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A479F555-E022-4E18-8C3E-B58EC00B4A9F}" xr6:coauthVersionLast="36" xr6:coauthVersionMax="36" xr10:uidLastSave="{00000000-0000-0000-0000-000000000000}"/>
  <bookViews>
    <workbookView xWindow="0" yWindow="0" windowWidth="20430" windowHeight="3900" tabRatio="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W40" i="10" s="1"/>
  <c r="BE40" i="10"/>
  <c r="AM40" i="10"/>
  <c r="U40" i="10"/>
  <c r="E40" i="10"/>
  <c r="C40" i="10"/>
  <c r="DG39" i="10"/>
  <c r="CQ39" i="10"/>
  <c r="CO39" i="10" s="1"/>
  <c r="BY39" i="10"/>
  <c r="BW39" i="10" s="1"/>
  <c r="BE39" i="10"/>
  <c r="AM39" i="10"/>
  <c r="U39" i="10"/>
  <c r="E39" i="10"/>
  <c r="C39" i="10"/>
  <c r="DG38" i="10"/>
  <c r="CQ38" i="10"/>
  <c r="CO38" i="10" s="1"/>
  <c r="BY38" i="10"/>
  <c r="BW38" i="10" s="1"/>
  <c r="BE38" i="10"/>
  <c r="AM38" i="10"/>
  <c r="U38" i="10"/>
  <c r="E38" i="10"/>
  <c r="C38" i="10"/>
  <c r="DG37" i="10"/>
  <c r="CQ37" i="10"/>
  <c r="CO37" i="10" s="1"/>
  <c r="BY37" i="10"/>
  <c r="BW37" i="10" s="1"/>
  <c r="BE37" i="10"/>
  <c r="AM37" i="10"/>
  <c r="U37" i="10"/>
  <c r="E37" i="10"/>
  <c r="C37" i="10"/>
  <c r="DG36" i="10"/>
  <c r="CQ36" i="10"/>
  <c r="CO36" i="10" s="1"/>
  <c r="BY36" i="10"/>
  <c r="BW36" i="10" s="1"/>
  <c r="BE36" i="10"/>
  <c r="AM36" i="10"/>
  <c r="W36" i="10"/>
  <c r="E36" i="10"/>
  <c r="C36" i="10" s="1"/>
  <c r="DG35" i="10"/>
  <c r="CQ35" i="10"/>
  <c r="CO35" i="10"/>
  <c r="BY35" i="10"/>
  <c r="BW35" i="10"/>
  <c r="BE35" i="10"/>
  <c r="AM35" i="10"/>
  <c r="W35" i="10"/>
  <c r="E35" i="10"/>
  <c r="C35" i="10"/>
  <c r="DG34" i="10"/>
  <c r="CQ34" i="10"/>
  <c r="CO34" i="10" s="1"/>
  <c r="BY34" i="10"/>
  <c r="BW34" i="10" s="1"/>
  <c r="BE34" i="10"/>
  <c r="AM34" i="10"/>
  <c r="W34" i="10"/>
  <c r="U34" i="10" s="1"/>
  <c r="U35" i="10" s="1"/>
  <c r="E34" i="10"/>
  <c r="C34" i="10" s="1"/>
  <c r="U36" i="10" l="1"/>
</calcChain>
</file>

<file path=xl/sharedStrings.xml><?xml version="1.0" encoding="utf-8"?>
<sst xmlns="http://schemas.openxmlformats.org/spreadsheetml/2006/main" count="1075" uniqueCount="531">
  <si>
    <t>標準財政規模比（％）</t>
  </si>
  <si>
    <t>　特別交付税</t>
  </si>
  <si>
    <t>区分</t>
    <rPh sb="0" eb="2">
      <t>クブン</t>
    </rPh>
    <phoneticPr fontId="6"/>
  </si>
  <si>
    <t>※平成31年度中に市町村合併した団体で、合併前の団体ごとの決算に基づく連結実質赤字比率を算出していない団体については、グラフを表記しない。</t>
  </si>
  <si>
    <t>うち日本人(％)</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</si>
  <si>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</si>
  <si>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</si>
  <si>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</si>
  <si>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</si>
  <si>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</si>
  <si>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</si>
  <si>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</si>
  <si>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</si>
  <si>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</si>
  <si>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</si>
  <si>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</si>
  <si>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</si>
  <si>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</si>
  <si>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</si>
  <si>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33"/>
  </si>
  <si>
    <t>会計</t>
    <rPh sb="0" eb="2">
      <t>カイケイ</t>
    </rPh>
    <phoneticPr fontId="6"/>
  </si>
  <si>
    <t>将来負担額(A)</t>
  </si>
  <si>
    <t>（百万円）</t>
    <rPh sb="1" eb="2">
      <t>ヒャク</t>
    </rPh>
    <rPh sb="2" eb="4">
      <t>マンエン</t>
    </rPh>
    <phoneticPr fontId="6"/>
  </si>
  <si>
    <t>基金残高に係る経年分析</t>
  </si>
  <si>
    <t>分子の構造</t>
    <rPh sb="0" eb="2">
      <t>ブンシ</t>
    </rPh>
    <rPh sb="3" eb="5">
      <t>コウゾウ</t>
    </rPh>
    <phoneticPr fontId="6"/>
  </si>
  <si>
    <t>※平成31年度中に市町村合併した団体で、合併前の団体ごとの決算に基づく将来負担比率を算出していない団体については、グラフを表記しない。</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</si>
  <si>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</si>
  <si>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</si>
  <si>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</si>
  <si>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</si>
  <si>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財産収入</t>
  </si>
  <si>
    <t>減債基金積立不足算定額※2</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</si>
  <si>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</si>
  <si>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</si>
  <si>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family val="3"/>
        <charset val="128"/>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</si>
  <si>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</si>
  <si>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</si>
  <si>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</si>
  <si>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</si>
  <si>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歳出総額</t>
  </si>
  <si>
    <t>組合等が起こした地方債の元利償還金に対する負担金等</t>
  </si>
  <si>
    <t>※2　減債基金
　　積立状況等</t>
    <rPh sb="3" eb="5">
      <t>ゲンサイ</t>
    </rPh>
    <rPh sb="5" eb="7">
      <t>キキン</t>
    </rPh>
    <rPh sb="10" eb="12">
      <t>ツミタテ</t>
    </rPh>
    <rPh sb="12" eb="14">
      <t>ジョウキョウ</t>
    </rPh>
    <rPh sb="14" eb="15">
      <t>トウ</t>
    </rPh>
    <phoneticPr fontId="6"/>
  </si>
  <si>
    <t>(当該欄に積立額が多い上位５基金の基金名を入力して下さい(H30年度末現在))</t>
  </si>
  <si>
    <t>　うち消防職員</t>
    <rPh sb="3" eb="5">
      <t>ショウボウ</t>
    </rPh>
    <rPh sb="5" eb="7">
      <t>ショクイン</t>
    </rPh>
    <phoneticPr fontId="6"/>
  </si>
  <si>
    <t>債務負担行為に基づく支出額</t>
  </si>
  <si>
    <t>組合等連結実質赤字額負担見込額</t>
  </si>
  <si>
    <t>一時借入金の利子</t>
  </si>
  <si>
    <t>教育公務員</t>
    <rPh sb="0" eb="2">
      <t>キョウイク</t>
    </rPh>
    <rPh sb="2" eb="5">
      <t>コウムイン</t>
    </rPh>
    <phoneticPr fontId="6"/>
  </si>
  <si>
    <t>算入公債費等(B)</t>
  </si>
  <si>
    <t>-1.9</t>
  </si>
  <si>
    <t>経常収支比率</t>
    <rPh sb="0" eb="2">
      <t>ケイジョウ</t>
    </rPh>
    <rPh sb="2" eb="4">
      <t>シュウシ</t>
    </rPh>
    <rPh sb="4" eb="6">
      <t>ヒリツ</t>
    </rPh>
    <phoneticPr fontId="6"/>
  </si>
  <si>
    <r>
      <t>減債基金残高</t>
    </r>
    <r>
      <rPr>
        <sz val="11"/>
        <color theme="1"/>
        <rFont val="ＭＳ ゴシック"/>
        <family val="3"/>
        <charset val="128"/>
      </rPr>
      <t>（注）</t>
    </r>
    <rPh sb="4" eb="6">
      <t>ザンダカ</t>
    </rPh>
    <rPh sb="7" eb="8">
      <t>チュウ</t>
    </rPh>
    <phoneticPr fontId="34"/>
  </si>
  <si>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</si>
  <si>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</si>
  <si>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</si>
  <si>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</si>
  <si>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33"/>
  </si>
  <si>
    <t>(A)－(B)</t>
  </si>
  <si>
    <t>　うち利子</t>
  </si>
  <si>
    <t>実質公債費比率の分子</t>
  </si>
  <si>
    <t>特定財源の額</t>
    <rPh sb="0" eb="2">
      <t>トクテイ</t>
    </rPh>
    <rPh sb="2" eb="4">
      <t>ザイゲン</t>
    </rPh>
    <rPh sb="5" eb="6">
      <t>ガク</t>
    </rPh>
    <phoneticPr fontId="6"/>
  </si>
  <si>
    <t>連結実質赤字額</t>
  </si>
  <si>
    <t>歳入歳出差引</t>
  </si>
  <si>
    <t>※1 平成31年度中に市町村合併した団体で、合併前の団体ごとの決算に基づく実質公債費比率を算出していない団体については、グラフを表記しない。</t>
  </si>
  <si>
    <t>（百万円）</t>
    <rPh sb="1" eb="4">
      <t>ヒャクマンエン</t>
    </rPh>
    <phoneticPr fontId="6"/>
  </si>
  <si>
    <t>(Ｅ)</t>
  </si>
  <si>
    <t>（参考）</t>
    <rPh sb="1" eb="3">
      <t>サンコウ</t>
    </rPh>
    <phoneticPr fontId="6"/>
  </si>
  <si>
    <t>当該団体からの債務保証に係る債務残高</t>
    <rPh sb="9" eb="11">
      <t>ホショウ</t>
    </rPh>
    <phoneticPr fontId="6"/>
  </si>
  <si>
    <t>実質収支額</t>
  </si>
  <si>
    <t>上水道</t>
  </si>
  <si>
    <t>減債基金積立相当額</t>
    <rPh sb="0" eb="2">
      <t>ゲンサイ</t>
    </rPh>
    <rPh sb="2" eb="4">
      <t>キキン</t>
    </rPh>
    <rPh sb="4" eb="6">
      <t>ツミタテ</t>
    </rPh>
    <rPh sb="6" eb="9">
      <t>ソウトウガク</t>
    </rPh>
    <phoneticPr fontId="34"/>
  </si>
  <si>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</si>
  <si>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</si>
  <si>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</si>
  <si>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</si>
  <si>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</si>
  <si>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債務負担行為に基づく支出予定額</t>
  </si>
  <si>
    <t>公営企業債等繰入見込額</t>
  </si>
  <si>
    <t>失業対策事業費</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</si>
  <si>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</si>
  <si>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</si>
  <si>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</si>
  <si>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</si>
  <si>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</si>
  <si>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6"/>
  </si>
  <si>
    <t>うち、健全化法施行規則附則第三条に係る負担見込額</t>
  </si>
  <si>
    <t>充当可能財源等(B)</t>
  </si>
  <si>
    <t>充当可能基金</t>
  </si>
  <si>
    <t>分母比</t>
    <rPh sb="0" eb="2">
      <t>ブンボ</t>
    </rPh>
    <rPh sb="2" eb="3">
      <t>ヒ</t>
    </rPh>
    <phoneticPr fontId="6"/>
  </si>
  <si>
    <t>充当可能特定歳入</t>
  </si>
  <si>
    <t>諸収入</t>
  </si>
  <si>
    <t>　うち単独</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</si>
  <si>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</si>
  <si>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</si>
  <si>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</si>
  <si>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基準財政需要額算入見込額</t>
  </si>
  <si>
    <t>実質収支比率等に係る経年分析</t>
  </si>
  <si>
    <t>将来負担比率の分子</t>
  </si>
  <si>
    <t>基金残高合計</t>
    <rPh sb="0" eb="2">
      <t>キキン</t>
    </rPh>
    <rPh sb="2" eb="4">
      <t>ザンダカ</t>
    </rPh>
    <rPh sb="4" eb="6">
      <t>ゴウケイ</t>
    </rPh>
    <phoneticPr fontId="6"/>
  </si>
  <si>
    <t>　法定普通税</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</si>
  <si>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</si>
  <si>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</si>
  <si>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33"/>
  </si>
  <si>
    <t>歳出</t>
  </si>
  <si>
    <t>連結実質赤字比率に係る赤字・黒字の構成分析</t>
  </si>
  <si>
    <t>　物件費</t>
  </si>
  <si>
    <t>赤字額</t>
    <rPh sb="0" eb="2">
      <t>アカジ</t>
    </rPh>
    <rPh sb="2" eb="3">
      <t>ガク</t>
    </rPh>
    <phoneticPr fontId="33"/>
  </si>
  <si>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</si>
  <si>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5"/>
  </si>
  <si>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</si>
  <si>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</si>
  <si>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</si>
  <si>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</si>
  <si>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</si>
  <si>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</si>
  <si>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</si>
  <si>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</si>
  <si>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減債基金積立不足算定額</t>
  </si>
  <si>
    <t>市区町村長</t>
    <rPh sb="0" eb="2">
      <t>シク</t>
    </rPh>
    <rPh sb="2" eb="4">
      <t>チョウソン</t>
    </rPh>
    <rPh sb="4" eb="5">
      <t>チョウ</t>
    </rPh>
    <phoneticPr fontId="6"/>
  </si>
  <si>
    <t xml:space="preserve"> </t>
  </si>
  <si>
    <t>将来負担額</t>
    <rPh sb="0" eb="2">
      <t>ショウライ</t>
    </rPh>
    <rPh sb="2" eb="4">
      <t>フタン</t>
    </rPh>
    <rPh sb="4" eb="5">
      <t>ガク</t>
    </rPh>
    <phoneticPr fontId="6"/>
  </si>
  <si>
    <t>　　鉱産税</t>
  </si>
  <si>
    <t>充当可能財源等</t>
    <rPh sb="0" eb="2">
      <t>ジュウトウ</t>
    </rPh>
    <rPh sb="2" eb="4">
      <t>カノウ</t>
    </rPh>
    <rPh sb="4" eb="6">
      <t>ザイゲン</t>
    </rPh>
    <rPh sb="6" eb="7">
      <t>トウ</t>
    </rPh>
    <phoneticPr fontId="6"/>
  </si>
  <si>
    <t>財政調整基金</t>
  </si>
  <si>
    <t>商工費</t>
  </si>
  <si>
    <t>減債基金</t>
  </si>
  <si>
    <t>その他特定目的基金</t>
  </si>
  <si>
    <t>その他の経費</t>
    <rPh sb="2" eb="3">
      <t>タ</t>
    </rPh>
    <rPh sb="4" eb="6">
      <t>ケイヒ</t>
    </rPh>
    <phoneticPr fontId="6"/>
  </si>
  <si>
    <t>平成30年度　財政状況資料集</t>
  </si>
  <si>
    <t>総括表（市町村）</t>
    <rPh sb="0" eb="2">
      <t>ソウカツ</t>
    </rPh>
    <rPh sb="2" eb="3">
      <t>ヒョウ</t>
    </rPh>
    <rPh sb="4" eb="7">
      <t>シチョウソン</t>
    </rPh>
    <phoneticPr fontId="6"/>
  </si>
  <si>
    <t>都道府県名</t>
  </si>
  <si>
    <t>平成29年度(千円･％)</t>
    <rPh sb="0" eb="2">
      <t>ヘイセイ</t>
    </rPh>
    <rPh sb="4" eb="6">
      <t>ネンド</t>
    </rPh>
    <rPh sb="7" eb="9">
      <t>センエン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</si>
  <si>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</si>
  <si>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埼玉県</t>
  </si>
  <si>
    <t>市町村類型</t>
  </si>
  <si>
    <t>Ⅱ－２</t>
  </si>
  <si>
    <t>臨時職員</t>
    <rPh sb="0" eb="2">
      <t>リンジ</t>
    </rPh>
    <rPh sb="2" eb="4">
      <t>ショクイン</t>
    </rPh>
    <phoneticPr fontId="6"/>
  </si>
  <si>
    <t>指定団体等の指定状況</t>
  </si>
  <si>
    <t>平成30年度(千円)</t>
    <rPh sb="0" eb="2">
      <t>ヘイセイ</t>
    </rPh>
    <rPh sb="4" eb="6">
      <t>ネンド</t>
    </rPh>
    <rPh sb="7" eb="9">
      <t>センエン</t>
    </rPh>
    <phoneticPr fontId="6"/>
  </si>
  <si>
    <t>平成29年度(千円)</t>
    <rPh sb="0" eb="2">
      <t>ヘイセイ</t>
    </rPh>
    <rPh sb="4" eb="6">
      <t>ネンド</t>
    </rPh>
    <phoneticPr fontId="6"/>
  </si>
  <si>
    <t>満期一括償還地方債の一年当たりの元金償還金に相当するもの
（年度割相当額）</t>
  </si>
  <si>
    <t>類似団体と比較し、将来負担比率、有形固定資産減価償却率のいずれも高い水準となっています。
施設の新規整備を抑制し、公共施設を必要最低限とするほか、不要な施設については除却していきたいと考えています。</t>
  </si>
  <si>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</si>
  <si>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</si>
  <si>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</si>
  <si>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</si>
  <si>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</si>
  <si>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</si>
  <si>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</si>
  <si>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</si>
  <si>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</si>
  <si>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長瀞町</t>
  </si>
  <si>
    <t>地方交付税種地</t>
    <rPh sb="0" eb="2">
      <t>チホウ</t>
    </rPh>
    <rPh sb="2" eb="5">
      <t>コウフゼイ</t>
    </rPh>
    <rPh sb="5" eb="6">
      <t>シュ</t>
    </rPh>
    <rPh sb="6" eb="7">
      <t>チ</t>
    </rPh>
    <phoneticPr fontId="6"/>
  </si>
  <si>
    <t>総収益
（歳入）</t>
  </si>
  <si>
    <t>2-3</t>
  </si>
  <si>
    <t>積立金
現在高</t>
    <rPh sb="4" eb="7">
      <t>ゲンザイダカ</t>
    </rPh>
    <phoneticPr fontId="36"/>
  </si>
  <si>
    <t>　※地方公共団体財政健全化法に基づき将来負担比率の算定対象となっている法人については、○印を付与している。</t>
  </si>
  <si>
    <t>財源超過</t>
    <rPh sb="0" eb="2">
      <t>ザイゲン</t>
    </rPh>
    <rPh sb="2" eb="4">
      <t>チョウカ</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</si>
  <si>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</si>
  <si>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</si>
  <si>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5"/>
  </si>
  <si>
    <t>標準財政規模</t>
    <rPh sb="0" eb="2">
      <t>ヒョウジュン</t>
    </rPh>
    <rPh sb="2" eb="4">
      <t>ザイセイ</t>
    </rPh>
    <rPh sb="4" eb="6">
      <t>キボ</t>
    </rPh>
    <phoneticPr fontId="6"/>
  </si>
  <si>
    <t>30.01.01(人)</t>
  </si>
  <si>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</si>
  <si>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</si>
  <si>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</si>
  <si>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</si>
  <si>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</si>
  <si>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</si>
  <si>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</si>
  <si>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</si>
  <si>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</si>
  <si>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</si>
  <si>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</si>
  <si>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27年国調(人)</t>
    <rPh sb="2" eb="3">
      <t>ネン</t>
    </rPh>
    <rPh sb="3" eb="4">
      <t>コク</t>
    </rPh>
    <rPh sb="4" eb="5">
      <t>チョウ</t>
    </rPh>
    <phoneticPr fontId="6"/>
  </si>
  <si>
    <t>　　うち一部事務組合負担金</t>
  </si>
  <si>
    <r>
      <t>産業構造</t>
    </r>
    <r>
      <rPr>
        <sz val="9"/>
        <color indexed="8"/>
        <rFont val="ＭＳ ゴシック"/>
        <family val="3"/>
        <charset val="128"/>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</si>
  <si>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</si>
  <si>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</si>
  <si>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</si>
  <si>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</si>
  <si>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</si>
  <si>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</si>
  <si>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</si>
  <si>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</si>
  <si>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</si>
  <si>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</si>
  <si>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歳入の状況（単位 千円・％）</t>
    <rPh sb="0" eb="2">
      <t>サイニュウ</t>
    </rPh>
    <rPh sb="3" eb="5">
      <t>ジョウキョウ</t>
    </rPh>
    <rPh sb="6" eb="8">
      <t>タンイ</t>
    </rPh>
    <rPh sb="9" eb="11">
      <t>センエン</t>
    </rPh>
    <phoneticPr fontId="6"/>
  </si>
  <si>
    <t>積立金</t>
  </si>
  <si>
    <t>-7.4</t>
  </si>
  <si>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</si>
  <si>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</si>
  <si>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賃金（物件費）</t>
    <rPh sb="0" eb="2">
      <t>チンギン</t>
    </rPh>
    <rPh sb="3" eb="5">
      <t>ブッケン</t>
    </rPh>
    <rPh sb="5" eb="6">
      <t>ヒ</t>
    </rPh>
    <phoneticPr fontId="6"/>
  </si>
  <si>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</si>
  <si>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</si>
  <si>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</si>
  <si>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平成30年度</t>
    <rPh sb="0" eb="2">
      <t>ヘイセイ</t>
    </rPh>
    <rPh sb="4" eb="6">
      <t>ネンド</t>
    </rPh>
    <phoneticPr fontId="37"/>
  </si>
  <si>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</si>
  <si>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</si>
  <si>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5"/>
  </si>
  <si>
    <t>31.01.01(人)</t>
  </si>
  <si>
    <r>
      <t>2</t>
    </r>
    <r>
      <rPr>
        <sz val="9"/>
        <color indexed="8"/>
        <rFont val="ＭＳ ゴシック"/>
        <family val="3"/>
        <charset val="128"/>
      </rPr>
      <t>7年国調</t>
    </r>
    <rPh sb="2" eb="3">
      <t>ネン</t>
    </rPh>
    <rPh sb="3" eb="4">
      <t>コク</t>
    </rPh>
    <rPh sb="4" eb="5">
      <t>チョウ</t>
    </rPh>
    <phoneticPr fontId="6"/>
  </si>
  <si>
    <t>純固定資産税</t>
    <rPh sb="0" eb="1">
      <t>ジュン</t>
    </rPh>
    <rPh sb="1" eb="3">
      <t>コテイ</t>
    </rPh>
    <rPh sb="3" eb="6">
      <t>シサンゼイ</t>
    </rPh>
    <phoneticPr fontId="6"/>
  </si>
  <si>
    <r>
      <t>2</t>
    </r>
    <r>
      <rPr>
        <sz val="9"/>
        <color indexed="8"/>
        <rFont val="ＭＳ ゴシック"/>
        <family val="3"/>
        <charset val="128"/>
      </rPr>
      <t>2年国調</t>
    </r>
    <rPh sb="2" eb="3">
      <t>ネン</t>
    </rPh>
    <rPh sb="3" eb="4">
      <t>コク</t>
    </rPh>
    <rPh sb="4" eb="5">
      <t>チョウ</t>
    </rPh>
    <phoneticPr fontId="6"/>
  </si>
  <si>
    <t>平成30年度</t>
    <rPh sb="0" eb="2">
      <t>ヘイセイ</t>
    </rPh>
    <rPh sb="4" eb="6">
      <t>ネンド</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</si>
  <si>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</si>
  <si>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</si>
  <si>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</si>
  <si>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</si>
  <si>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</si>
  <si>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</si>
  <si>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</si>
  <si>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</si>
  <si>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H26</t>
  </si>
  <si>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</si>
  <si>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</si>
  <si>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</si>
  <si>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t>
  </si>
  <si>
    <t>▲ 0.61</t>
  </si>
  <si>
    <t>実質単年度収支</t>
  </si>
  <si>
    <t>平成29年度</t>
    <rPh sb="0" eb="2">
      <t>ヘイセイ</t>
    </rPh>
    <rPh sb="4" eb="6">
      <t>ネンド</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</si>
  <si>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</si>
  <si>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</si>
  <si>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　将来負担比率</t>
    <rPh sb="1" eb="3">
      <t>ショウライ</t>
    </rPh>
    <rPh sb="3" eb="5">
      <t>フタン</t>
    </rPh>
    <rPh sb="5" eb="7">
      <t>ヒリツ</t>
    </rPh>
    <phoneticPr fontId="6"/>
  </si>
  <si>
    <t>第2次</t>
    <rPh sb="0" eb="1">
      <t>ダイ</t>
    </rPh>
    <rPh sb="2" eb="3">
      <t>ジ</t>
    </rPh>
    <phoneticPr fontId="6"/>
  </si>
  <si>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</si>
  <si>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</si>
  <si>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基準財政収入額</t>
  </si>
  <si>
    <t>H28</t>
  </si>
  <si>
    <r>
      <t>資金不足比率 (※</t>
    </r>
    <r>
      <rPr>
        <sz val="9"/>
        <color indexed="8"/>
        <rFont val="ＭＳ ゴシック"/>
        <family val="3"/>
        <charset val="128"/>
      </rPr>
      <t>4)</t>
    </r>
  </si>
  <si>
    <t>増減率  (％)</t>
    <rPh sb="0" eb="2">
      <t>ゾウゲン</t>
    </rPh>
    <rPh sb="2" eb="3">
      <t>リツ</t>
    </rPh>
    <phoneticPr fontId="6"/>
  </si>
  <si>
    <t>基準財政需要額</t>
  </si>
  <si>
    <t>保険税(料)収入額</t>
  </si>
  <si>
    <t>第3次</t>
    <rPh sb="0" eb="1">
      <t>ダイ</t>
    </rPh>
    <rPh sb="2" eb="3">
      <t>ジ</t>
    </rPh>
    <phoneticPr fontId="6"/>
  </si>
  <si>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</si>
  <si>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</si>
  <si>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36"/>
  </si>
  <si>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</si>
  <si>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</si>
  <si>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</si>
  <si>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6"/>
  </si>
  <si>
    <t>世帯数 (世帯)</t>
    <rPh sb="0" eb="3">
      <t>セタイスウ</t>
    </rPh>
    <phoneticPr fontId="6"/>
  </si>
  <si>
    <t>*</t>
  </si>
  <si>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</si>
  <si>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</si>
  <si>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</si>
  <si>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</si>
  <si>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</si>
  <si>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</si>
  <si>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</si>
  <si>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</si>
  <si>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</si>
  <si>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</si>
  <si>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</si>
  <si>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</si>
  <si>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</si>
  <si>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</si>
  <si>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　うち公的資金</t>
    <rPh sb="3" eb="5">
      <t>コウテキ</t>
    </rPh>
    <phoneticPr fontId="6"/>
  </si>
  <si>
    <t>歳入</t>
    <rPh sb="0" eb="2">
      <t>サイニュウ</t>
    </rPh>
    <phoneticPr fontId="35"/>
  </si>
  <si>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</si>
  <si>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</si>
  <si>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</si>
  <si>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</si>
  <si>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</si>
  <si>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</si>
  <si>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</si>
  <si>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</si>
  <si>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</si>
  <si>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</si>
  <si>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6"/>
  </si>
  <si>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</si>
  <si>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</si>
  <si>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</si>
  <si>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議会議員</t>
    <rPh sb="0" eb="2">
      <t>ギカイ</t>
    </rPh>
    <rPh sb="2" eb="4">
      <t>ギイン</t>
    </rPh>
    <phoneticPr fontId="6"/>
  </si>
  <si>
    <t>　　うち人件費</t>
  </si>
  <si>
    <t>合計</t>
    <rPh sb="0" eb="2">
      <t>ゴウケイ</t>
    </rPh>
    <phoneticPr fontId="6"/>
  </si>
  <si>
    <t>ラスパイレス指数</t>
    <rPh sb="6" eb="8">
      <t>シスウ</t>
    </rPh>
    <phoneticPr fontId="6"/>
  </si>
  <si>
    <t>事業会計の一覧</t>
    <rPh sb="0" eb="2">
      <t>ジギョウ</t>
    </rPh>
    <rPh sb="2" eb="4">
      <t>カイケイ</t>
    </rPh>
    <phoneticPr fontId="6"/>
  </si>
  <si>
    <t>　繰出金</t>
  </si>
  <si>
    <t>公営企業（法適）の一覧</t>
    <rPh sb="0" eb="2">
      <t>コウエイ</t>
    </rPh>
    <rPh sb="2" eb="4">
      <t>キギョウ</t>
    </rPh>
    <phoneticPr fontId="6"/>
  </si>
  <si>
    <t xml:space="preserve"> H26</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</si>
  <si>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</si>
  <si>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</si>
  <si>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</si>
  <si>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</si>
  <si>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</si>
  <si>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</si>
  <si>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</si>
  <si>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family val="3"/>
        <charset val="128"/>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</si>
  <si>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</si>
  <si>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</si>
  <si>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埼玉県長瀞町</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</si>
  <si>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</si>
  <si>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</si>
  <si>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 3.84</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</si>
  <si>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</si>
  <si>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</si>
  <si>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</si>
  <si>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</si>
  <si>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</si>
  <si>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</si>
  <si>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</si>
  <si>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</si>
  <si>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</si>
  <si>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平成30年度</t>
  </si>
  <si>
    <t>地方税の状況（単位 千円・％）</t>
    <rPh sb="0" eb="2">
      <t>チホウ</t>
    </rPh>
    <rPh sb="2" eb="3">
      <t>ゼイ</t>
    </rPh>
    <rPh sb="4" eb="6">
      <t>ジョウキョウ</t>
    </rPh>
    <rPh sb="7" eb="9">
      <t>タンイ</t>
    </rPh>
    <rPh sb="10" eb="12">
      <t>センエン</t>
    </rPh>
    <phoneticPr fontId="6"/>
  </si>
  <si>
    <t>前年度繰上充用金</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</si>
  <si>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</si>
  <si>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</si>
  <si>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</si>
  <si>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</si>
  <si>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</si>
  <si>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</si>
  <si>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軽油引取税交付金</t>
  </si>
  <si>
    <t>超過課税分</t>
    <rPh sb="0" eb="2">
      <t>チョウカ</t>
    </rPh>
    <rPh sb="2" eb="4">
      <t>カゼイ</t>
    </rPh>
    <rPh sb="4" eb="5">
      <t>ブン</t>
    </rPh>
    <phoneticPr fontId="6"/>
  </si>
  <si>
    <t>　法定外普通税</t>
  </si>
  <si>
    <t>目的別歳出の状況（単位 千円・％）</t>
  </si>
  <si>
    <t>地方税</t>
  </si>
  <si>
    <t>普通税</t>
    <rPh sb="0" eb="2">
      <t>フツウ</t>
    </rPh>
    <rPh sb="2" eb="3">
      <t>ゼイ</t>
    </rPh>
    <phoneticPr fontId="40"/>
  </si>
  <si>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</si>
  <si>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</si>
  <si>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</si>
  <si>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</si>
  <si>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5"/>
  </si>
  <si>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</si>
  <si>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</si>
  <si>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</si>
  <si>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</si>
  <si>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</si>
  <si>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</si>
  <si>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</si>
  <si>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40"/>
  </si>
  <si>
    <t>(Ｃ)－(Ｄ)</t>
  </si>
  <si>
    <t>　　　個人均等割</t>
  </si>
  <si>
    <t xml:space="preserve"> H30</t>
  </si>
  <si>
    <t>株式等譲渡所得割交付金</t>
    <rPh sb="0" eb="2">
      <t>カブシキ</t>
    </rPh>
    <rPh sb="2" eb="3">
      <t>トウ</t>
    </rPh>
    <rPh sb="3" eb="5">
      <t>ジョウト</t>
    </rPh>
    <rPh sb="5" eb="7">
      <t>ショトク</t>
    </rPh>
    <rPh sb="7" eb="8">
      <t>ワリ</t>
    </rPh>
    <rPh sb="8" eb="11">
      <t>コウフキン</t>
    </rPh>
    <phoneticPr fontId="40"/>
  </si>
  <si>
    <t>労働費</t>
  </si>
  <si>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</si>
  <si>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</si>
  <si>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</si>
  <si>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</si>
  <si>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</si>
  <si>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</si>
  <si>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</si>
  <si>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</si>
  <si>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</si>
  <si>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5.53</t>
  </si>
  <si>
    <t>　　固定資産税</t>
  </si>
  <si>
    <t>ゴルフ場利用税交付金</t>
  </si>
  <si>
    <t>　　　うち純固定資産税</t>
  </si>
  <si>
    <t>土木費</t>
  </si>
  <si>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</si>
  <si>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</si>
  <si>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</si>
  <si>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</si>
  <si>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</si>
  <si>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</si>
  <si>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</si>
  <si>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6"/>
  </si>
  <si>
    <t>公債費</t>
  </si>
  <si>
    <t>地方交付税</t>
  </si>
  <si>
    <t>諸支出金</t>
    <rPh sb="3" eb="4">
      <t>キン</t>
    </rPh>
    <phoneticPr fontId="36"/>
  </si>
  <si>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</si>
  <si>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</si>
  <si>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</si>
  <si>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</si>
  <si>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7"/>
  </si>
  <si>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</si>
  <si>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</si>
  <si>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</si>
  <si>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</si>
  <si>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</si>
  <si>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</si>
  <si>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</si>
  <si>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</si>
  <si>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</si>
  <si>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</si>
  <si>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7"/>
  </si>
  <si>
    <t>当該団体(円)</t>
    <rPh sb="0" eb="2">
      <t>トウガイ</t>
    </rPh>
    <rPh sb="2" eb="4">
      <t>ダンタイ</t>
    </rPh>
    <rPh sb="5" eb="6">
      <t>エン</t>
    </rPh>
    <phoneticPr fontId="6"/>
  </si>
  <si>
    <t>分担金・負担金</t>
  </si>
  <si>
    <t>経常損益</t>
  </si>
  <si>
    <t>義務的経費計</t>
    <rPh sb="0" eb="3">
      <t>ギムテキ</t>
    </rPh>
    <rPh sb="3" eb="5">
      <t>ケイヒ</t>
    </rPh>
    <rPh sb="5" eb="6">
      <t>ケイ</t>
    </rPh>
    <phoneticPr fontId="6"/>
  </si>
  <si>
    <t>　人件費</t>
  </si>
  <si>
    <t>手数料</t>
  </si>
  <si>
    <t>※平成31年度中に市町村合併した団体で、合併前の団体ごとの決算に基づく実質公債費比率を算出していない団体については、グラフを表記しない。</t>
  </si>
  <si>
    <t>　　うち職員給</t>
    <rPh sb="4" eb="6">
      <t>ショクイン</t>
    </rPh>
    <rPh sb="6" eb="7">
      <t>キュウ</t>
    </rPh>
    <phoneticPr fontId="6"/>
  </si>
  <si>
    <t>国庫支出金</t>
  </si>
  <si>
    <t>合計</t>
  </si>
  <si>
    <t>　扶助費</t>
  </si>
  <si>
    <t>平成28年度</t>
    <rPh sb="0" eb="2">
      <t>ヘイセイ</t>
    </rPh>
    <rPh sb="4" eb="6">
      <t>ネンド</t>
    </rPh>
    <phoneticPr fontId="6"/>
  </si>
  <si>
    <t>国有提供交付金(特別区財調交付金)</t>
  </si>
  <si>
    <t>地方債</t>
  </si>
  <si>
    <t>都道府県支出金</t>
  </si>
  <si>
    <t>内訳</t>
    <rPh sb="0" eb="2">
      <t>ウチワケ</t>
    </rPh>
    <phoneticPr fontId="6"/>
  </si>
  <si>
    <t>当該団体
からの
補助金</t>
  </si>
  <si>
    <t>一般会計</t>
  </si>
  <si>
    <t>現年</t>
    <rPh sb="0" eb="1">
      <t>ゲン</t>
    </rPh>
    <rPh sb="1" eb="2">
      <t>ネン</t>
    </rPh>
    <phoneticPr fontId="6"/>
  </si>
  <si>
    <t>公営企業に要する経費の財源とする地方債の償還の財源に
充てたと認められる繰入金</t>
  </si>
  <si>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</si>
  <si>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</si>
  <si>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</si>
  <si>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</si>
  <si>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</si>
  <si>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35"/>
  </si>
  <si>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</si>
  <si>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</si>
  <si>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</si>
  <si>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</si>
  <si>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</si>
  <si>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</si>
  <si>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</si>
  <si>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3"/>
  </si>
  <si>
    <t>下水道</t>
  </si>
  <si>
    <t>　補助費等</t>
    <rPh sb="1" eb="3">
      <t>ホジョ</t>
    </rPh>
    <rPh sb="3" eb="4">
      <t>ヒ</t>
    </rPh>
    <rPh sb="4" eb="5">
      <t>トウ</t>
    </rPh>
    <phoneticPr fontId="6"/>
  </si>
  <si>
    <t>他会計等
からの
繰入金</t>
    <rPh sb="9" eb="11">
      <t>クリイレ</t>
    </rPh>
    <rPh sb="11" eb="12">
      <t>キン</t>
    </rPh>
    <phoneticPr fontId="35"/>
  </si>
  <si>
    <t>加入世帯数(世帯)</t>
  </si>
  <si>
    <t>歳入合計</t>
  </si>
  <si>
    <t>工業用水道</t>
  </si>
  <si>
    <t>国民健康保険</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</si>
  <si>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</si>
  <si>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</si>
  <si>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</si>
  <si>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</si>
  <si>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</si>
  <si>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</si>
  <si>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</si>
  <si>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(2)各会計、関係団体の財政状況及び健全化判断比率（市町村）</t>
    <rPh sb="26" eb="29">
      <t>シチョウソン</t>
    </rPh>
    <phoneticPr fontId="6"/>
  </si>
  <si>
    <t xml:space="preserve"> H29</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</si>
  <si>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</si>
  <si>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人口1,000人当たり職員数（人）</t>
    <rPh sb="0" eb="2">
      <t>ジンコウ</t>
    </rPh>
    <rPh sb="7" eb="8">
      <t>ニン</t>
    </rPh>
    <rPh sb="8" eb="9">
      <t>ア</t>
    </rPh>
    <rPh sb="11" eb="14">
      <t>ショクインスウ</t>
    </rPh>
    <rPh sb="15" eb="16">
      <t>ヒト</t>
    </rPh>
    <phoneticPr fontId="6"/>
  </si>
  <si>
    <t>会計名</t>
    <rPh sb="0" eb="2">
      <t>カイケイ</t>
    </rPh>
    <rPh sb="2" eb="3">
      <t>メイ</t>
    </rPh>
    <phoneticPr fontId="35"/>
  </si>
  <si>
    <t>形式収支</t>
  </si>
  <si>
    <t>備考</t>
    <rPh sb="0" eb="2">
      <t>ビコウ</t>
    </rPh>
    <phoneticPr fontId="6"/>
  </si>
  <si>
    <t>純資産又は
正味財産</t>
  </si>
  <si>
    <t>当該団体
からの
貸付金</t>
  </si>
  <si>
    <t>参考</t>
    <rPh sb="0" eb="2">
      <t>サンコウ</t>
    </rPh>
    <phoneticPr fontId="6"/>
  </si>
  <si>
    <t xml:space="preserve"> H27</t>
  </si>
  <si>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</si>
  <si>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</si>
  <si>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</si>
  <si>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</si>
  <si>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</si>
  <si>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</si>
  <si>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</si>
  <si>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</si>
  <si>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</si>
  <si>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</si>
  <si>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国民健康保険特別会計</t>
  </si>
  <si>
    <t>(A)-(B)</t>
  </si>
  <si>
    <t>介護保険特別会計</t>
  </si>
  <si>
    <t>後期高齢者医療特別会計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</si>
  <si>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</si>
  <si>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</si>
  <si>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</si>
  <si>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</si>
  <si>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</si>
  <si>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</si>
  <si>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</si>
  <si>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内訳</t>
    <rPh sb="0" eb="2">
      <t>ウチワケ</t>
    </rPh>
    <phoneticPr fontId="35"/>
  </si>
  <si>
    <t>元利償還金</t>
    <rPh sb="0" eb="2">
      <t>ガンリ</t>
    </rPh>
    <rPh sb="2" eb="5">
      <t>ショウカンキン</t>
    </rPh>
    <phoneticPr fontId="3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</si>
  <si>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</si>
  <si>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</si>
  <si>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</si>
  <si>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</si>
  <si>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いわゆる五省協定等に係るもの</t>
    <rPh sb="4" eb="6">
      <t>ゴショウ</t>
    </rPh>
    <rPh sb="6" eb="9">
      <t>キョウテイトウ</t>
    </rPh>
    <rPh sb="10" eb="11">
      <t>カカ</t>
    </rPh>
    <phoneticPr fontId="35"/>
  </si>
  <si>
    <t xml:space="preserve">公営企業債等繰入見込額 </t>
    <rPh sb="0" eb="2">
      <t>コウエイ</t>
    </rPh>
    <rPh sb="2" eb="5">
      <t>キギョウサイ</t>
    </rPh>
    <rPh sb="5" eb="6">
      <t>トウ</t>
    </rPh>
    <rPh sb="6" eb="8">
      <t>クリイ</t>
    </rPh>
    <rPh sb="8" eb="11">
      <t>ミコミガク</t>
    </rPh>
    <phoneticPr fontId="35"/>
  </si>
  <si>
    <t>国営土地改良事業に係るもの</t>
    <rPh sb="0" eb="2">
      <t>コクエイ</t>
    </rPh>
    <rPh sb="2" eb="4">
      <t>トチ</t>
    </rPh>
    <rPh sb="4" eb="6">
      <t>カイリョウ</t>
    </rPh>
    <rPh sb="6" eb="8">
      <t>ジギョウ</t>
    </rPh>
    <rPh sb="9" eb="10">
      <t>カカ</t>
    </rPh>
    <phoneticPr fontId="35"/>
  </si>
  <si>
    <t xml:space="preserve">組合等負担等見込額 </t>
    <rPh sb="0" eb="2">
      <t>クミアイ</t>
    </rPh>
    <rPh sb="2" eb="3">
      <t>トウ</t>
    </rPh>
    <rPh sb="3" eb="5">
      <t>フタン</t>
    </rPh>
    <rPh sb="5" eb="6">
      <t>トウ</t>
    </rPh>
    <rPh sb="6" eb="9">
      <t>ミコミガク</t>
    </rPh>
    <phoneticPr fontId="35"/>
  </si>
  <si>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</si>
  <si>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</si>
  <si>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</si>
  <si>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</si>
  <si>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</si>
  <si>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一時借入金の利子</t>
    <rPh sb="0" eb="2">
      <t>イチジ</t>
    </rPh>
    <rPh sb="2" eb="5">
      <t>カリイレキン</t>
    </rPh>
    <rPh sb="6" eb="8">
      <t>リシ</t>
    </rPh>
    <phoneticPr fontId="35"/>
  </si>
  <si>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</si>
  <si>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</si>
  <si>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</si>
  <si>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</si>
  <si>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</si>
  <si>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</si>
  <si>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</si>
  <si>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5"/>
  </si>
  <si>
    <t>企業債等
繰入見込額</t>
    <rPh sb="0" eb="2">
      <t>キギョウ</t>
    </rPh>
    <rPh sb="2" eb="3">
      <t>サイ</t>
    </rPh>
    <rPh sb="3" eb="4">
      <t>トウ</t>
    </rPh>
    <rPh sb="5" eb="7">
      <t>クリイレ</t>
    </rPh>
    <rPh sb="7" eb="9">
      <t>ミコ</t>
    </rPh>
    <rPh sb="9" eb="10">
      <t>ガク</t>
    </rPh>
    <phoneticPr fontId="6"/>
  </si>
  <si>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</si>
  <si>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5"/>
  </si>
  <si>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</si>
  <si>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</si>
  <si>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</si>
  <si>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</si>
  <si>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</si>
  <si>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</si>
  <si>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</si>
  <si>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</si>
  <si>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</si>
  <si>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</si>
  <si>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</si>
  <si>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</si>
  <si>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6"/>
  </si>
  <si>
    <t>(3ヵ年平均)</t>
    <rPh sb="3" eb="4">
      <t>ネン</t>
    </rPh>
    <rPh sb="4" eb="6">
      <t>ヘイキン</t>
    </rPh>
    <phoneticPr fontId="6"/>
  </si>
  <si>
    <t>ラスパイレス指数</t>
    <rPh sb="6" eb="8">
      <t>シスウ</t>
    </rPh>
    <phoneticPr fontId="41"/>
  </si>
  <si>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</si>
  <si>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</si>
  <si>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</si>
  <si>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</si>
  <si>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</si>
  <si>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対比（差引）</t>
    <rPh sb="0" eb="2">
      <t>タイヒ</t>
    </rPh>
    <rPh sb="3" eb="5">
      <t>サシヒキ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</si>
  <si>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</si>
  <si>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</si>
  <si>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</si>
  <si>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増減率(%)(A)</t>
    <rPh sb="0" eb="3">
      <t>ゾウゲンリツ</t>
    </rPh>
    <phoneticPr fontId="6"/>
  </si>
  <si>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</si>
  <si>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</si>
  <si>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</si>
  <si>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</si>
  <si>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</si>
  <si>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H30</t>
  </si>
  <si>
    <t>その他会計（黒字）</t>
  </si>
  <si>
    <t>H25末</t>
  </si>
  <si>
    <t>H26末</t>
  </si>
  <si>
    <t>H27末</t>
  </si>
  <si>
    <t>H28末</t>
  </si>
  <si>
    <t>H29末</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</si>
  <si>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</si>
  <si>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</si>
  <si>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</si>
  <si>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</si>
  <si>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実質公債費比率については、当該年度の元金償還額以上の借入を行わないよう努めるとともに、借入を行う場合には、可能な限り交付税措置のある起債を活用し、比率の改善に努めていきます。
将来負担比率については、今後も地方債現在高、組合負担等見込額ともに減少していく見込みであるため、改善していく見込みです。</t>
  </si>
  <si>
    <t>将来負担比率</t>
  </si>
  <si>
    <t>有形固定資産減価償却率</t>
  </si>
  <si>
    <t>実質公債費比率</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</si>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</sst>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4"/>
      <color theme="1"/>
      <name val="ＭＳ Ｐゴシック"/>
      <family val="3"/>
      <charset val="128"/>
    </font>
    <font>
      <sz val="10"/>
      <color indexed="8"/>
      <name val="ＭＳ Ｐゴシック"/>
      <family val="3"/>
      <charset val="128"/>
    </font>
    <font>
      <sz val="11"/>
      <name val="ＭＳ Ｐゴシック"/>
      <family val="3"/>
      <charset val="128"/>
    </font>
    <font>
      <sz val="11"/>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1"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119882</c:v>
                </c:pt>
                <c:pt idx="3">
                  <c:v>116162</c:v>
                </c:pt>
                <c:pt idx="4">
                  <c:v>121449</c:v>
                </c:pt>
              </c:numCache>
            </c:numRef>
          </c:val>
          <c:smooth val="0"/>
          <c:extLst>
            <c:ext xmlns:c16="http://schemas.microsoft.com/office/drawing/2014/chart" uri="{C3380CC4-5D6E-409C-BE32-E72D297353CC}">
              <c16:uniqueId val="{00000000-CEF9-407E-A37B-C8D7048B2C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28367</c:v>
                </c:pt>
                <c:pt idx="1">
                  <c:v>48915</c:v>
                </c:pt>
                <c:pt idx="2">
                  <c:v>27174</c:v>
                </c:pt>
                <c:pt idx="3">
                  <c:v>44979</c:v>
                </c:pt>
                <c:pt idx="4">
                  <c:v>38841</c:v>
                </c:pt>
              </c:numCache>
            </c:numRef>
          </c:val>
          <c:smooth val="0"/>
          <c:extLst>
            <c:ext xmlns:c16="http://schemas.microsoft.com/office/drawing/2014/chart" uri="{C3380CC4-5D6E-409C-BE32-E72D297353CC}">
              <c16:uniqueId val="{00000001-CEF9-407E-A37B-C8D7048B2C6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2.65</c:v>
                </c:pt>
                <c:pt idx="1">
                  <c:v>6.06</c:v>
                </c:pt>
                <c:pt idx="2">
                  <c:v>4.62</c:v>
                </c:pt>
                <c:pt idx="3">
                  <c:v>4.47</c:v>
                </c:pt>
                <c:pt idx="4">
                  <c:v>5.16</c:v>
                </c:pt>
              </c:numCache>
            </c:numRef>
          </c:val>
          <c:extLst>
            <c:ext xmlns:c16="http://schemas.microsoft.com/office/drawing/2014/chart" uri="{C3380CC4-5D6E-409C-BE32-E72D297353CC}">
              <c16:uniqueId val="{00000000-2A3E-44C4-A490-685F93ABE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21.26</c:v>
                </c:pt>
                <c:pt idx="1">
                  <c:v>20.12</c:v>
                </c:pt>
                <c:pt idx="2">
                  <c:v>21.34</c:v>
                </c:pt>
                <c:pt idx="3">
                  <c:v>17.920000000000002</c:v>
                </c:pt>
                <c:pt idx="4">
                  <c:v>19.02</c:v>
                </c:pt>
              </c:numCache>
            </c:numRef>
          </c:val>
          <c:extLst>
            <c:ext xmlns:c16="http://schemas.microsoft.com/office/drawing/2014/chart" uri="{C3380CC4-5D6E-409C-BE32-E72D297353CC}">
              <c16:uniqueId val="{00000001-2A3E-44C4-A490-685F93ABE86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-5.53</c:v>
                </c:pt>
                <c:pt idx="1">
                  <c:v>3.35</c:v>
                </c:pt>
                <c:pt idx="2">
                  <c:v>-0.61</c:v>
                </c:pt>
                <c:pt idx="3">
                  <c:v>-3.84</c:v>
                </c:pt>
                <c:pt idx="4">
                  <c:v>1.18</c:v>
                </c:pt>
              </c:numCache>
            </c:numRef>
          </c:val>
          <c:smooth val="0"/>
          <c:extLst>
            <c:ext xmlns:c16="http://schemas.microsoft.com/office/drawing/2014/chart" uri="{C3380CC4-5D6E-409C-BE32-E72D297353CC}">
              <c16:uniqueId val="{00000002-2A3E-44C4-A490-685F93ABE86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A3-4B92-823B-1FF381D789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A3-4B92-823B-1FF381D789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A3-4B92-823B-1FF381D789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A3-4B92-823B-1FF381D789D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A3-4B92-823B-1FF381D789D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7A3-4B92-823B-1FF381D789D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0.08</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6-97A3-4B92-823B-1FF381D789D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5.27</c:v>
                </c:pt>
                <c:pt idx="2">
                  <c:v>#N/A</c:v>
                </c:pt>
                <c:pt idx="3">
                  <c:v>5.2</c:v>
                </c:pt>
                <c:pt idx="4">
                  <c:v>#N/A</c:v>
                </c:pt>
                <c:pt idx="5">
                  <c:v>6.57</c:v>
                </c:pt>
                <c:pt idx="6">
                  <c:v>#N/A</c:v>
                </c:pt>
                <c:pt idx="7">
                  <c:v>6.42</c:v>
                </c:pt>
                <c:pt idx="8">
                  <c:v>#N/A</c:v>
                </c:pt>
                <c:pt idx="9">
                  <c:v>1.08</c:v>
                </c:pt>
              </c:numCache>
            </c:numRef>
          </c:val>
          <c:extLst>
            <c:ext xmlns:c16="http://schemas.microsoft.com/office/drawing/2014/chart" uri="{C3380CC4-5D6E-409C-BE32-E72D297353CC}">
              <c16:uniqueId val="{00000007-97A3-4B92-823B-1FF381D789D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1.1499999999999999</c:v>
                </c:pt>
                <c:pt idx="2">
                  <c:v>#N/A</c:v>
                </c:pt>
                <c:pt idx="3">
                  <c:v>1.64</c:v>
                </c:pt>
                <c:pt idx="4">
                  <c:v>#N/A</c:v>
                </c:pt>
                <c:pt idx="5">
                  <c:v>2.41</c:v>
                </c:pt>
                <c:pt idx="6">
                  <c:v>#N/A</c:v>
                </c:pt>
                <c:pt idx="7">
                  <c:v>2.0299999999999998</c:v>
                </c:pt>
                <c:pt idx="8">
                  <c:v>#N/A</c:v>
                </c:pt>
                <c:pt idx="9">
                  <c:v>2.2599999999999998</c:v>
                </c:pt>
              </c:numCache>
            </c:numRef>
          </c:val>
          <c:extLst>
            <c:ext xmlns:c16="http://schemas.microsoft.com/office/drawing/2014/chart" uri="{C3380CC4-5D6E-409C-BE32-E72D297353CC}">
              <c16:uniqueId val="{00000008-97A3-4B92-823B-1FF381D789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2.65</c:v>
                </c:pt>
                <c:pt idx="2">
                  <c:v>#N/A</c:v>
                </c:pt>
                <c:pt idx="3">
                  <c:v>6.05</c:v>
                </c:pt>
                <c:pt idx="4">
                  <c:v>#N/A</c:v>
                </c:pt>
                <c:pt idx="5">
                  <c:v>4.6100000000000003</c:v>
                </c:pt>
                <c:pt idx="6">
                  <c:v>#N/A</c:v>
                </c:pt>
                <c:pt idx="7">
                  <c:v>4.46</c:v>
                </c:pt>
                <c:pt idx="8">
                  <c:v>#N/A</c:v>
                </c:pt>
                <c:pt idx="9">
                  <c:v>5.15</c:v>
                </c:pt>
              </c:numCache>
            </c:numRef>
          </c:val>
          <c:extLst>
            <c:ext xmlns:c16="http://schemas.microsoft.com/office/drawing/2014/chart" uri="{C3380CC4-5D6E-409C-BE32-E72D297353CC}">
              <c16:uniqueId val="{00000009-97A3-4B92-823B-1FF381D789D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361</c:v>
                </c:pt>
                <c:pt idx="5">
                  <c:v>361</c:v>
                </c:pt>
                <c:pt idx="8">
                  <c:v>351</c:v>
                </c:pt>
                <c:pt idx="11">
                  <c:v>347</c:v>
                </c:pt>
                <c:pt idx="14">
                  <c:v>338</c:v>
                </c:pt>
              </c:numCache>
            </c:numRef>
          </c:val>
          <c:extLst>
            <c:ext xmlns:c16="http://schemas.microsoft.com/office/drawing/2014/chart" uri="{C3380CC4-5D6E-409C-BE32-E72D297353CC}">
              <c16:uniqueId val="{00000000-C281-4971-BA19-950218B342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81-4971-BA19-950218B342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C281-4971-BA19-950218B342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247</c:v>
                </c:pt>
                <c:pt idx="3">
                  <c:v>245</c:v>
                </c:pt>
                <c:pt idx="6">
                  <c:v>254</c:v>
                </c:pt>
                <c:pt idx="9">
                  <c:v>253</c:v>
                </c:pt>
                <c:pt idx="12">
                  <c:v>243</c:v>
                </c:pt>
              </c:numCache>
            </c:numRef>
          </c:val>
          <c:extLst>
            <c:ext xmlns:c16="http://schemas.microsoft.com/office/drawing/2014/chart" uri="{C3380CC4-5D6E-409C-BE32-E72D297353CC}">
              <c16:uniqueId val="{00000003-C281-4971-BA19-950218B342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81-4971-BA19-950218B342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81-4971-BA19-950218B342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81-4971-BA19-950218B342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312</c:v>
                </c:pt>
                <c:pt idx="3">
                  <c:v>331</c:v>
                </c:pt>
                <c:pt idx="6">
                  <c:v>330</c:v>
                </c:pt>
                <c:pt idx="9">
                  <c:v>330</c:v>
                </c:pt>
                <c:pt idx="12">
                  <c:v>338</c:v>
                </c:pt>
              </c:numCache>
            </c:numRef>
          </c:val>
          <c:extLst>
            <c:ext xmlns:c16="http://schemas.microsoft.com/office/drawing/2014/chart" uri="{C3380CC4-5D6E-409C-BE32-E72D297353CC}">
              <c16:uniqueId val="{00000007-C281-4971-BA19-950218B342E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218</c:v>
                </c:pt>
                <c:pt idx="5">
                  <c:v>#N/A</c:v>
                </c:pt>
                <c:pt idx="6">
                  <c:v>#N/A</c:v>
                </c:pt>
                <c:pt idx="7">
                  <c:v>236</c:v>
                </c:pt>
                <c:pt idx="8">
                  <c:v>#N/A</c:v>
                </c:pt>
                <c:pt idx="9">
                  <c:v>#N/A</c:v>
                </c:pt>
                <c:pt idx="10">
                  <c:v>239</c:v>
                </c:pt>
                <c:pt idx="11">
                  <c:v>#N/A</c:v>
                </c:pt>
                <c:pt idx="12">
                  <c:v>#N/A</c:v>
                </c:pt>
                <c:pt idx="13">
                  <c:v>246</c:v>
                </c:pt>
                <c:pt idx="14">
                  <c:v>#N/A</c:v>
                </c:pt>
              </c:numCache>
            </c:numRef>
          </c:val>
          <c:smooth val="0"/>
          <c:extLst>
            <c:ext xmlns:c16="http://schemas.microsoft.com/office/drawing/2014/chart" uri="{C3380CC4-5D6E-409C-BE32-E72D297353CC}">
              <c16:uniqueId val="{00000008-C281-4971-BA19-950218B342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3737</c:v>
                </c:pt>
                <c:pt idx="5">
                  <c:v>3611</c:v>
                </c:pt>
                <c:pt idx="8">
                  <c:v>3516</c:v>
                </c:pt>
                <c:pt idx="11">
                  <c:v>3406</c:v>
                </c:pt>
                <c:pt idx="14">
                  <c:v>3269</c:v>
                </c:pt>
              </c:numCache>
            </c:numRef>
          </c:val>
          <c:extLst>
            <c:ext xmlns:c16="http://schemas.microsoft.com/office/drawing/2014/chart" uri="{C3380CC4-5D6E-409C-BE32-E72D297353CC}">
              <c16:uniqueId val="{00000000-B217-4287-92FF-CC401A899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c:v>
                </c:pt>
                <c:pt idx="5">
                  <c:v>11</c:v>
                </c:pt>
                <c:pt idx="8">
                  <c:v>6</c:v>
                </c:pt>
                <c:pt idx="11">
                  <c:v>5</c:v>
                </c:pt>
                <c:pt idx="14">
                  <c:v>6</c:v>
                </c:pt>
              </c:numCache>
            </c:numRef>
          </c:val>
          <c:extLst>
            <c:ext xmlns:c16="http://schemas.microsoft.com/office/drawing/2014/chart" uri="{C3380CC4-5D6E-409C-BE32-E72D297353CC}">
              <c16:uniqueId val="{00000001-B217-4287-92FF-CC401A899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671</c:v>
                </c:pt>
                <c:pt idx="5">
                  <c:v>653</c:v>
                </c:pt>
                <c:pt idx="8">
                  <c:v>721</c:v>
                </c:pt>
                <c:pt idx="11">
                  <c:v>682</c:v>
                </c:pt>
                <c:pt idx="14">
                  <c:v>833</c:v>
                </c:pt>
              </c:numCache>
            </c:numRef>
          </c:val>
          <c:extLst>
            <c:ext xmlns:c16="http://schemas.microsoft.com/office/drawing/2014/chart" uri="{C3380CC4-5D6E-409C-BE32-E72D297353CC}">
              <c16:uniqueId val="{00000002-B217-4287-92FF-CC401A899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17-4287-92FF-CC401A899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17-4287-92FF-CC401A899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11</c:v>
                </c:pt>
                <c:pt idx="6">
                  <c:v>9</c:v>
                </c:pt>
                <c:pt idx="9">
                  <c:v>7</c:v>
                </c:pt>
                <c:pt idx="12">
                  <c:v>7</c:v>
                </c:pt>
              </c:numCache>
            </c:numRef>
          </c:val>
          <c:extLst>
            <c:ext xmlns:c16="http://schemas.microsoft.com/office/drawing/2014/chart" uri="{C3380CC4-5D6E-409C-BE32-E72D297353CC}">
              <c16:uniqueId val="{00000005-B217-4287-92FF-CC401A899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749</c:v>
                </c:pt>
                <c:pt idx="3">
                  <c:v>702</c:v>
                </c:pt>
                <c:pt idx="6">
                  <c:v>675</c:v>
                </c:pt>
                <c:pt idx="9">
                  <c:v>669</c:v>
                </c:pt>
                <c:pt idx="12">
                  <c:v>713</c:v>
                </c:pt>
              </c:numCache>
            </c:numRef>
          </c:val>
          <c:extLst>
            <c:ext xmlns:c16="http://schemas.microsoft.com/office/drawing/2014/chart" uri="{C3380CC4-5D6E-409C-BE32-E72D297353CC}">
              <c16:uniqueId val="{00000006-B217-4287-92FF-CC401A899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2898</c:v>
                </c:pt>
                <c:pt idx="3">
                  <c:v>2673</c:v>
                </c:pt>
                <c:pt idx="6">
                  <c:v>2502</c:v>
                </c:pt>
                <c:pt idx="9">
                  <c:v>2336</c:v>
                </c:pt>
                <c:pt idx="12">
                  <c:v>2219</c:v>
                </c:pt>
              </c:numCache>
            </c:numRef>
          </c:val>
          <c:extLst>
            <c:ext xmlns:c16="http://schemas.microsoft.com/office/drawing/2014/chart" uri="{C3380CC4-5D6E-409C-BE32-E72D297353CC}">
              <c16:uniqueId val="{00000007-B217-4287-92FF-CC401A899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217-4287-92FF-CC401A899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14</c:v>
                </c:pt>
                <c:pt idx="6">
                  <c:v>2</c:v>
                </c:pt>
                <c:pt idx="9">
                  <c:v>11</c:v>
                </c:pt>
                <c:pt idx="12">
                  <c:v>12</c:v>
                </c:pt>
              </c:numCache>
            </c:numRef>
          </c:val>
          <c:extLst>
            <c:ext xmlns:c16="http://schemas.microsoft.com/office/drawing/2014/chart" uri="{C3380CC4-5D6E-409C-BE32-E72D297353CC}">
              <c16:uniqueId val="{00000009-B217-4287-92FF-CC401A899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3169</c:v>
                </c:pt>
                <c:pt idx="3">
                  <c:v>3157</c:v>
                </c:pt>
                <c:pt idx="6">
                  <c:v>3058</c:v>
                </c:pt>
                <c:pt idx="9">
                  <c:v>3028</c:v>
                </c:pt>
                <c:pt idx="12">
                  <c:v>3016</c:v>
                </c:pt>
              </c:numCache>
            </c:numRef>
          </c:val>
          <c:extLst>
            <c:ext xmlns:c16="http://schemas.microsoft.com/office/drawing/2014/chart" uri="{C3380CC4-5D6E-409C-BE32-E72D297353CC}">
              <c16:uniqueId val="{0000000A-B217-4287-92FF-CC401A89929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2428</c:v>
                </c:pt>
                <c:pt idx="2">
                  <c:v>#N/A</c:v>
                </c:pt>
                <c:pt idx="3">
                  <c:v>#N/A</c:v>
                </c:pt>
                <c:pt idx="4">
                  <c:v>2283</c:v>
                </c:pt>
                <c:pt idx="5">
                  <c:v>#N/A</c:v>
                </c:pt>
                <c:pt idx="6">
                  <c:v>#N/A</c:v>
                </c:pt>
                <c:pt idx="7">
                  <c:v>2002</c:v>
                </c:pt>
                <c:pt idx="8">
                  <c:v>#N/A</c:v>
                </c:pt>
                <c:pt idx="9">
                  <c:v>#N/A</c:v>
                </c:pt>
                <c:pt idx="10">
                  <c:v>1958</c:v>
                </c:pt>
                <c:pt idx="11">
                  <c:v>#N/A</c:v>
                </c:pt>
                <c:pt idx="12">
                  <c:v>#N/A</c:v>
                </c:pt>
                <c:pt idx="13">
                  <c:v>1859</c:v>
                </c:pt>
                <c:pt idx="14">
                  <c:v>#N/A</c:v>
                </c:pt>
              </c:numCache>
            </c:numRef>
          </c:val>
          <c:smooth val="0"/>
          <c:extLst>
            <c:ext xmlns:c16="http://schemas.microsoft.com/office/drawing/2014/chart" uri="{C3380CC4-5D6E-409C-BE32-E72D297353CC}">
              <c16:uniqueId val="{0000000B-B217-4287-92FF-CC401A8992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489</c:v>
                </c:pt>
                <c:pt idx="1">
                  <c:v>406</c:v>
                </c:pt>
                <c:pt idx="2">
                  <c:v>420</c:v>
                </c:pt>
              </c:numCache>
            </c:numRef>
          </c:val>
          <c:extLst>
            <c:ext xmlns:c16="http://schemas.microsoft.com/office/drawing/2014/chart" uri="{C3380CC4-5D6E-409C-BE32-E72D297353CC}">
              <c16:uniqueId val="{00000000-49EE-4252-8B54-3027CC7F90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c:v>
                </c:pt>
                <c:pt idx="1">
                  <c:v>40</c:v>
                </c:pt>
                <c:pt idx="2">
                  <c:v>50</c:v>
                </c:pt>
              </c:numCache>
            </c:numRef>
          </c:val>
          <c:extLst>
            <c:ext xmlns:c16="http://schemas.microsoft.com/office/drawing/2014/chart" uri="{C3380CC4-5D6E-409C-BE32-E72D297353CC}">
              <c16:uniqueId val="{00000001-49EE-4252-8B54-3027CC7F90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c:v>
                </c:pt>
                <c:pt idx="1">
                  <c:v>120</c:v>
                </c:pt>
                <c:pt idx="2">
                  <c:v>176</c:v>
                </c:pt>
              </c:numCache>
            </c:numRef>
          </c:val>
          <c:extLst>
            <c:ext xmlns:c16="http://schemas.microsoft.com/office/drawing/2014/chart" uri="{C3380CC4-5D6E-409C-BE32-E72D297353CC}">
              <c16:uniqueId val="{00000002-49EE-4252-8B54-3027CC7F908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F82-43B4-8F45-D78CB4BF5B18}"/>
              </c:ext>
            </c:extLst>
          </c:dPt>
          <c:dPt>
            <c:idx val="1"/>
            <c:bubble3D val="0"/>
            <c:extLst>
              <c:ext xmlns:c16="http://schemas.microsoft.com/office/drawing/2014/chart" uri="{C3380CC4-5D6E-409C-BE32-E72D297353CC}">
                <c16:uniqueId val="{00000001-0F82-43B4-8F45-D78CB4BF5B18}"/>
              </c:ext>
            </c:extLst>
          </c:dPt>
          <c:dPt>
            <c:idx val="2"/>
            <c:bubble3D val="0"/>
            <c:extLst>
              <c:ext xmlns:c16="http://schemas.microsoft.com/office/drawing/2014/chart" uri="{C3380CC4-5D6E-409C-BE32-E72D297353CC}">
                <c16:uniqueId val="{00000002-0F82-43B4-8F45-D78CB4BF5B18}"/>
              </c:ext>
            </c:extLst>
          </c:dPt>
          <c:dPt>
            <c:idx val="3"/>
            <c:bubble3D val="0"/>
            <c:extLst>
              <c:ext xmlns:c16="http://schemas.microsoft.com/office/drawing/2014/chart" uri="{C3380CC4-5D6E-409C-BE32-E72D297353CC}">
                <c16:uniqueId val="{00000003-0F82-43B4-8F45-D78CB4BF5B18}"/>
              </c:ext>
            </c:extLst>
          </c:dPt>
          <c:dPt>
            <c:idx val="4"/>
            <c:bubble3D val="0"/>
            <c:extLst>
              <c:ext xmlns:c16="http://schemas.microsoft.com/office/drawing/2014/chart" uri="{C3380CC4-5D6E-409C-BE32-E72D297353CC}">
                <c16:uniqueId val="{00000004-0F82-43B4-8F45-D78CB4BF5B18}"/>
              </c:ext>
            </c:extLst>
          </c:dPt>
          <c:dPt>
            <c:idx val="8"/>
            <c:bubble3D val="0"/>
            <c:extLst>
              <c:ext xmlns:c16="http://schemas.microsoft.com/office/drawing/2014/chart" uri="{C3380CC4-5D6E-409C-BE32-E72D297353CC}">
                <c16:uniqueId val="{00000005-0F82-43B4-8F45-D78CB4BF5B18}"/>
              </c:ext>
            </c:extLst>
          </c:dPt>
          <c:dPt>
            <c:idx val="16"/>
            <c:bubble3D val="0"/>
            <c:extLst>
              <c:ext xmlns:c16="http://schemas.microsoft.com/office/drawing/2014/chart" uri="{C3380CC4-5D6E-409C-BE32-E72D297353CC}">
                <c16:uniqueId val="{00000006-0F82-43B4-8F45-D78CB4BF5B18}"/>
              </c:ext>
            </c:extLst>
          </c:dPt>
          <c:dPt>
            <c:idx val="24"/>
            <c:bubble3D val="0"/>
            <c:extLst>
              <c:ext xmlns:c16="http://schemas.microsoft.com/office/drawing/2014/chart" uri="{C3380CC4-5D6E-409C-BE32-E72D297353CC}">
                <c16:uniqueId val="{00000007-0F82-43B4-8F45-D78CB4BF5B18}"/>
              </c:ext>
            </c:extLst>
          </c:dPt>
          <c:dPt>
            <c:idx val="32"/>
            <c:bubble3D val="0"/>
            <c:extLst>
              <c:ext xmlns:c16="http://schemas.microsoft.com/office/drawing/2014/chart" uri="{C3380CC4-5D6E-409C-BE32-E72D297353CC}">
                <c16:uniqueId val="{00000008-0F82-43B4-8F45-D78CB4BF5B1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82-43B4-8F45-D78CB4BF5B1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F82-43B4-8F45-D78CB4BF5B1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F82-43B4-8F45-D78CB4BF5B1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F82-43B4-8F45-D78CB4BF5B1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F82-43B4-8F45-D78CB4BF5B1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82-43B4-8F45-D78CB4BF5B1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82-43B4-8F45-D78CB4BF5B1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82-43B4-8F45-D78CB4BF5B1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82-43B4-8F45-D78CB4BF5B18}"/>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63.5</c:v>
                </c:pt>
              </c:numCache>
            </c:numRef>
          </c:xVal>
          <c:yVal>
            <c:numRef>
              <c:f>公会計指標分析・財政指標組合せ分析表!$BP$51:$DC$51</c:f>
              <c:numCache>
                <c:formatCode>#,##0.0;"▲ "#,##0.0</c:formatCode>
                <c:ptCount val="40"/>
                <c:pt idx="16">
                  <c:v>103.1</c:v>
                </c:pt>
                <c:pt idx="24">
                  <c:v>101.9</c:v>
                </c:pt>
              </c:numCache>
            </c:numRef>
          </c:yVal>
          <c:smooth val="0"/>
          <c:extLst>
            <c:ext xmlns:c16="http://schemas.microsoft.com/office/drawing/2014/chart" uri="{C3380CC4-5D6E-409C-BE32-E72D297353CC}">
              <c16:uniqueId val="{00000009-0F82-43B4-8F45-D78CB4BF5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F82-43B4-8F45-D78CB4BF5B18}"/>
              </c:ext>
            </c:extLst>
          </c:dPt>
          <c:dPt>
            <c:idx val="1"/>
            <c:bubble3D val="0"/>
            <c:extLst>
              <c:ext xmlns:c16="http://schemas.microsoft.com/office/drawing/2014/chart" uri="{C3380CC4-5D6E-409C-BE32-E72D297353CC}">
                <c16:uniqueId val="{0000000B-0F82-43B4-8F45-D78CB4BF5B18}"/>
              </c:ext>
            </c:extLst>
          </c:dPt>
          <c:dPt>
            <c:idx val="2"/>
            <c:bubble3D val="0"/>
            <c:extLst>
              <c:ext xmlns:c16="http://schemas.microsoft.com/office/drawing/2014/chart" uri="{C3380CC4-5D6E-409C-BE32-E72D297353CC}">
                <c16:uniqueId val="{0000000C-0F82-43B4-8F45-D78CB4BF5B18}"/>
              </c:ext>
            </c:extLst>
          </c:dPt>
          <c:dPt>
            <c:idx val="3"/>
            <c:bubble3D val="0"/>
            <c:extLst>
              <c:ext xmlns:c16="http://schemas.microsoft.com/office/drawing/2014/chart" uri="{C3380CC4-5D6E-409C-BE32-E72D297353CC}">
                <c16:uniqueId val="{0000000D-0F82-43B4-8F45-D78CB4BF5B18}"/>
              </c:ext>
            </c:extLst>
          </c:dPt>
          <c:dPt>
            <c:idx val="4"/>
            <c:bubble3D val="0"/>
            <c:extLst>
              <c:ext xmlns:c16="http://schemas.microsoft.com/office/drawing/2014/chart" uri="{C3380CC4-5D6E-409C-BE32-E72D297353CC}">
                <c16:uniqueId val="{0000000E-0F82-43B4-8F45-D78CB4BF5B18}"/>
              </c:ext>
            </c:extLst>
          </c:dPt>
          <c:dPt>
            <c:idx val="8"/>
            <c:bubble3D val="0"/>
            <c:extLst>
              <c:ext xmlns:c16="http://schemas.microsoft.com/office/drawing/2014/chart" uri="{C3380CC4-5D6E-409C-BE32-E72D297353CC}">
                <c16:uniqueId val="{0000000F-0F82-43B4-8F45-D78CB4BF5B18}"/>
              </c:ext>
            </c:extLst>
          </c:dPt>
          <c:dPt>
            <c:idx val="16"/>
            <c:bubble3D val="0"/>
            <c:extLst>
              <c:ext xmlns:c16="http://schemas.microsoft.com/office/drawing/2014/chart" uri="{C3380CC4-5D6E-409C-BE32-E72D297353CC}">
                <c16:uniqueId val="{00000010-0F82-43B4-8F45-D78CB4BF5B18}"/>
              </c:ext>
            </c:extLst>
          </c:dPt>
          <c:dPt>
            <c:idx val="24"/>
            <c:bubble3D val="0"/>
            <c:extLst>
              <c:ext xmlns:c16="http://schemas.microsoft.com/office/drawing/2014/chart" uri="{C3380CC4-5D6E-409C-BE32-E72D297353CC}">
                <c16:uniqueId val="{00000011-0F82-43B4-8F45-D78CB4BF5B18}"/>
              </c:ext>
            </c:extLst>
          </c:dPt>
          <c:dPt>
            <c:idx val="32"/>
            <c:bubble3D val="0"/>
            <c:extLst>
              <c:ext xmlns:c16="http://schemas.microsoft.com/office/drawing/2014/chart" uri="{C3380CC4-5D6E-409C-BE32-E72D297353CC}">
                <c16:uniqueId val="{00000012-0F82-43B4-8F45-D78CB4BF5B1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82-43B4-8F45-D78CB4BF5B18}"/>
                </c:ext>
              </c:extLst>
            </c:dLbl>
            <c:dLbl>
              <c:idx val="1"/>
              <c:delete val="1"/>
              <c:extLst>
                <c:ext xmlns:c15="http://schemas.microsoft.com/office/drawing/2012/chart" uri="{CE6537A1-D6FC-4f65-9D91-7224C49458BB}"/>
                <c:ext xmlns:c16="http://schemas.microsoft.com/office/drawing/2014/chart" uri="{C3380CC4-5D6E-409C-BE32-E72D297353CC}">
                  <c16:uniqueId val="{0000000B-0F82-43B4-8F45-D78CB4BF5B18}"/>
                </c:ext>
              </c:extLst>
            </c:dLbl>
            <c:dLbl>
              <c:idx val="2"/>
              <c:delete val="1"/>
              <c:extLst>
                <c:ext xmlns:c15="http://schemas.microsoft.com/office/drawing/2012/chart" uri="{CE6537A1-D6FC-4f65-9D91-7224C49458BB}"/>
                <c:ext xmlns:c16="http://schemas.microsoft.com/office/drawing/2014/chart" uri="{C3380CC4-5D6E-409C-BE32-E72D297353CC}">
                  <c16:uniqueId val="{0000000C-0F82-43B4-8F45-D78CB4BF5B18}"/>
                </c:ext>
              </c:extLst>
            </c:dLbl>
            <c:dLbl>
              <c:idx val="3"/>
              <c:delete val="1"/>
              <c:extLst>
                <c:ext xmlns:c15="http://schemas.microsoft.com/office/drawing/2012/chart" uri="{CE6537A1-D6FC-4f65-9D91-7224C49458BB}"/>
                <c:ext xmlns:c16="http://schemas.microsoft.com/office/drawing/2014/chart" uri="{C3380CC4-5D6E-409C-BE32-E72D297353CC}">
                  <c16:uniqueId val="{0000000D-0F82-43B4-8F45-D78CB4BF5B18}"/>
                </c:ext>
              </c:extLst>
            </c:dLbl>
            <c:dLbl>
              <c:idx val="4"/>
              <c:delete val="1"/>
              <c:extLst>
                <c:ext xmlns:c15="http://schemas.microsoft.com/office/drawing/2012/chart" uri="{CE6537A1-D6FC-4f65-9D91-7224C49458BB}"/>
                <c:ext xmlns:c16="http://schemas.microsoft.com/office/drawing/2014/chart" uri="{C3380CC4-5D6E-409C-BE32-E72D297353CC}">
                  <c16:uniqueId val="{0000000E-0F82-43B4-8F45-D78CB4BF5B18}"/>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82-43B4-8F45-D78CB4BF5B18}"/>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82-43B4-8F45-D78CB4BF5B18}"/>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82-43B4-8F45-D78CB4BF5B18}"/>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82-43B4-8F45-D78CB4BF5B18}"/>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numCache>
            </c:numRef>
          </c:xVal>
          <c:yVal>
            <c:numRef>
              <c:f>公会計指標分析・財政指標組合せ分析表!$BP$55:$DC$55</c:f>
              <c:numCache>
                <c:formatCode>#,##0.0;"▲ "#,##0.0</c:formatCode>
                <c:ptCount val="40"/>
                <c:pt idx="16">
                  <c:v>25.4</c:v>
                </c:pt>
                <c:pt idx="24">
                  <c:v>23.4</c:v>
                </c:pt>
              </c:numCache>
            </c:numRef>
          </c:yVal>
          <c:smooth val="0"/>
          <c:extLst>
            <c:ext xmlns:c16="http://schemas.microsoft.com/office/drawing/2014/chart" uri="{C3380CC4-5D6E-409C-BE32-E72D297353CC}">
              <c16:uniqueId val="{00000013-0F82-43B4-8F45-D78CB4BF5B18}"/>
            </c:ext>
          </c:extLst>
        </c:ser>
        <c:dLbls>
          <c:showLegendKey val="0"/>
          <c:showVal val="1"/>
          <c:showCatName val="0"/>
          <c:showSerName val="0"/>
          <c:showPercent val="0"/>
          <c:showBubbleSize val="0"/>
        </c:dLbls>
        <c:axId val="3"/>
        <c:axId val="2"/>
      </c:scatterChart>
      <c:valAx>
        <c:axId val="3"/>
        <c:scaling>
          <c:orientation val="minMax"/>
          <c:max val="63.9"/>
          <c:min val="58.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27255145738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17"/>
          <c:min val="1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9918497029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17D-4499-ABB8-622689BA7631}"/>
              </c:ext>
            </c:extLst>
          </c:dPt>
          <c:dPt>
            <c:idx val="1"/>
            <c:bubble3D val="0"/>
            <c:extLst>
              <c:ext xmlns:c16="http://schemas.microsoft.com/office/drawing/2014/chart" uri="{C3380CC4-5D6E-409C-BE32-E72D297353CC}">
                <c16:uniqueId val="{00000001-617D-4499-ABB8-622689BA7631}"/>
              </c:ext>
            </c:extLst>
          </c:dPt>
          <c:dPt>
            <c:idx val="2"/>
            <c:bubble3D val="0"/>
            <c:extLst>
              <c:ext xmlns:c16="http://schemas.microsoft.com/office/drawing/2014/chart" uri="{C3380CC4-5D6E-409C-BE32-E72D297353CC}">
                <c16:uniqueId val="{00000002-617D-4499-ABB8-622689BA7631}"/>
              </c:ext>
            </c:extLst>
          </c:dPt>
          <c:dPt>
            <c:idx val="3"/>
            <c:bubble3D val="0"/>
            <c:extLst>
              <c:ext xmlns:c16="http://schemas.microsoft.com/office/drawing/2014/chart" uri="{C3380CC4-5D6E-409C-BE32-E72D297353CC}">
                <c16:uniqueId val="{00000003-617D-4499-ABB8-622689BA7631}"/>
              </c:ext>
            </c:extLst>
          </c:dPt>
          <c:dPt>
            <c:idx val="4"/>
            <c:bubble3D val="0"/>
            <c:extLst>
              <c:ext xmlns:c16="http://schemas.microsoft.com/office/drawing/2014/chart" uri="{C3380CC4-5D6E-409C-BE32-E72D297353CC}">
                <c16:uniqueId val="{00000004-617D-4499-ABB8-622689BA7631}"/>
              </c:ext>
            </c:extLst>
          </c:dPt>
          <c:dPt>
            <c:idx val="8"/>
            <c:bubble3D val="0"/>
            <c:extLst>
              <c:ext xmlns:c16="http://schemas.microsoft.com/office/drawing/2014/chart" uri="{C3380CC4-5D6E-409C-BE32-E72D297353CC}">
                <c16:uniqueId val="{00000005-617D-4499-ABB8-622689BA7631}"/>
              </c:ext>
            </c:extLst>
          </c:dPt>
          <c:dPt>
            <c:idx val="16"/>
            <c:bubble3D val="0"/>
            <c:extLst>
              <c:ext xmlns:c16="http://schemas.microsoft.com/office/drawing/2014/chart" uri="{C3380CC4-5D6E-409C-BE32-E72D297353CC}">
                <c16:uniqueId val="{00000006-617D-4499-ABB8-622689BA7631}"/>
              </c:ext>
            </c:extLst>
          </c:dPt>
          <c:dPt>
            <c:idx val="24"/>
            <c:bubble3D val="0"/>
            <c:extLst>
              <c:ext xmlns:c16="http://schemas.microsoft.com/office/drawing/2014/chart" uri="{C3380CC4-5D6E-409C-BE32-E72D297353CC}">
                <c16:uniqueId val="{00000007-617D-4499-ABB8-622689BA7631}"/>
              </c:ext>
            </c:extLst>
          </c:dPt>
          <c:dPt>
            <c:idx val="32"/>
            <c:bubble3D val="0"/>
            <c:extLst>
              <c:ext xmlns:c16="http://schemas.microsoft.com/office/drawing/2014/chart" uri="{C3380CC4-5D6E-409C-BE32-E72D297353CC}">
                <c16:uniqueId val="{00000008-617D-4499-ABB8-622689BA7631}"/>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7D-4499-ABB8-622689BA7631}"/>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7D-4499-ABB8-622689BA7631}"/>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7D-4499-ABB8-622689BA7631}"/>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7D-4499-ABB8-622689BA7631}"/>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7D-4499-ABB8-622689BA7631}"/>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7D-4499-ABB8-622689BA7631}"/>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7D-4499-ABB8-622689BA7631}"/>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7D-4499-ABB8-622689BA7631}"/>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7D-4499-ABB8-622689BA7631}"/>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11.2</c:v>
                </c:pt>
                <c:pt idx="16">
                  <c:v>11.3</c:v>
                </c:pt>
                <c:pt idx="24">
                  <c:v>11.9</c:v>
                </c:pt>
                <c:pt idx="32">
                  <c:v>12.6</c:v>
                </c:pt>
              </c:numCache>
            </c:numRef>
          </c:xVal>
          <c:yVal>
            <c:numRef>
              <c:f>公会計指標分析・財政指標組合せ分析表!$BP$73:$DC$73</c:f>
              <c:numCache>
                <c:formatCode>#,##0.0;"▲ "#,##0.0</c:formatCode>
                <c:ptCount val="40"/>
                <c:pt idx="0">
                  <c:v>130.5</c:v>
                </c:pt>
                <c:pt idx="8">
                  <c:v>116.2</c:v>
                </c:pt>
                <c:pt idx="16">
                  <c:v>103.1</c:v>
                </c:pt>
                <c:pt idx="24">
                  <c:v>101.9</c:v>
                </c:pt>
                <c:pt idx="32">
                  <c:v>99.2</c:v>
                </c:pt>
              </c:numCache>
            </c:numRef>
          </c:yVal>
          <c:smooth val="0"/>
          <c:extLst>
            <c:ext xmlns:c16="http://schemas.microsoft.com/office/drawing/2014/chart" uri="{C3380CC4-5D6E-409C-BE32-E72D297353CC}">
              <c16:uniqueId val="{00000009-617D-4499-ABB8-622689BA76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17D-4499-ABB8-622689BA7631}"/>
              </c:ext>
            </c:extLst>
          </c:dPt>
          <c:dPt>
            <c:idx val="1"/>
            <c:bubble3D val="0"/>
            <c:extLst>
              <c:ext xmlns:c16="http://schemas.microsoft.com/office/drawing/2014/chart" uri="{C3380CC4-5D6E-409C-BE32-E72D297353CC}">
                <c16:uniqueId val="{0000000B-617D-4499-ABB8-622689BA7631}"/>
              </c:ext>
            </c:extLst>
          </c:dPt>
          <c:dPt>
            <c:idx val="2"/>
            <c:bubble3D val="0"/>
            <c:extLst>
              <c:ext xmlns:c16="http://schemas.microsoft.com/office/drawing/2014/chart" uri="{C3380CC4-5D6E-409C-BE32-E72D297353CC}">
                <c16:uniqueId val="{0000000C-617D-4499-ABB8-622689BA7631}"/>
              </c:ext>
            </c:extLst>
          </c:dPt>
          <c:dPt>
            <c:idx val="3"/>
            <c:bubble3D val="0"/>
            <c:extLst>
              <c:ext xmlns:c16="http://schemas.microsoft.com/office/drawing/2014/chart" uri="{C3380CC4-5D6E-409C-BE32-E72D297353CC}">
                <c16:uniqueId val="{0000000D-617D-4499-ABB8-622689BA7631}"/>
              </c:ext>
            </c:extLst>
          </c:dPt>
          <c:dPt>
            <c:idx val="4"/>
            <c:bubble3D val="0"/>
            <c:extLst>
              <c:ext xmlns:c16="http://schemas.microsoft.com/office/drawing/2014/chart" uri="{C3380CC4-5D6E-409C-BE32-E72D297353CC}">
                <c16:uniqueId val="{0000000E-617D-4499-ABB8-622689BA7631}"/>
              </c:ext>
            </c:extLst>
          </c:dPt>
          <c:dPt>
            <c:idx val="8"/>
            <c:bubble3D val="0"/>
            <c:extLst>
              <c:ext xmlns:c16="http://schemas.microsoft.com/office/drawing/2014/chart" uri="{C3380CC4-5D6E-409C-BE32-E72D297353CC}">
                <c16:uniqueId val="{0000000F-617D-4499-ABB8-622689BA7631}"/>
              </c:ext>
            </c:extLst>
          </c:dPt>
          <c:dPt>
            <c:idx val="16"/>
            <c:bubble3D val="0"/>
            <c:extLst>
              <c:ext xmlns:c16="http://schemas.microsoft.com/office/drawing/2014/chart" uri="{C3380CC4-5D6E-409C-BE32-E72D297353CC}">
                <c16:uniqueId val="{00000010-617D-4499-ABB8-622689BA7631}"/>
              </c:ext>
            </c:extLst>
          </c:dPt>
          <c:dPt>
            <c:idx val="24"/>
            <c:bubble3D val="0"/>
            <c:extLst>
              <c:ext xmlns:c16="http://schemas.microsoft.com/office/drawing/2014/chart" uri="{C3380CC4-5D6E-409C-BE32-E72D297353CC}">
                <c16:uniqueId val="{00000011-617D-4499-ABB8-622689BA7631}"/>
              </c:ext>
            </c:extLst>
          </c:dPt>
          <c:dPt>
            <c:idx val="32"/>
            <c:bubble3D val="0"/>
            <c:extLst>
              <c:ext xmlns:c16="http://schemas.microsoft.com/office/drawing/2014/chart" uri="{C3380CC4-5D6E-409C-BE32-E72D297353CC}">
                <c16:uniqueId val="{00000012-617D-4499-ABB8-622689BA7631}"/>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7D-4499-ABB8-622689BA7631}"/>
                </c:ext>
              </c:extLst>
            </c:dLbl>
            <c:dLbl>
              <c:idx val="1"/>
              <c:delete val="1"/>
              <c:extLst>
                <c:ext xmlns:c15="http://schemas.microsoft.com/office/drawing/2012/chart" uri="{CE6537A1-D6FC-4f65-9D91-7224C49458BB}"/>
                <c:ext xmlns:c16="http://schemas.microsoft.com/office/drawing/2014/chart" uri="{C3380CC4-5D6E-409C-BE32-E72D297353CC}">
                  <c16:uniqueId val="{0000000B-617D-4499-ABB8-622689BA7631}"/>
                </c:ext>
              </c:extLst>
            </c:dLbl>
            <c:dLbl>
              <c:idx val="2"/>
              <c:delete val="1"/>
              <c:extLst>
                <c:ext xmlns:c15="http://schemas.microsoft.com/office/drawing/2012/chart" uri="{CE6537A1-D6FC-4f65-9D91-7224C49458BB}"/>
                <c:ext xmlns:c16="http://schemas.microsoft.com/office/drawing/2014/chart" uri="{C3380CC4-5D6E-409C-BE32-E72D297353CC}">
                  <c16:uniqueId val="{0000000C-617D-4499-ABB8-622689BA7631}"/>
                </c:ext>
              </c:extLst>
            </c:dLbl>
            <c:dLbl>
              <c:idx val="3"/>
              <c:delete val="1"/>
              <c:extLst>
                <c:ext xmlns:c15="http://schemas.microsoft.com/office/drawing/2012/chart" uri="{CE6537A1-D6FC-4f65-9D91-7224C49458BB}"/>
                <c:ext xmlns:c16="http://schemas.microsoft.com/office/drawing/2014/chart" uri="{C3380CC4-5D6E-409C-BE32-E72D297353CC}">
                  <c16:uniqueId val="{0000000D-617D-4499-ABB8-622689BA7631}"/>
                </c:ext>
              </c:extLst>
            </c:dLbl>
            <c:dLbl>
              <c:idx val="4"/>
              <c:delete val="1"/>
              <c:extLst>
                <c:ext xmlns:c15="http://schemas.microsoft.com/office/drawing/2012/chart" uri="{CE6537A1-D6FC-4f65-9D91-7224C49458BB}"/>
                <c:ext xmlns:c16="http://schemas.microsoft.com/office/drawing/2014/chart" uri="{C3380CC4-5D6E-409C-BE32-E72D297353CC}">
                  <c16:uniqueId val="{0000000E-617D-4499-ABB8-622689BA7631}"/>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7D-4499-ABB8-622689BA7631}"/>
                </c:ext>
              </c:extLst>
            </c:dLbl>
            <c:dLbl>
              <c:idx val="16"/>
              <c:layout>
                <c:manualLayout>
                  <c:x val="-2.638498332092741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7D-4499-ABB8-622689BA7631}"/>
                </c:ext>
              </c:extLst>
            </c:dLbl>
            <c:dLbl>
              <c:idx val="24"/>
              <c:layout>
                <c:manualLayout>
                  <c:x val="-3.7010999917293855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7D-4499-ABB8-622689BA7631}"/>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7D-4499-ABB8-622689BA7631}"/>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8.6</c:v>
                </c:pt>
                <c:pt idx="24">
                  <c:v>8.5</c:v>
                </c:pt>
                <c:pt idx="32">
                  <c:v>8.6</c:v>
                </c:pt>
              </c:numCache>
            </c:numRef>
          </c:xVal>
          <c:yVal>
            <c:numRef>
              <c:f>公会計指標分析・財政指標組合せ分析表!$BP$77:$DC$77</c:f>
              <c:numCache>
                <c:formatCode>#,##0.0;"▲ "#,##0.0</c:formatCode>
                <c:ptCount val="40"/>
                <c:pt idx="0">
                  <c:v>17.899999999999999</c:v>
                </c:pt>
                <c:pt idx="8">
                  <c:v>0.8</c:v>
                </c:pt>
                <c:pt idx="16">
                  <c:v>25.4</c:v>
                </c:pt>
                <c:pt idx="24">
                  <c:v>23.4</c:v>
                </c:pt>
                <c:pt idx="32">
                  <c:v>7.7</c:v>
                </c:pt>
              </c:numCache>
            </c:numRef>
          </c:yVal>
          <c:smooth val="0"/>
          <c:extLst>
            <c:ext xmlns:c16="http://schemas.microsoft.com/office/drawing/2014/chart" uri="{C3380CC4-5D6E-409C-BE32-E72D297353CC}">
              <c16:uniqueId val="{00000013-617D-4499-ABB8-622689BA7631}"/>
            </c:ext>
          </c:extLst>
        </c:ser>
        <c:dLbls>
          <c:showLegendKey val="0"/>
          <c:showVal val="1"/>
          <c:showCatName val="0"/>
          <c:showSerName val="0"/>
          <c:showPercent val="0"/>
          <c:showBubbleSize val="0"/>
        </c:dLbls>
        <c:axId val="3"/>
        <c:axId val="2"/>
      </c:scatterChart>
      <c:valAx>
        <c:axId val="3"/>
        <c:scaling>
          <c:orientation val="minMax"/>
          <c:max val="13"/>
          <c:min val="7.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2091099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60"/>
          <c:min val="-2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元利償還金については、現在がピークとなっており、今後は減少していく見込みとなっています。</a:t>
          </a:r>
        </a:p>
        <a:p>
          <a:r>
            <a:rPr sz="1400" b="0" i="0" u="none" strike="noStrike" baseline="0">
              <a:solidFill>
                <a:srgbClr val="000000"/>
              </a:solidFill>
              <a:latin typeface="ＭＳ ゴシック"/>
              <a:ea typeface="ＭＳ ゴシック"/>
            </a:rPr>
            <a:t>　今後も、</a:t>
          </a:r>
          <a:r>
            <a:rPr sz="1400" b="0" i="0" u="none" strike="noStrike" baseline="0">
              <a:solidFill>
                <a:srgbClr val="000000"/>
              </a:solidFill>
              <a:latin typeface="ＭＳ Ｐゴシック"/>
              <a:ea typeface="ＭＳ Ｐゴシック"/>
            </a:rPr>
            <a:t>新規に発行する町債については元金償還額を上回らないように設定するとともに、町債を発行する際には交付税措置のある事業債を活用するなど、</a:t>
          </a:r>
          <a:r>
            <a:rPr sz="1400" b="0" i="0" u="none" strike="noStrike" baseline="0">
              <a:solidFill>
                <a:srgbClr val="000000"/>
              </a:solidFill>
              <a:latin typeface="ＭＳ ゴシック"/>
              <a:ea typeface="ＭＳ ゴシック"/>
            </a:rPr>
            <a:t>公債費負担の適正化を図っていきます。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満期一括償還に係る積立なし。</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sz="1400" b="0" i="0" u="none" strike="noStrike" baseline="0">
              <a:solidFill>
                <a:srgbClr val="000000"/>
              </a:solidFill>
              <a:latin typeface="ＭＳ ゴシック"/>
              <a:ea typeface="ＭＳ ゴシック"/>
            </a:rPr>
            <a:t>　地方債現在高、組合等負担等見込額は減少してきているものの、他団体に比べ、地方債現在高、組合等負担等見込額が多く、充当可能基金が少ないため、将来負担比率が高くなっています。</a:t>
          </a:r>
        </a:p>
        <a:p>
          <a:r>
            <a:rPr sz="1400" b="0" i="0" u="none" strike="noStrike" baseline="0">
              <a:solidFill>
                <a:srgbClr val="000000"/>
              </a:solidFill>
              <a:latin typeface="ＭＳ ゴシック"/>
              <a:ea typeface="ＭＳ ゴシック"/>
            </a:rPr>
            <a:t>　新規に発行する町債については元金償還額を上回らないように設定するとともに、町債を発行する際には交付税措置のある事業債を活用するほか、充当可能基金の増額に努め、比率の抑制に努めていきます。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埼玉県長瀞町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　物件費や補助費の減少に伴い財政調整基金の取崩額が減少し、かつ決算剰余金を財政調整基金に積み立てたことにより財政調整基金の残高が増加したほか、将来の公共施設の整備・維持管理に備えて、公共施設整備基金に積み立てたため増額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algn="l"/>
          <a:r>
            <a:rPr sz="1300" b="0" i="0" u="none" strike="noStrike" baseline="0">
              <a:solidFill>
                <a:srgbClr val="000000"/>
              </a:solidFill>
              <a:latin typeface="ＭＳ ゴシック"/>
              <a:ea typeface="ＭＳ ゴシック"/>
            </a:rPr>
            <a:t>・財政調整基金及び減債基金については、毎年度の決算剰余金及び地方交付税等の上振れ分を積み立てます。</a:t>
          </a:r>
        </a:p>
        <a:p>
          <a:r>
            <a:rPr sz="1300" b="0" i="0" u="none" strike="noStrike" baseline="0">
              <a:solidFill>
                <a:srgbClr val="000000"/>
              </a:solidFill>
              <a:latin typeface="ＭＳ ゴシック"/>
              <a:ea typeface="ＭＳ ゴシック"/>
            </a:rPr>
            <a:t>・その他特定目的基金については、財政調整基金及び減債基金の残高の状況等を見ながら、必要に応じて積立て及び取崩しを行います。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algn="l"/>
          <a:r>
            <a:rPr sz="1300" b="0" i="0" u="none" strike="noStrike" baseline="0">
              <a:solidFill>
                <a:srgbClr val="000000"/>
              </a:solidFill>
              <a:latin typeface="ＭＳ ゴシック"/>
              <a:ea typeface="ＭＳ ゴシック"/>
            </a:rPr>
            <a:t>・長瀞町公共施設整備基金は、将来の公共施設の整備・維持管理の財源に充てます。</a:t>
          </a:r>
        </a:p>
        <a:p>
          <a:pPr algn="l"/>
          <a:r>
            <a:rPr sz="1300" b="0" i="0" u="none" strike="noStrike" baseline="0">
              <a:solidFill>
                <a:srgbClr val="000000"/>
              </a:solidFill>
              <a:latin typeface="ＭＳ ゴシック"/>
              <a:ea typeface="ＭＳ ゴシック"/>
            </a:rPr>
            <a:t>・ふるさと長瀞応援基金は、地域活性化を図る次の①～⑤のいずれかの事業の経費に充てます。</a:t>
          </a:r>
        </a:p>
        <a:p>
          <a:pPr algn="l"/>
          <a:r>
            <a:rPr sz="1300" b="0" i="0" u="none" strike="noStrike" baseline="0">
              <a:solidFill>
                <a:srgbClr val="000000"/>
              </a:solidFill>
              <a:latin typeface="ＭＳ ゴシック"/>
              <a:ea typeface="ＭＳ ゴシック"/>
            </a:rPr>
            <a:t>　①快適な環境と安心して暮らせるまちづくり事業　②健康で生きがいのあるまちづくり事業　　③活力のある産業を育てるまちづくり事業</a:t>
          </a:r>
        </a:p>
        <a:p>
          <a:pPr algn="l"/>
          <a:r>
            <a:rPr sz="1300" b="0" i="0" u="none" strike="noStrike" baseline="0">
              <a:solidFill>
                <a:srgbClr val="000000"/>
              </a:solidFill>
              <a:latin typeface="ＭＳ ゴシック"/>
              <a:ea typeface="ＭＳ ゴシック"/>
            </a:rPr>
            <a:t>　④豊かな人をはぐくむまちづくり事業　　　　　　⑤町民と行政の協働によるまちづくり事業</a:t>
          </a:r>
        </a:p>
        <a:p>
          <a:pPr algn="l"/>
          <a:r>
            <a:rPr sz="1300" b="0" i="0" u="none" strike="noStrike" baseline="0">
              <a:solidFill>
                <a:srgbClr val="000000"/>
              </a:solidFill>
              <a:latin typeface="ＭＳ ゴシック"/>
              <a:ea typeface="ＭＳ ゴシック"/>
            </a:rPr>
            <a:t>・長瀞町教育振興基金は、町の学校教育の振興及びスポーツ備品の充実に要する経費に充てます。</a:t>
          </a:r>
        </a:p>
        <a:p>
          <a:pPr algn="l"/>
          <a:r>
            <a:rPr sz="1300" b="0" i="0" u="none" strike="noStrike" baseline="0">
              <a:solidFill>
                <a:srgbClr val="000000"/>
              </a:solidFill>
              <a:latin typeface="ＭＳ ゴシック"/>
              <a:ea typeface="ＭＳ ゴシック"/>
            </a:rPr>
            <a:t>・長瀞町地域福祉基金は、社会福祉協議会及び老人クラブ連合会等の各種民間団体が行う在宅保健福祉事業その他地域福祉の振興に寄与する事業の経費の財源に充てます。具体的には次の①～④の事業です。（地域の保健福祉推進のために必要があると認められる場合は、その使用目的を明確にし、事業の経費の財源に充てることができます。）</a:t>
          </a:r>
        </a:p>
        <a:p>
          <a:pPr algn="l"/>
          <a:r>
            <a:rPr sz="1300" b="0" i="0" u="none" strike="noStrike" baseline="0">
              <a:solidFill>
                <a:srgbClr val="000000"/>
              </a:solidFill>
              <a:latin typeface="ＭＳ ゴシック"/>
              <a:ea typeface="ＭＳ ゴシック"/>
            </a:rPr>
            <a:t>　①在宅保健福祉の促進事業　　②生きがいづくり促進事業　　③健康づくり促進事業　　④ボランティア活動の促進事業</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algn="l"/>
          <a:r>
            <a:rPr sz="1300" b="0" i="0" u="none" strike="noStrike" baseline="0">
              <a:solidFill>
                <a:srgbClr val="000000"/>
              </a:solidFill>
              <a:latin typeface="ＭＳ ゴシック"/>
              <a:ea typeface="ＭＳ ゴシック"/>
            </a:rPr>
            <a:t>・長瀞町公共施設整備基金は、将来の公共施設の整備・維持管理の財源に充てるため、50百万円積み立てました。</a:t>
          </a:r>
        </a:p>
        <a:p>
          <a:pPr algn="l"/>
          <a:r>
            <a:rPr sz="1300" b="0" i="0" u="none" strike="noStrike" baseline="0">
              <a:solidFill>
                <a:srgbClr val="000000"/>
              </a:solidFill>
              <a:latin typeface="ＭＳ ゴシック"/>
              <a:ea typeface="ＭＳ ゴシック"/>
            </a:rPr>
            <a:t>・ふるさと長瀞応援基金は、ふるさと納税寄附金を財源に6百万円積立てました。</a:t>
          </a:r>
        </a:p>
        <a:p>
          <a:pPr algn="l"/>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・財政調整基金及び減債基金の残高の状況等を見ながら、必要に応じて積立て及び取崩しを行います。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物件費や補助費の減少に伴い取崩額が減少し、かつ決算剰余金を積み立てたことにより、残高が増加しました。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不測の事態に備えるため、決算剰余金及び地方交付税等の上振れ分を積み立てます。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決算剰余金等の一部を積み立てたことにより残高が増加しました。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決算剰余金及び地方交付税等の上振れ分を積み立てます。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当町では、平成２８年度に公共施設等総合管理計画を、平成３０年度及び令和元年度に個別施設計画を策定しました。</a:t>
          </a:r>
        </a:p>
        <a:p>
          <a:r>
            <a:rPr kumimoji="1" lang="ja-JP" altLang="en-US" sz="1100">
              <a:latin typeface="ＭＳ Ｐゴシック"/>
              <a:ea typeface="ＭＳ Ｐゴシック"/>
            </a:rPr>
            <a:t>　有形固定資産減価償却率は類似団体や県平均よりも高い水準にありますが、それぞれの公共施設等について個別施設計画に基づき施設の維持管理を適切に進めて行くほか、不要な施設については、除却していきたいと考えています。</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9575" cy="22415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165100</xdr:rowOff>
    </xdr:from>
    <xdr:to>
      <xdr:col>23</xdr:col>
      <xdr:colOff>85090</xdr:colOff>
      <xdr:row>35</xdr:row>
      <xdr:rowOff>19050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39432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22860</xdr:rowOff>
    </xdr:from>
    <xdr:ext cx="403860" cy="259080"/>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795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19050</xdr:rowOff>
    </xdr:from>
    <xdr:to>
      <xdr:col>23</xdr:col>
      <xdr:colOff>174625</xdr:colOff>
      <xdr:row>35</xdr:row>
      <xdr:rowOff>19050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111760</xdr:rowOff>
    </xdr:from>
    <xdr:ext cx="403860" cy="257810"/>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69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165100</xdr:rowOff>
    </xdr:from>
    <xdr:to>
      <xdr:col>23</xdr:col>
      <xdr:colOff>174625</xdr:colOff>
      <xdr:row>26</xdr:row>
      <xdr:rowOff>165100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6350</xdr:rowOff>
    </xdr:from>
    <xdr:ext cx="403860" cy="257810"/>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09282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27940</xdr:rowOff>
    </xdr:from>
    <xdr:to>
      <xdr:col>23</xdr:col>
      <xdr:colOff>136525</xdr:colOff>
      <xdr:row>31</xdr:row>
      <xdr:rowOff>129540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74930</xdr:rowOff>
    </xdr:from>
    <xdr:to>
      <xdr:col>19</xdr:col>
      <xdr:colOff>187325</xdr:colOff>
      <xdr:row>32</xdr:row>
      <xdr:rowOff>4445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61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166370</xdr:rowOff>
    </xdr:from>
    <xdr:to>
      <xdr:col>11</xdr:col>
      <xdr:colOff>187325</xdr:colOff>
      <xdr:row>32</xdr:row>
      <xdr:rowOff>96520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19</xdr:col>
      <xdr:colOff>85725</xdr:colOff>
      <xdr:row>30</xdr:row>
      <xdr:rowOff>113030</xdr:rowOff>
    </xdr:from>
    <xdr:to>
      <xdr:col>19</xdr:col>
      <xdr:colOff>187325</xdr:colOff>
      <xdr:row>31</xdr:row>
      <xdr:rowOff>43180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137795</xdr:rowOff>
    </xdr:from>
    <xdr:to>
      <xdr:col>15</xdr:col>
      <xdr:colOff>187325</xdr:colOff>
      <xdr:row>31</xdr:row>
      <xdr:rowOff>67945</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3238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163830</xdr:rowOff>
    </xdr:from>
    <xdr:to>
      <xdr:col>19</xdr:col>
      <xdr:colOff>136525</xdr:colOff>
      <xdr:row>31</xdr:row>
      <xdr:rowOff>17780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3289300" y="607885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167005</xdr:rowOff>
    </xdr:from>
    <xdr:ext cx="403860" cy="257810"/>
    <xdr:sp macro="" textlink="">
      <xdr:nvSpPr>
        <xdr:cNvPr id="84" name="n_1aveValue有形固定資産減価償却率">
          <a:extLst>
            <a:ext uri="{FF2B5EF4-FFF2-40B4-BE49-F238E27FC236}">
              <a16:creationId xmlns:a16="http://schemas.microsoft.com/office/drawing/2014/main" id="{00000000-0008-0000-0D00-000054000000}"/>
            </a:ext>
          </a:extLst>
        </xdr:cNvPr>
        <xdr:cNvSpPr txBox="1"/>
      </xdr:nvSpPr>
      <xdr:spPr>
        <a:xfrm>
          <a:off x="3836035" y="6253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10795</xdr:rowOff>
    </xdr:from>
    <xdr:ext cx="403860" cy="258445"/>
    <xdr:sp macro="" textlink="">
      <xdr:nvSpPr>
        <xdr:cNvPr id="85" name="n_2aveValue有形固定資産減価償却率">
          <a:extLst>
            <a:ext uri="{FF2B5EF4-FFF2-40B4-BE49-F238E27FC236}">
              <a16:creationId xmlns:a16="http://schemas.microsoft.com/office/drawing/2014/main" id="{00000000-0008-0000-0D00-000055000000}"/>
            </a:ext>
          </a:extLst>
        </xdr:cNvPr>
        <xdr:cNvSpPr txBox="1"/>
      </xdr:nvSpPr>
      <xdr:spPr>
        <a:xfrm>
          <a:off x="3086735" y="62687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113030</xdr:rowOff>
    </xdr:from>
    <xdr:ext cx="403860" cy="259080"/>
    <xdr:sp macro="" textlink="">
      <xdr:nvSpPr>
        <xdr:cNvPr id="86" name="n_3aveValue有形固定資産減価償却率">
          <a:extLst>
            <a:ext uri="{FF2B5EF4-FFF2-40B4-BE49-F238E27FC236}">
              <a16:creationId xmlns:a16="http://schemas.microsoft.com/office/drawing/2014/main" id="{00000000-0008-0000-0D00-000056000000}"/>
            </a:ext>
          </a:extLst>
        </xdr:cNvPr>
        <xdr:cNvSpPr txBox="1"/>
      </xdr:nvSpPr>
      <xdr:spPr>
        <a:xfrm>
          <a:off x="2324735" y="60280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59690</xdr:rowOff>
    </xdr:from>
    <xdr:ext cx="403860" cy="259080"/>
    <xdr:sp macro="" textlink="">
      <xdr:nvSpPr>
        <xdr:cNvPr id="87" name="n_1mainValue有形固定資産減価償却率">
          <a:extLst>
            <a:ext uri="{FF2B5EF4-FFF2-40B4-BE49-F238E27FC236}">
              <a16:creationId xmlns:a16="http://schemas.microsoft.com/office/drawing/2014/main" id="{00000000-0008-0000-0D00-000057000000}"/>
            </a:ext>
          </a:extLst>
        </xdr:cNvPr>
        <xdr:cNvSpPr txBox="1"/>
      </xdr:nvSpPr>
      <xdr:spPr>
        <a:xfrm>
          <a:off x="3836035" y="5803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84455</xdr:rowOff>
    </xdr:from>
    <xdr:ext cx="403860" cy="259080"/>
    <xdr:sp macro="" textlink="">
      <xdr:nvSpPr>
        <xdr:cNvPr id="88" name="n_2mainValue有形固定資産減価償却率">
          <a:extLst>
            <a:ext uri="{FF2B5EF4-FFF2-40B4-BE49-F238E27FC236}">
              <a16:creationId xmlns:a16="http://schemas.microsoft.com/office/drawing/2014/main" id="{00000000-0008-0000-0D00-000058000000}"/>
            </a:ext>
          </a:extLst>
        </xdr:cNvPr>
        <xdr:cNvSpPr txBox="1"/>
      </xdr:nvSpPr>
      <xdr:spPr>
        <a:xfrm>
          <a:off x="3086735" y="5828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lang="ja-JP" altLang="en-US">
              <a:latin typeface="ＭＳ Ｐゴシック"/>
              <a:ea typeface="ＭＳ Ｐゴシック"/>
            </a:rPr>
            <a:t>　全国平均、県平均と比較し、比率が大きくなっており、債務償還能力が低い状態となっています。</a:t>
          </a:r>
        </a:p>
        <a:p>
          <a:r>
            <a:rPr lang="ja-JP" altLang="en-US">
              <a:latin typeface="ＭＳ Ｐゴシック"/>
              <a:ea typeface="ＭＳ Ｐゴシック"/>
            </a:rPr>
            <a:t>　町債残高を増加させないため、原則として、起債額が償還額を上回らないこととしているほか、充当可能基金残高を増加させるよう心がけ、債務償還可能年数の縮減に努めていきます。</a:t>
          </a:r>
        </a:p>
      </xdr:txBody>
    </xdr:sp>
    <xdr:clientData/>
  </xdr:twoCellAnchor>
  <xdr:oneCellAnchor>
    <xdr:from>
      <xdr:col>57</xdr:col>
      <xdr:colOff>111125</xdr:colOff>
      <xdr:row>23</xdr:row>
      <xdr:rowOff>47625</xdr:rowOff>
    </xdr:from>
    <xdr:ext cx="349885" cy="22542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166370</xdr:rowOff>
    </xdr:from>
    <xdr:to>
      <xdr:col>76</xdr:col>
      <xdr:colOff>21590</xdr:colOff>
      <xdr:row>34</xdr:row>
      <xdr:rowOff>151130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flipV="1">
          <a:off x="14793595" y="5395595"/>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090" cy="257810"/>
    <xdr:sp macro="" textlink="">
      <xdr:nvSpPr>
        <xdr:cNvPr id="118" name="債務償還比率最小値テキスト">
          <a:extLst>
            <a:ext uri="{FF2B5EF4-FFF2-40B4-BE49-F238E27FC236}">
              <a16:creationId xmlns:a16="http://schemas.microsoft.com/office/drawing/2014/main" id="{00000000-0008-0000-0D00-000076000000}"/>
            </a:ext>
          </a:extLst>
        </xdr:cNvPr>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112395</xdr:rowOff>
    </xdr:from>
    <xdr:ext cx="559435" cy="257810"/>
    <xdr:sp macro="" textlink="">
      <xdr:nvSpPr>
        <xdr:cNvPr id="120" name="債務償還比率最大値テキスト">
          <a:extLst>
            <a:ext uri="{FF2B5EF4-FFF2-40B4-BE49-F238E27FC236}">
              <a16:creationId xmlns:a16="http://schemas.microsoft.com/office/drawing/2014/main" id="{00000000-0008-0000-0D00-000078000000}"/>
            </a:ext>
          </a:extLst>
        </xdr:cNvPr>
        <xdr:cNvSpPr txBox="1"/>
      </xdr:nvSpPr>
      <xdr:spPr>
        <a:xfrm>
          <a:off x="14846300" y="517017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1,131.5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166370</xdr:rowOff>
    </xdr:from>
    <xdr:to>
      <xdr:col>76</xdr:col>
      <xdr:colOff>111125</xdr:colOff>
      <xdr:row>26</xdr:row>
      <xdr:rowOff>166370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39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132715</xdr:rowOff>
    </xdr:from>
    <xdr:ext cx="468630" cy="257810"/>
    <xdr:sp macro="" textlink="">
      <xdr:nvSpPr>
        <xdr:cNvPr id="122" name="債務償還比率平均値テキスト">
          <a:extLst>
            <a:ext uri="{FF2B5EF4-FFF2-40B4-BE49-F238E27FC236}">
              <a16:creationId xmlns:a16="http://schemas.microsoft.com/office/drawing/2014/main" id="{00000000-0008-0000-0D00-00007A000000}"/>
            </a:ext>
          </a:extLst>
        </xdr:cNvPr>
        <xdr:cNvSpPr txBox="1"/>
      </xdr:nvSpPr>
      <xdr:spPr>
        <a:xfrm>
          <a:off x="14846300" y="60477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154940</xdr:rowOff>
    </xdr:from>
    <xdr:to>
      <xdr:col>76</xdr:col>
      <xdr:colOff>73025</xdr:colOff>
      <xdr:row>31</xdr:row>
      <xdr:rowOff>84455</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744700" y="6069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105410</xdr:rowOff>
    </xdr:from>
    <xdr:to>
      <xdr:col>72</xdr:col>
      <xdr:colOff>123825</xdr:colOff>
      <xdr:row>31</xdr:row>
      <xdr:rowOff>35560</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033500" y="602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127635</xdr:rowOff>
    </xdr:from>
    <xdr:to>
      <xdr:col>76</xdr:col>
      <xdr:colOff>73025</xdr:colOff>
      <xdr:row>30</xdr:row>
      <xdr:rowOff>57785</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150495</xdr:rowOff>
    </xdr:from>
    <xdr:ext cx="468630" cy="259080"/>
    <xdr:sp macro="" textlink="">
      <xdr:nvSpPr>
        <xdr:cNvPr id="131" name="債務償還比率該当値テキスト">
          <a:extLst>
            <a:ext uri="{FF2B5EF4-FFF2-40B4-BE49-F238E27FC236}">
              <a16:creationId xmlns:a16="http://schemas.microsoft.com/office/drawing/2014/main" id="{00000000-0008-0000-0D00-000083000000}"/>
            </a:ext>
          </a:extLst>
        </xdr:cNvPr>
        <xdr:cNvSpPr txBox="1"/>
      </xdr:nvSpPr>
      <xdr:spPr>
        <a:xfrm>
          <a:off x="14846300" y="572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95250</xdr:rowOff>
    </xdr:from>
    <xdr:to>
      <xdr:col>72</xdr:col>
      <xdr:colOff>123825</xdr:colOff>
      <xdr:row>30</xdr:row>
      <xdr:rowOff>25400</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033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146050</xdr:rowOff>
    </xdr:from>
    <xdr:to>
      <xdr:col>76</xdr:col>
      <xdr:colOff>22225</xdr:colOff>
      <xdr:row>30</xdr:row>
      <xdr:rowOff>6985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084300" y="5889625"/>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26670</xdr:rowOff>
    </xdr:from>
    <xdr:ext cx="468630" cy="259080"/>
    <xdr:sp macro="" textlink="">
      <xdr:nvSpPr>
        <xdr:cNvPr id="134" name="n_1aveValue債務償還比率">
          <a:extLst>
            <a:ext uri="{FF2B5EF4-FFF2-40B4-BE49-F238E27FC236}">
              <a16:creationId xmlns:a16="http://schemas.microsoft.com/office/drawing/2014/main" id="{00000000-0008-0000-0D00-000086000000}"/>
            </a:ext>
          </a:extLst>
        </xdr:cNvPr>
        <xdr:cNvSpPr txBox="1"/>
      </xdr:nvSpPr>
      <xdr:spPr>
        <a:xfrm>
          <a:off x="13836650" y="6113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41910</xdr:rowOff>
    </xdr:from>
    <xdr:ext cx="468630" cy="257810"/>
    <xdr:sp macro="" textlink="">
      <xdr:nvSpPr>
        <xdr:cNvPr id="135" name="n_1mainValue債務償還比率">
          <a:extLst>
            <a:ext uri="{FF2B5EF4-FFF2-40B4-BE49-F238E27FC236}">
              <a16:creationId xmlns:a16="http://schemas.microsoft.com/office/drawing/2014/main" id="{00000000-0008-0000-0D00-000087000000}"/>
            </a:ext>
          </a:extLst>
        </xdr:cNvPr>
        <xdr:cNvSpPr txBox="1"/>
      </xdr:nvSpPr>
      <xdr:spPr>
        <a:xfrm>
          <a:off x="13836650" y="5614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36830</xdr:rowOff>
    </xdr:from>
    <xdr:to>
      <xdr:col>24</xdr:col>
      <xdr:colOff>62865</xdr:colOff>
      <xdr:row>42</xdr:row>
      <xdr:rowOff>58420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68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62230</xdr:rowOff>
    </xdr:from>
    <xdr:ext cx="340360" cy="25908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31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58420</xdr:rowOff>
    </xdr:from>
    <xdr:to>
      <xdr:col>24</xdr:col>
      <xdr:colOff>152400</xdr:colOff>
      <xdr:row>42</xdr:row>
      <xdr:rowOff>58420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154940</xdr:rowOff>
    </xdr:from>
    <xdr:ext cx="405130" cy="25781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9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36830</xdr:rowOff>
    </xdr:from>
    <xdr:to>
      <xdr:col>24</xdr:col>
      <xdr:colOff>152400</xdr:colOff>
      <xdr:row>33</xdr:row>
      <xdr:rowOff>36830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49530</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1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46355</xdr:rowOff>
    </xdr:from>
    <xdr:to>
      <xdr:col>20</xdr:col>
      <xdr:colOff>38100</xdr:colOff>
      <xdr:row>36</xdr:row>
      <xdr:rowOff>147955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84455</xdr:rowOff>
    </xdr:from>
    <xdr:to>
      <xdr:col>15</xdr:col>
      <xdr:colOff>101600</xdr:colOff>
      <xdr:row>37</xdr:row>
      <xdr:rowOff>14605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168910</xdr:rowOff>
    </xdr:from>
    <xdr:to>
      <xdr:col>10</xdr:col>
      <xdr:colOff>165100</xdr:colOff>
      <xdr:row>37</xdr:row>
      <xdr:rowOff>99060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109220</xdr:rowOff>
    </xdr:from>
    <xdr:to>
      <xdr:col>20</xdr:col>
      <xdr:colOff>38100</xdr:colOff>
      <xdr:row>37</xdr:row>
      <xdr:rowOff>38735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128270</xdr:rowOff>
    </xdr:from>
    <xdr:to>
      <xdr:col>15</xdr:col>
      <xdr:colOff>101600</xdr:colOff>
      <xdr:row>37</xdr:row>
      <xdr:rowOff>58420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159385</xdr:rowOff>
    </xdr:from>
    <xdr:to>
      <xdr:col>19</xdr:col>
      <xdr:colOff>177800</xdr:colOff>
      <xdr:row>37</xdr:row>
      <xdr:rowOff>7620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3315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164465</xdr:rowOff>
    </xdr:from>
    <xdr:ext cx="405130" cy="259080"/>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35"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31115</xdr:rowOff>
    </xdr:from>
    <xdr:ext cx="403860" cy="257810"/>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35" y="6031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115570</xdr:rowOff>
    </xdr:from>
    <xdr:ext cx="403860" cy="259080"/>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35" y="6116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29845</xdr:rowOff>
    </xdr:from>
    <xdr:ext cx="405130" cy="257810"/>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35" y="6373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49530</xdr:rowOff>
    </xdr:from>
    <xdr:ext cx="403860" cy="259080"/>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35" y="6393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360" cy="257810"/>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360" cy="259080"/>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360" cy="259080"/>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116840</xdr:rowOff>
    </xdr:from>
    <xdr:to>
      <xdr:col>54</xdr:col>
      <xdr:colOff>189865</xdr:colOff>
      <xdr:row>42</xdr:row>
      <xdr:rowOff>24130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0324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27940</xdr:rowOff>
    </xdr:from>
    <xdr:ext cx="469900" cy="259080"/>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3.727</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24130</xdr:rowOff>
    </xdr:from>
    <xdr:to>
      <xdr:col>55</xdr:col>
      <xdr:colOff>88900</xdr:colOff>
      <xdr:row>42</xdr:row>
      <xdr:rowOff>24130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63500</xdr:rowOff>
    </xdr:from>
    <xdr:ext cx="598805" cy="257810"/>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3784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429.338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116840</xdr:rowOff>
    </xdr:from>
    <xdr:to>
      <xdr:col>55</xdr:col>
      <xdr:colOff>88900</xdr:colOff>
      <xdr:row>32</xdr:row>
      <xdr:rowOff>116840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0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154940</xdr:rowOff>
    </xdr:from>
    <xdr:ext cx="534670" cy="257810"/>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70129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5080</xdr:rowOff>
    </xdr:from>
    <xdr:to>
      <xdr:col>55</xdr:col>
      <xdr:colOff>50800</xdr:colOff>
      <xdr:row>41</xdr:row>
      <xdr:rowOff>106680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33655</xdr:rowOff>
    </xdr:from>
    <xdr:to>
      <xdr:col>50</xdr:col>
      <xdr:colOff>165100</xdr:colOff>
      <xdr:row>41</xdr:row>
      <xdr:rowOff>135255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20320</xdr:rowOff>
    </xdr:from>
    <xdr:to>
      <xdr:col>46</xdr:col>
      <xdr:colOff>38100</xdr:colOff>
      <xdr:row>41</xdr:row>
      <xdr:rowOff>121920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45085</xdr:rowOff>
    </xdr:from>
    <xdr:to>
      <xdr:col>41</xdr:col>
      <xdr:colOff>101600</xdr:colOff>
      <xdr:row>41</xdr:row>
      <xdr:rowOff>146685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70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111125</xdr:rowOff>
    </xdr:from>
    <xdr:to>
      <xdr:col>50</xdr:col>
      <xdr:colOff>165100</xdr:colOff>
      <xdr:row>42</xdr:row>
      <xdr:rowOff>41275</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118110</xdr:rowOff>
    </xdr:from>
    <xdr:to>
      <xdr:col>46</xdr:col>
      <xdr:colOff>38100</xdr:colOff>
      <xdr:row>42</xdr:row>
      <xdr:rowOff>48260</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6995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161925</xdr:rowOff>
    </xdr:from>
    <xdr:to>
      <xdr:col>50</xdr:col>
      <xdr:colOff>114300</xdr:colOff>
      <xdr:row>41</xdr:row>
      <xdr:rowOff>168910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750300" y="71913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151765</xdr:rowOff>
    </xdr:from>
    <xdr:ext cx="534670" cy="259080"/>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59265" y="6838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138430</xdr:rowOff>
    </xdr:from>
    <xdr:ext cx="533400" cy="259080"/>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482965" y="6824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163195</xdr:rowOff>
    </xdr:from>
    <xdr:ext cx="533400" cy="259080"/>
    <xdr:sp macro="" textlink="">
      <xdr:nvSpPr>
        <xdr:cNvPr id="123" name="n_3aveValue【道路】&#10;一人当たり延長">
          <a:extLst>
            <a:ext uri="{FF2B5EF4-FFF2-40B4-BE49-F238E27FC236}">
              <a16:creationId xmlns:a16="http://schemas.microsoft.com/office/drawing/2014/main" id="{00000000-0008-0000-0E00-00007B000000}"/>
            </a:ext>
          </a:extLst>
        </xdr:cNvPr>
        <xdr:cNvSpPr txBox="1"/>
      </xdr:nvSpPr>
      <xdr:spPr>
        <a:xfrm>
          <a:off x="7593965" y="6849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32385</xdr:rowOff>
    </xdr:from>
    <xdr:ext cx="534670" cy="257810"/>
    <xdr:sp macro="" textlink="">
      <xdr:nvSpPr>
        <xdr:cNvPr id="124" name="n_1mainValue【道路】&#10;一人当たり延長">
          <a:extLst>
            <a:ext uri="{FF2B5EF4-FFF2-40B4-BE49-F238E27FC236}">
              <a16:creationId xmlns:a16="http://schemas.microsoft.com/office/drawing/2014/main" id="{00000000-0008-0000-0E00-00007C000000}"/>
            </a:ext>
          </a:extLst>
        </xdr:cNvPr>
        <xdr:cNvSpPr txBox="1"/>
      </xdr:nvSpPr>
      <xdr:spPr>
        <a:xfrm>
          <a:off x="9359265" y="72332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39370</xdr:rowOff>
    </xdr:from>
    <xdr:ext cx="533400" cy="259080"/>
    <xdr:sp macro="" textlink="">
      <xdr:nvSpPr>
        <xdr:cNvPr id="125" name="n_2mainValue【道路】&#10;一人当たり延長">
          <a:extLst>
            <a:ext uri="{FF2B5EF4-FFF2-40B4-BE49-F238E27FC236}">
              <a16:creationId xmlns:a16="http://schemas.microsoft.com/office/drawing/2014/main" id="{00000000-0008-0000-0E00-00007D000000}"/>
            </a:ext>
          </a:extLst>
        </xdr:cNvPr>
        <xdr:cNvSpPr txBox="1"/>
      </xdr:nvSpPr>
      <xdr:spPr>
        <a:xfrm>
          <a:off x="8482965" y="7240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128905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660255"/>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340360" cy="257810"/>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110551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6350</xdr:rowOff>
    </xdr:from>
    <xdr:ext cx="405130" cy="257810"/>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436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50165</xdr:rowOff>
    </xdr:from>
    <xdr:ext cx="405130" cy="259080"/>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99942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71755</xdr:rowOff>
    </xdr:from>
    <xdr:to>
      <xdr:col>24</xdr:col>
      <xdr:colOff>114300</xdr:colOff>
      <xdr:row>59</xdr:row>
      <xdr:rowOff>1905</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69850</xdr:rowOff>
    </xdr:from>
    <xdr:to>
      <xdr:col>20</xdr:col>
      <xdr:colOff>38100</xdr:colOff>
      <xdr:row>59</xdr:row>
      <xdr:rowOff>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111125</xdr:rowOff>
    </xdr:from>
    <xdr:to>
      <xdr:col>15</xdr:col>
      <xdr:colOff>101600</xdr:colOff>
      <xdr:row>59</xdr:row>
      <xdr:rowOff>41275</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05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112395</xdr:rowOff>
    </xdr:from>
    <xdr:to>
      <xdr:col>20</xdr:col>
      <xdr:colOff>38100</xdr:colOff>
      <xdr:row>58</xdr:row>
      <xdr:rowOff>42545</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3746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141605</xdr:rowOff>
    </xdr:from>
    <xdr:to>
      <xdr:col>15</xdr:col>
      <xdr:colOff>101600</xdr:colOff>
      <xdr:row>58</xdr:row>
      <xdr:rowOff>71755</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2857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163195</xdr:rowOff>
    </xdr:from>
    <xdr:to>
      <xdr:col>19</xdr:col>
      <xdr:colOff>177800</xdr:colOff>
      <xdr:row>58</xdr:row>
      <xdr:rowOff>20955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2908300" y="99358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162560</xdr:rowOff>
    </xdr:from>
    <xdr:ext cx="405130" cy="259080"/>
    <xdr:sp macro="" textlink="">
      <xdr:nvSpPr>
        <xdr:cNvPr id="169" name="n_1ave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35" y="1010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32385</xdr:rowOff>
    </xdr:from>
    <xdr:ext cx="403860" cy="257810"/>
    <xdr:sp macro="" textlink="">
      <xdr:nvSpPr>
        <xdr:cNvPr id="170" name="n_2ave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2705735" y="101479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133985</xdr:rowOff>
    </xdr:from>
    <xdr:ext cx="403860" cy="257810"/>
    <xdr:sp macro="" textlink="">
      <xdr:nvSpPr>
        <xdr:cNvPr id="171" name="n_3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1816735" y="99066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59055</xdr:rowOff>
    </xdr:from>
    <xdr:ext cx="405130" cy="259080"/>
    <xdr:sp macro="" textlink="">
      <xdr:nvSpPr>
        <xdr:cNvPr id="172" name="n_1main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582035" y="9660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88265</xdr:rowOff>
    </xdr:from>
    <xdr:ext cx="403860" cy="257810"/>
    <xdr:sp macro="" textlink="">
      <xdr:nvSpPr>
        <xdr:cNvPr id="173" name="n_2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705735" y="9689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4530" cy="259080"/>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200" y="10525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4530" cy="257810"/>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200"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4530" cy="259080"/>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200"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76200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0476865" y="96659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78460" cy="259080"/>
    <xdr:sp macro="" textlink="">
      <xdr:nvSpPr>
        <xdr:cNvPr id="198" name="【橋りょう・トンネル】&#10;一人当たり有形固定資産（償却資産）額最小値テキスト">
          <a:extLst>
            <a:ext uri="{FF2B5EF4-FFF2-40B4-BE49-F238E27FC236}">
              <a16:creationId xmlns:a16="http://schemas.microsoft.com/office/drawing/2014/main" id="{00000000-0008-0000-0E00-0000C6000000}"/>
            </a:ext>
          </a:extLst>
        </xdr:cNvPr>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11430</xdr:rowOff>
    </xdr:from>
    <xdr:ext cx="690245" cy="259080"/>
    <xdr:sp macro="" textlink="">
      <xdr:nvSpPr>
        <xdr:cNvPr id="200" name="【橋りょう・トンネル】&#10;一人当たり有形固定資産（償却資産）額最大値テキスト">
          <a:extLst>
            <a:ext uri="{FF2B5EF4-FFF2-40B4-BE49-F238E27FC236}">
              <a16:creationId xmlns:a16="http://schemas.microsoft.com/office/drawing/2014/main" id="{00000000-0008-0000-0E00-0000C8000000}"/>
            </a:ext>
          </a:extLst>
        </xdr:cNvPr>
        <xdr:cNvSpPr txBox="1"/>
      </xdr:nvSpPr>
      <xdr:spPr>
        <a:xfrm>
          <a:off x="10515600" y="94411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167005</xdr:rowOff>
    </xdr:from>
    <xdr:ext cx="598805" cy="257810"/>
    <xdr:sp macro="" textlink="">
      <xdr:nvSpPr>
        <xdr:cNvPr id="202" name="【橋りょう・トンネル】&#10;一人当たり有形固定資産（償却資産）額平均値テキスト">
          <a:extLst>
            <a:ext uri="{FF2B5EF4-FFF2-40B4-BE49-F238E27FC236}">
              <a16:creationId xmlns:a16="http://schemas.microsoft.com/office/drawing/2014/main" id="{00000000-0008-0000-0E00-0000CA000000}"/>
            </a:ext>
          </a:extLst>
        </xdr:cNvPr>
        <xdr:cNvSpPr txBox="1"/>
      </xdr:nvSpPr>
      <xdr:spPr>
        <a:xfrm>
          <a:off x="10515600" y="1079690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17780</xdr:rowOff>
    </xdr:from>
    <xdr:to>
      <xdr:col>55</xdr:col>
      <xdr:colOff>50800</xdr:colOff>
      <xdr:row>63</xdr:row>
      <xdr:rowOff>118745</xdr:rowOff>
    </xdr:to>
    <xdr:sp macro="" textlink="">
      <xdr:nvSpPr>
        <xdr:cNvPr id="203" name="フローチャート: 判断 202">
          <a:extLst>
            <a:ext uri="{FF2B5EF4-FFF2-40B4-BE49-F238E27FC236}">
              <a16:creationId xmlns:a16="http://schemas.microsoft.com/office/drawing/2014/main" id="{00000000-0008-0000-0E00-0000CB000000}"/>
            </a:ext>
          </a:extLst>
        </xdr:cNvPr>
        <xdr:cNvSpPr/>
      </xdr:nvSpPr>
      <xdr:spPr>
        <a:xfrm>
          <a:off x="10426700" y="10819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3175</xdr:rowOff>
    </xdr:from>
    <xdr:to>
      <xdr:col>50</xdr:col>
      <xdr:colOff>165100</xdr:colOff>
      <xdr:row>63</xdr:row>
      <xdr:rowOff>104775</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9588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167640</xdr:rowOff>
    </xdr:from>
    <xdr:to>
      <xdr:col>46</xdr:col>
      <xdr:colOff>38100</xdr:colOff>
      <xdr:row>63</xdr:row>
      <xdr:rowOff>97790</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8699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169545</xdr:rowOff>
    </xdr:from>
    <xdr:to>
      <xdr:col>41</xdr:col>
      <xdr:colOff>101600</xdr:colOff>
      <xdr:row>63</xdr:row>
      <xdr:rowOff>99695</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7810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63</xdr:row>
      <xdr:rowOff>160020</xdr:rowOff>
    </xdr:from>
    <xdr:to>
      <xdr:col>50</xdr:col>
      <xdr:colOff>165100</xdr:colOff>
      <xdr:row>64</xdr:row>
      <xdr:rowOff>90170</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9588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160020</xdr:rowOff>
    </xdr:from>
    <xdr:to>
      <xdr:col>46</xdr:col>
      <xdr:colOff>38100</xdr:colOff>
      <xdr:row>64</xdr:row>
      <xdr:rowOff>90170</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8699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39370</xdr:rowOff>
    </xdr:from>
    <xdr:to>
      <xdr:col>50</xdr:col>
      <xdr:colOff>114300</xdr:colOff>
      <xdr:row>64</xdr:row>
      <xdr:rowOff>39370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8750300" y="11012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121285</xdr:rowOff>
    </xdr:from>
    <xdr:ext cx="597535" cy="257810"/>
    <xdr:sp macro="" textlink="">
      <xdr:nvSpPr>
        <xdr:cNvPr id="215" name="n_1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9326880" y="105797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114300</xdr:rowOff>
    </xdr:from>
    <xdr:ext cx="597535" cy="259080"/>
    <xdr:sp macro="" textlink="">
      <xdr:nvSpPr>
        <xdr:cNvPr id="216" name="n_2ave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8450580" y="105727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116205</xdr:rowOff>
    </xdr:from>
    <xdr:ext cx="597535" cy="259080"/>
    <xdr:sp macro="" textlink="">
      <xdr:nvSpPr>
        <xdr:cNvPr id="217" name="n_3ave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7561580" y="10574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81280</xdr:rowOff>
    </xdr:from>
    <xdr:ext cx="534670" cy="259080"/>
    <xdr:sp macro="" textlink="">
      <xdr:nvSpPr>
        <xdr:cNvPr id="218" name="n_1main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9359265" y="1105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81915</xdr:rowOff>
    </xdr:from>
    <xdr:ext cx="533400" cy="259080"/>
    <xdr:sp macro="" textlink="">
      <xdr:nvSpPr>
        <xdr:cNvPr id="219" name="n_2main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8482965" y="11054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00000000-0008-0000-0E00-0000F3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4634865" y="133350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70485</xdr:rowOff>
    </xdr:from>
    <xdr:ext cx="405130" cy="259080"/>
    <xdr:sp macro="" textlink="">
      <xdr:nvSpPr>
        <xdr:cNvPr id="245" name="【公営住宅】&#10;有形固定資産減価償却率最小値テキスト">
          <a:extLst>
            <a:ext uri="{FF2B5EF4-FFF2-40B4-BE49-F238E27FC236}">
              <a16:creationId xmlns:a16="http://schemas.microsoft.com/office/drawing/2014/main" id="{00000000-0008-0000-0E00-0000F5000000}"/>
            </a:ext>
          </a:extLst>
        </xdr:cNvPr>
        <xdr:cNvSpPr txBox="1"/>
      </xdr:nvSpPr>
      <xdr:spPr>
        <a:xfrm>
          <a:off x="4673600"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4546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47" name="【公営住宅】&#10;有形固定資産減価償却率最大値テキスト">
          <a:extLst>
            <a:ext uri="{FF2B5EF4-FFF2-40B4-BE49-F238E27FC236}">
              <a16:creationId xmlns:a16="http://schemas.microsoft.com/office/drawing/2014/main" id="{00000000-0008-0000-0E00-0000F7000000}"/>
            </a:ext>
          </a:extLst>
        </xdr:cNvPr>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93345</xdr:rowOff>
    </xdr:from>
    <xdr:ext cx="405130" cy="259080"/>
    <xdr:sp macro="" textlink="">
      <xdr:nvSpPr>
        <xdr:cNvPr id="249" name="【公営住宅】&#10;有形固定資産減価償却率平均値テキスト">
          <a:extLst>
            <a:ext uri="{FF2B5EF4-FFF2-40B4-BE49-F238E27FC236}">
              <a16:creationId xmlns:a16="http://schemas.microsoft.com/office/drawing/2014/main" id="{00000000-0008-0000-0E00-0000F9000000}"/>
            </a:ext>
          </a:extLst>
        </xdr:cNvPr>
        <xdr:cNvSpPr txBox="1"/>
      </xdr:nvSpPr>
      <xdr:spPr>
        <a:xfrm>
          <a:off x="4673600" y="139807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114935</xdr:rowOff>
    </xdr:from>
    <xdr:to>
      <xdr:col>24</xdr:col>
      <xdr:colOff>114300</xdr:colOff>
      <xdr:row>82</xdr:row>
      <xdr:rowOff>45085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45847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126365</xdr:rowOff>
    </xdr:from>
    <xdr:to>
      <xdr:col>20</xdr:col>
      <xdr:colOff>38100</xdr:colOff>
      <xdr:row>82</xdr:row>
      <xdr:rowOff>56515</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3746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135890</xdr:rowOff>
    </xdr:from>
    <xdr:to>
      <xdr:col>15</xdr:col>
      <xdr:colOff>101600</xdr:colOff>
      <xdr:row>82</xdr:row>
      <xdr:rowOff>66040</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2857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116840</xdr:rowOff>
    </xdr:from>
    <xdr:to>
      <xdr:col>15</xdr:col>
      <xdr:colOff>101600</xdr:colOff>
      <xdr:row>81</xdr:row>
      <xdr:rowOff>46990</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28575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154940</xdr:rowOff>
    </xdr:from>
    <xdr:to>
      <xdr:col>19</xdr:col>
      <xdr:colOff>177800</xdr:colOff>
      <xdr:row>80</xdr:row>
      <xdr:rowOff>167640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2908300" y="13870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47625</xdr:rowOff>
    </xdr:from>
    <xdr:ext cx="405130" cy="259080"/>
    <xdr:sp macro="" textlink="">
      <xdr:nvSpPr>
        <xdr:cNvPr id="262" name="n_1aveValue【公営住宅】&#10;有形固定資産減価償却率">
          <a:extLst>
            <a:ext uri="{FF2B5EF4-FFF2-40B4-BE49-F238E27FC236}">
              <a16:creationId xmlns:a16="http://schemas.microsoft.com/office/drawing/2014/main" id="{00000000-0008-0000-0E00-000006010000}"/>
            </a:ext>
          </a:extLst>
        </xdr:cNvPr>
        <xdr:cNvSpPr txBox="1"/>
      </xdr:nvSpPr>
      <xdr:spPr>
        <a:xfrm>
          <a:off x="3582035" y="1410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57150</xdr:rowOff>
    </xdr:from>
    <xdr:ext cx="403860" cy="259080"/>
    <xdr:sp macro="" textlink="">
      <xdr:nvSpPr>
        <xdr:cNvPr id="263" name="n_2aveValue【公営住宅】&#10;有形固定資産減価償却率">
          <a:extLst>
            <a:ext uri="{FF2B5EF4-FFF2-40B4-BE49-F238E27FC236}">
              <a16:creationId xmlns:a16="http://schemas.microsoft.com/office/drawing/2014/main" id="{00000000-0008-0000-0E00-000007010000}"/>
            </a:ext>
          </a:extLst>
        </xdr:cNvPr>
        <xdr:cNvSpPr txBox="1"/>
      </xdr:nvSpPr>
      <xdr:spPr>
        <a:xfrm>
          <a:off x="2705735" y="14116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141605</xdr:rowOff>
    </xdr:from>
    <xdr:ext cx="403860" cy="259080"/>
    <xdr:sp macro="" textlink="">
      <xdr:nvSpPr>
        <xdr:cNvPr id="264" name="n_3aveValue【公営住宅】&#10;有形固定資産減価償却率">
          <a:extLst>
            <a:ext uri="{FF2B5EF4-FFF2-40B4-BE49-F238E27FC236}">
              <a16:creationId xmlns:a16="http://schemas.microsoft.com/office/drawing/2014/main" id="{00000000-0008-0000-0E00-000008010000}"/>
            </a:ext>
          </a:extLst>
        </xdr:cNvPr>
        <xdr:cNvSpPr txBox="1"/>
      </xdr:nvSpPr>
      <xdr:spPr>
        <a:xfrm>
          <a:off x="1816735" y="13857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50165</xdr:rowOff>
    </xdr:from>
    <xdr:ext cx="405130" cy="259080"/>
    <xdr:sp macro="" textlink="">
      <xdr:nvSpPr>
        <xdr:cNvPr id="265" name="n_1mainValue【公営住宅】&#10;有形固定資産減価償却率">
          <a:extLst>
            <a:ext uri="{FF2B5EF4-FFF2-40B4-BE49-F238E27FC236}">
              <a16:creationId xmlns:a16="http://schemas.microsoft.com/office/drawing/2014/main" id="{00000000-0008-0000-0E00-000009010000}"/>
            </a:ext>
          </a:extLst>
        </xdr:cNvPr>
        <xdr:cNvSpPr txBox="1"/>
      </xdr:nvSpPr>
      <xdr:spPr>
        <a:xfrm>
          <a:off x="3582035" y="1359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63500</xdr:rowOff>
    </xdr:from>
    <xdr:ext cx="403860" cy="257810"/>
    <xdr:sp macro="" textlink="">
      <xdr:nvSpPr>
        <xdr:cNvPr id="266" name="n_2mainValue【公営住宅】&#10;有形固定資産減価償却率">
          <a:extLst>
            <a:ext uri="{FF2B5EF4-FFF2-40B4-BE49-F238E27FC236}">
              <a16:creationId xmlns:a16="http://schemas.microsoft.com/office/drawing/2014/main" id="{00000000-0008-0000-0E00-00000A010000}"/>
            </a:ext>
          </a:extLst>
        </xdr:cNvPr>
        <xdr:cNvSpPr txBox="1"/>
      </xdr:nvSpPr>
      <xdr:spPr>
        <a:xfrm>
          <a:off x="2705735" y="13608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00000000-0008-0000-0E00-000021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48260</xdr:rowOff>
    </xdr:from>
    <xdr:to>
      <xdr:col>54</xdr:col>
      <xdr:colOff>189865</xdr:colOff>
      <xdr:row>86</xdr:row>
      <xdr:rowOff>111125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10476865" y="13421360"/>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291" name="【公営住宅】&#10;一人当たり面積最小値テキスト">
          <a:extLst>
            <a:ext uri="{FF2B5EF4-FFF2-40B4-BE49-F238E27FC236}">
              <a16:creationId xmlns:a16="http://schemas.microsoft.com/office/drawing/2014/main" id="{00000000-0008-0000-0E00-000023010000}"/>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167005</xdr:rowOff>
    </xdr:from>
    <xdr:ext cx="469900" cy="257810"/>
    <xdr:sp macro="" textlink="">
      <xdr:nvSpPr>
        <xdr:cNvPr id="293" name="【公営住宅】&#10;一人当たり面積最大値テキスト">
          <a:extLst>
            <a:ext uri="{FF2B5EF4-FFF2-40B4-BE49-F238E27FC236}">
              <a16:creationId xmlns:a16="http://schemas.microsoft.com/office/drawing/2014/main" id="{00000000-0008-0000-0E00-000025010000}"/>
            </a:ext>
          </a:extLst>
        </xdr:cNvPr>
        <xdr:cNvSpPr txBox="1"/>
      </xdr:nvSpPr>
      <xdr:spPr>
        <a:xfrm>
          <a:off x="10515600" y="13197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48260</xdr:rowOff>
    </xdr:from>
    <xdr:to>
      <xdr:col>55</xdr:col>
      <xdr:colOff>88900</xdr:colOff>
      <xdr:row>78</xdr:row>
      <xdr:rowOff>48260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0388600" y="1342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41910</xdr:rowOff>
    </xdr:from>
    <xdr:ext cx="469900" cy="257810"/>
    <xdr:sp macro="" textlink="">
      <xdr:nvSpPr>
        <xdr:cNvPr id="295" name="【公営住宅】&#10;一人当たり面積平均値テキスト">
          <a:extLst>
            <a:ext uri="{FF2B5EF4-FFF2-40B4-BE49-F238E27FC236}">
              <a16:creationId xmlns:a16="http://schemas.microsoft.com/office/drawing/2014/main" id="{00000000-0008-0000-0E00-000027010000}"/>
            </a:ext>
          </a:extLst>
        </xdr:cNvPr>
        <xdr:cNvSpPr txBox="1"/>
      </xdr:nvSpPr>
      <xdr:spPr>
        <a:xfrm>
          <a:off x="10515600" y="14443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4267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74930</xdr:rowOff>
    </xdr:from>
    <xdr:to>
      <xdr:col>50</xdr:col>
      <xdr:colOff>165100</xdr:colOff>
      <xdr:row>85</xdr:row>
      <xdr:rowOff>4445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9588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102235</xdr:rowOff>
    </xdr:from>
    <xdr:to>
      <xdr:col>46</xdr:col>
      <xdr:colOff>38100</xdr:colOff>
      <xdr:row>85</xdr:row>
      <xdr:rowOff>32385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86995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145415</xdr:rowOff>
    </xdr:from>
    <xdr:to>
      <xdr:col>41</xdr:col>
      <xdr:colOff>101600</xdr:colOff>
      <xdr:row>85</xdr:row>
      <xdr:rowOff>75565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7810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85</xdr:row>
      <xdr:rowOff>83185</xdr:rowOff>
    </xdr:from>
    <xdr:to>
      <xdr:col>50</xdr:col>
      <xdr:colOff>165100</xdr:colOff>
      <xdr:row>86</xdr:row>
      <xdr:rowOff>13335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9588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85090</xdr:rowOff>
    </xdr:from>
    <xdr:to>
      <xdr:col>46</xdr:col>
      <xdr:colOff>38100</xdr:colOff>
      <xdr:row>86</xdr:row>
      <xdr:rowOff>15240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8699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133985</xdr:rowOff>
    </xdr:from>
    <xdr:to>
      <xdr:col>50</xdr:col>
      <xdr:colOff>114300</xdr:colOff>
      <xdr:row>85</xdr:row>
      <xdr:rowOff>135890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8750300" y="14707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20955</xdr:rowOff>
    </xdr:from>
    <xdr:ext cx="469900" cy="257810"/>
    <xdr:sp macro="" textlink="">
      <xdr:nvSpPr>
        <xdr:cNvPr id="308" name="n_1aveValue【公営住宅】&#10;一人当たり面積">
          <a:extLst>
            <a:ext uri="{FF2B5EF4-FFF2-40B4-BE49-F238E27FC236}">
              <a16:creationId xmlns:a16="http://schemas.microsoft.com/office/drawing/2014/main" id="{00000000-0008-0000-0E00-000034010000}"/>
            </a:ext>
          </a:extLst>
        </xdr:cNvPr>
        <xdr:cNvSpPr txBox="1"/>
      </xdr:nvSpPr>
      <xdr:spPr>
        <a:xfrm>
          <a:off x="9391650" y="14251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48895</xdr:rowOff>
    </xdr:from>
    <xdr:ext cx="468630" cy="259080"/>
    <xdr:sp macro="" textlink="">
      <xdr:nvSpPr>
        <xdr:cNvPr id="309" name="n_2aveValue【公営住宅】&#10;一人当たり面積">
          <a:extLst>
            <a:ext uri="{FF2B5EF4-FFF2-40B4-BE49-F238E27FC236}">
              <a16:creationId xmlns:a16="http://schemas.microsoft.com/office/drawing/2014/main" id="{00000000-0008-0000-0E00-000035010000}"/>
            </a:ext>
          </a:extLst>
        </xdr:cNvPr>
        <xdr:cNvSpPr txBox="1"/>
      </xdr:nvSpPr>
      <xdr:spPr>
        <a:xfrm>
          <a:off x="8515350" y="14279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92075</xdr:rowOff>
    </xdr:from>
    <xdr:ext cx="468630" cy="259080"/>
    <xdr:sp macro="" textlink="">
      <xdr:nvSpPr>
        <xdr:cNvPr id="310" name="n_3aveValue【公営住宅】&#10;一人当たり面積">
          <a:extLst>
            <a:ext uri="{FF2B5EF4-FFF2-40B4-BE49-F238E27FC236}">
              <a16:creationId xmlns:a16="http://schemas.microsoft.com/office/drawing/2014/main" id="{00000000-0008-0000-0E00-000036010000}"/>
            </a:ext>
          </a:extLst>
        </xdr:cNvPr>
        <xdr:cNvSpPr txBox="1"/>
      </xdr:nvSpPr>
      <xdr:spPr>
        <a:xfrm>
          <a:off x="7626350" y="14322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4445</xdr:rowOff>
    </xdr:from>
    <xdr:ext cx="469900" cy="259080"/>
    <xdr:sp macro="" textlink="">
      <xdr:nvSpPr>
        <xdr:cNvPr id="311" name="n_1mainValue【公営住宅】&#10;一人当たり面積">
          <a:extLst>
            <a:ext uri="{FF2B5EF4-FFF2-40B4-BE49-F238E27FC236}">
              <a16:creationId xmlns:a16="http://schemas.microsoft.com/office/drawing/2014/main" id="{00000000-0008-0000-0E00-000037010000}"/>
            </a:ext>
          </a:extLst>
        </xdr:cNvPr>
        <xdr:cNvSpPr txBox="1"/>
      </xdr:nvSpPr>
      <xdr:spPr>
        <a:xfrm>
          <a:off x="939165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6350</xdr:rowOff>
    </xdr:from>
    <xdr:ext cx="468630" cy="257810"/>
    <xdr:sp macro="" textlink="">
      <xdr:nvSpPr>
        <xdr:cNvPr id="312" name="n_2mainValue【公営住宅】&#10;一人当たり面積">
          <a:extLst>
            <a:ext uri="{FF2B5EF4-FFF2-40B4-BE49-F238E27FC236}">
              <a16:creationId xmlns:a16="http://schemas.microsoft.com/office/drawing/2014/main" id="{00000000-0008-0000-0E00-000038010000}"/>
            </a:ext>
          </a:extLst>
        </xdr:cNvPr>
        <xdr:cNvSpPr txBox="1"/>
      </xdr:nvSpPr>
      <xdr:spPr>
        <a:xfrm>
          <a:off x="8515350" y="14751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a:extLst>
            <a:ext uri="{FF2B5EF4-FFF2-40B4-BE49-F238E27FC236}">
              <a16:creationId xmlns:a16="http://schemas.microsoft.com/office/drawing/2014/main" id="{00000000-0008-0000-0E00-000071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154940</xdr:rowOff>
    </xdr:from>
    <xdr:to>
      <xdr:col>85</xdr:col>
      <xdr:colOff>126365</xdr:colOff>
      <xdr:row>64</xdr:row>
      <xdr:rowOff>19685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16318865" y="95846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23495</xdr:rowOff>
    </xdr:from>
    <xdr:ext cx="340360" cy="259080"/>
    <xdr:sp macro="" textlink="">
      <xdr:nvSpPr>
        <xdr:cNvPr id="371" name="【学校施設】&#10;有形固定資産減価償却率最小値テキスト">
          <a:extLst>
            <a:ext uri="{FF2B5EF4-FFF2-40B4-BE49-F238E27FC236}">
              <a16:creationId xmlns:a16="http://schemas.microsoft.com/office/drawing/2014/main" id="{00000000-0008-0000-0E00-000073010000}"/>
            </a:ext>
          </a:extLst>
        </xdr:cNvPr>
        <xdr:cNvSpPr txBox="1"/>
      </xdr:nvSpPr>
      <xdr:spPr>
        <a:xfrm>
          <a:off x="16357600" y="10996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19685</xdr:rowOff>
    </xdr:from>
    <xdr:to>
      <xdr:col>86</xdr:col>
      <xdr:colOff>25400</xdr:colOff>
      <xdr:row>64</xdr:row>
      <xdr:rowOff>19685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1099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101600</xdr:rowOff>
    </xdr:from>
    <xdr:ext cx="405130" cy="259080"/>
    <xdr:sp macro="" textlink="">
      <xdr:nvSpPr>
        <xdr:cNvPr id="373" name="【学校施設】&#10;有形固定資産減価償却率最大値テキスト">
          <a:extLst>
            <a:ext uri="{FF2B5EF4-FFF2-40B4-BE49-F238E27FC236}">
              <a16:creationId xmlns:a16="http://schemas.microsoft.com/office/drawing/2014/main" id="{00000000-0008-0000-0E00-000075010000}"/>
            </a:ext>
          </a:extLst>
        </xdr:cNvPr>
        <xdr:cNvSpPr txBox="1"/>
      </xdr:nvSpPr>
      <xdr:spPr>
        <a:xfrm>
          <a:off x="16357600" y="935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154940</xdr:rowOff>
    </xdr:from>
    <xdr:to>
      <xdr:col>86</xdr:col>
      <xdr:colOff>25400</xdr:colOff>
      <xdr:row>55</xdr:row>
      <xdr:rowOff>154940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130175</xdr:rowOff>
    </xdr:from>
    <xdr:ext cx="405130" cy="259080"/>
    <xdr:sp macro="" textlink="">
      <xdr:nvSpPr>
        <xdr:cNvPr id="375" name="【学校施設】&#10;有形固定資産減価償却率平均値テキスト">
          <a:extLst>
            <a:ext uri="{FF2B5EF4-FFF2-40B4-BE49-F238E27FC236}">
              <a16:creationId xmlns:a16="http://schemas.microsoft.com/office/drawing/2014/main" id="{00000000-0008-0000-0E00-000077010000}"/>
            </a:ext>
          </a:extLst>
        </xdr:cNvPr>
        <xdr:cNvSpPr txBox="1"/>
      </xdr:nvSpPr>
      <xdr:spPr>
        <a:xfrm>
          <a:off x="16357600" y="10074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151765</xdr:rowOff>
    </xdr:from>
    <xdr:to>
      <xdr:col>85</xdr:col>
      <xdr:colOff>177800</xdr:colOff>
      <xdr:row>59</xdr:row>
      <xdr:rowOff>81915</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62687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146685</xdr:rowOff>
    </xdr:from>
    <xdr:to>
      <xdr:col>81</xdr:col>
      <xdr:colOff>101600</xdr:colOff>
      <xdr:row>59</xdr:row>
      <xdr:rowOff>76835</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5430500" y="1009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153035</xdr:rowOff>
    </xdr:from>
    <xdr:to>
      <xdr:col>76</xdr:col>
      <xdr:colOff>165100</xdr:colOff>
      <xdr:row>59</xdr:row>
      <xdr:rowOff>83185</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4541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56</xdr:row>
      <xdr:rowOff>66675</xdr:rowOff>
    </xdr:from>
    <xdr:to>
      <xdr:col>81</xdr:col>
      <xdr:colOff>101600</xdr:colOff>
      <xdr:row>56</xdr:row>
      <xdr:rowOff>168275</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102870</xdr:rowOff>
    </xdr:from>
    <xdr:to>
      <xdr:col>76</xdr:col>
      <xdr:colOff>165100</xdr:colOff>
      <xdr:row>57</xdr:row>
      <xdr:rowOff>33020</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14541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117475</xdr:rowOff>
    </xdr:from>
    <xdr:to>
      <xdr:col>81</xdr:col>
      <xdr:colOff>50800</xdr:colOff>
      <xdr:row>56</xdr:row>
      <xdr:rowOff>153670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4592300" y="97186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67945</xdr:rowOff>
    </xdr:from>
    <xdr:ext cx="405130" cy="258445"/>
    <xdr:sp macro="" textlink="">
      <xdr:nvSpPr>
        <xdr:cNvPr id="388" name="n_1aveValue【学校施設】&#10;有形固定資産減価償却率">
          <a:extLst>
            <a:ext uri="{FF2B5EF4-FFF2-40B4-BE49-F238E27FC236}">
              <a16:creationId xmlns:a16="http://schemas.microsoft.com/office/drawing/2014/main" id="{00000000-0008-0000-0E00-000084010000}"/>
            </a:ext>
          </a:extLst>
        </xdr:cNvPr>
        <xdr:cNvSpPr txBox="1"/>
      </xdr:nvSpPr>
      <xdr:spPr>
        <a:xfrm>
          <a:off x="15266035" y="10183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74930</xdr:rowOff>
    </xdr:from>
    <xdr:ext cx="403860" cy="257810"/>
    <xdr:sp macro="" textlink="">
      <xdr:nvSpPr>
        <xdr:cNvPr id="389" name="n_2aveValue【学校施設】&#10;有形固定資産減価償却率">
          <a:extLst>
            <a:ext uri="{FF2B5EF4-FFF2-40B4-BE49-F238E27FC236}">
              <a16:creationId xmlns:a16="http://schemas.microsoft.com/office/drawing/2014/main" id="{00000000-0008-0000-0E00-000085010000}"/>
            </a:ext>
          </a:extLst>
        </xdr:cNvPr>
        <xdr:cNvSpPr txBox="1"/>
      </xdr:nvSpPr>
      <xdr:spPr>
        <a:xfrm>
          <a:off x="14389735" y="10190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168275</xdr:rowOff>
    </xdr:from>
    <xdr:ext cx="403860" cy="257810"/>
    <xdr:sp macro="" textlink="">
      <xdr:nvSpPr>
        <xdr:cNvPr id="390" name="n_3aveValue【学校施設】&#10;有形固定資産減価償却率">
          <a:extLst>
            <a:ext uri="{FF2B5EF4-FFF2-40B4-BE49-F238E27FC236}">
              <a16:creationId xmlns:a16="http://schemas.microsoft.com/office/drawing/2014/main" id="{00000000-0008-0000-0E00-000086010000}"/>
            </a:ext>
          </a:extLst>
        </xdr:cNvPr>
        <xdr:cNvSpPr txBox="1"/>
      </xdr:nvSpPr>
      <xdr:spPr>
        <a:xfrm>
          <a:off x="13500735" y="9940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13335</xdr:rowOff>
    </xdr:from>
    <xdr:ext cx="405130" cy="259080"/>
    <xdr:sp macro="" textlink="">
      <xdr:nvSpPr>
        <xdr:cNvPr id="391" name="n_1mainValue【学校施設】&#10;有形固定資産減価償却率">
          <a:extLst>
            <a:ext uri="{FF2B5EF4-FFF2-40B4-BE49-F238E27FC236}">
              <a16:creationId xmlns:a16="http://schemas.microsoft.com/office/drawing/2014/main" id="{00000000-0008-0000-0E00-000087010000}"/>
            </a:ext>
          </a:extLst>
        </xdr:cNvPr>
        <xdr:cNvSpPr txBox="1"/>
      </xdr:nvSpPr>
      <xdr:spPr>
        <a:xfrm>
          <a:off x="15266035"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49530</xdr:rowOff>
    </xdr:from>
    <xdr:ext cx="403860" cy="259080"/>
    <xdr:sp macro="" textlink="">
      <xdr:nvSpPr>
        <xdr:cNvPr id="392" name="n_2mainValue【学校施設】&#10;有形固定資産減価償却率">
          <a:extLst>
            <a:ext uri="{FF2B5EF4-FFF2-40B4-BE49-F238E27FC236}">
              <a16:creationId xmlns:a16="http://schemas.microsoft.com/office/drawing/2014/main" id="{00000000-0008-0000-0E00-000088010000}"/>
            </a:ext>
          </a:extLst>
        </xdr:cNvPr>
        <xdr:cNvSpPr txBox="1"/>
      </xdr:nvSpPr>
      <xdr:spPr>
        <a:xfrm>
          <a:off x="14389735" y="9479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7810"/>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756505" y="96551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学校施設】&#10;一人当たり面積グラフ枠">
          <a:extLst>
            <a:ext uri="{FF2B5EF4-FFF2-40B4-BE49-F238E27FC236}">
              <a16:creationId xmlns:a16="http://schemas.microsoft.com/office/drawing/2014/main" id="{00000000-0008-0000-0E00-0000A1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123825</xdr:rowOff>
    </xdr:from>
    <xdr:to>
      <xdr:col>116</xdr:col>
      <xdr:colOff>62865</xdr:colOff>
      <xdr:row>64</xdr:row>
      <xdr:rowOff>38735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2160865" y="9553575"/>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42545</xdr:rowOff>
    </xdr:from>
    <xdr:ext cx="469900" cy="257810"/>
    <xdr:sp macro="" textlink="">
      <xdr:nvSpPr>
        <xdr:cNvPr id="419" name="【学校施設】&#10;一人当たり面積最小値テキスト">
          <a:extLst>
            <a:ext uri="{FF2B5EF4-FFF2-40B4-BE49-F238E27FC236}">
              <a16:creationId xmlns:a16="http://schemas.microsoft.com/office/drawing/2014/main" id="{00000000-0008-0000-0E00-0000A3010000}"/>
            </a:ext>
          </a:extLst>
        </xdr:cNvPr>
        <xdr:cNvSpPr txBox="1"/>
      </xdr:nvSpPr>
      <xdr:spPr>
        <a:xfrm>
          <a:off x="22199600" y="11015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38735</xdr:rowOff>
    </xdr:from>
    <xdr:to>
      <xdr:col>116</xdr:col>
      <xdr:colOff>152400</xdr:colOff>
      <xdr:row>64</xdr:row>
      <xdr:rowOff>38735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1101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70485</xdr:rowOff>
    </xdr:from>
    <xdr:ext cx="534670" cy="259080"/>
    <xdr:sp macro="" textlink="">
      <xdr:nvSpPr>
        <xdr:cNvPr id="421" name="【学校施設】&#10;一人当たり面積最大値テキスト">
          <a:extLst>
            <a:ext uri="{FF2B5EF4-FFF2-40B4-BE49-F238E27FC236}">
              <a16:creationId xmlns:a16="http://schemas.microsoft.com/office/drawing/2014/main" id="{00000000-0008-0000-0E00-0000A5010000}"/>
            </a:ext>
          </a:extLst>
        </xdr:cNvPr>
        <xdr:cNvSpPr txBox="1"/>
      </xdr:nvSpPr>
      <xdr:spPr>
        <a:xfrm>
          <a:off x="22199600" y="9328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14.240</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123825</xdr:rowOff>
    </xdr:from>
    <xdr:to>
      <xdr:col>116</xdr:col>
      <xdr:colOff>152400</xdr:colOff>
      <xdr:row>55</xdr:row>
      <xdr:rowOff>123825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123825</xdr:rowOff>
    </xdr:from>
    <xdr:ext cx="469900" cy="257810"/>
    <xdr:sp macro="" textlink="">
      <xdr:nvSpPr>
        <xdr:cNvPr id="423" name="【学校施設】&#10;一人当たり面積平均値テキスト">
          <a:extLst>
            <a:ext uri="{FF2B5EF4-FFF2-40B4-BE49-F238E27FC236}">
              <a16:creationId xmlns:a16="http://schemas.microsoft.com/office/drawing/2014/main" id="{00000000-0008-0000-0E00-0000A7010000}"/>
            </a:ext>
          </a:extLst>
        </xdr:cNvPr>
        <xdr:cNvSpPr txBox="1"/>
      </xdr:nvSpPr>
      <xdr:spPr>
        <a:xfrm>
          <a:off x="22199600" y="107537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145415</xdr:rowOff>
    </xdr:from>
    <xdr:to>
      <xdr:col>116</xdr:col>
      <xdr:colOff>114300</xdr:colOff>
      <xdr:row>63</xdr:row>
      <xdr:rowOff>75565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21107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167640</xdr:rowOff>
    </xdr:from>
    <xdr:to>
      <xdr:col>112</xdr:col>
      <xdr:colOff>38100</xdr:colOff>
      <xdr:row>63</xdr:row>
      <xdr:rowOff>97790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1272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168910</xdr:rowOff>
    </xdr:from>
    <xdr:to>
      <xdr:col>107</xdr:col>
      <xdr:colOff>101600</xdr:colOff>
      <xdr:row>63</xdr:row>
      <xdr:rowOff>99060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157480</xdr:rowOff>
    </xdr:from>
    <xdr:to>
      <xdr:col>102</xdr:col>
      <xdr:colOff>165100</xdr:colOff>
      <xdr:row>63</xdr:row>
      <xdr:rowOff>87630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9494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43815</xdr:rowOff>
    </xdr:from>
    <xdr:to>
      <xdr:col>112</xdr:col>
      <xdr:colOff>38100</xdr:colOff>
      <xdr:row>63</xdr:row>
      <xdr:rowOff>145415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21272500" y="108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46355</xdr:rowOff>
    </xdr:from>
    <xdr:to>
      <xdr:col>107</xdr:col>
      <xdr:colOff>101600</xdr:colOff>
      <xdr:row>63</xdr:row>
      <xdr:rowOff>147955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0383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94615</xdr:rowOff>
    </xdr:from>
    <xdr:to>
      <xdr:col>111</xdr:col>
      <xdr:colOff>177800</xdr:colOff>
      <xdr:row>63</xdr:row>
      <xdr:rowOff>97790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20434300" y="108959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114300</xdr:rowOff>
    </xdr:from>
    <xdr:ext cx="469900" cy="259080"/>
    <xdr:sp macro="" textlink="">
      <xdr:nvSpPr>
        <xdr:cNvPr id="436" name="n_1aveValue【学校施設】&#10;一人当たり面積">
          <a:extLst>
            <a:ext uri="{FF2B5EF4-FFF2-40B4-BE49-F238E27FC236}">
              <a16:creationId xmlns:a16="http://schemas.microsoft.com/office/drawing/2014/main" id="{00000000-0008-0000-0E00-0000B4010000}"/>
            </a:ext>
          </a:extLst>
        </xdr:cNvPr>
        <xdr:cNvSpPr txBox="1"/>
      </xdr:nvSpPr>
      <xdr:spPr>
        <a:xfrm>
          <a:off x="21075650" y="1057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115570</xdr:rowOff>
    </xdr:from>
    <xdr:ext cx="468630" cy="259080"/>
    <xdr:sp macro="" textlink="">
      <xdr:nvSpPr>
        <xdr:cNvPr id="437" name="n_2aveValue【学校施設】&#10;一人当たり面積">
          <a:extLst>
            <a:ext uri="{FF2B5EF4-FFF2-40B4-BE49-F238E27FC236}">
              <a16:creationId xmlns:a16="http://schemas.microsoft.com/office/drawing/2014/main" id="{00000000-0008-0000-0E00-0000B5010000}"/>
            </a:ext>
          </a:extLst>
        </xdr:cNvPr>
        <xdr:cNvSpPr txBox="1"/>
      </xdr:nvSpPr>
      <xdr:spPr>
        <a:xfrm>
          <a:off x="20199350" y="10574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104140</xdr:rowOff>
    </xdr:from>
    <xdr:ext cx="468630" cy="259080"/>
    <xdr:sp macro="" textlink="">
      <xdr:nvSpPr>
        <xdr:cNvPr id="438" name="n_3aveValue【学校施設】&#10;一人当たり面積">
          <a:extLst>
            <a:ext uri="{FF2B5EF4-FFF2-40B4-BE49-F238E27FC236}">
              <a16:creationId xmlns:a16="http://schemas.microsoft.com/office/drawing/2014/main" id="{00000000-0008-0000-0E00-0000B6010000}"/>
            </a:ext>
          </a:extLst>
        </xdr:cNvPr>
        <xdr:cNvSpPr txBox="1"/>
      </xdr:nvSpPr>
      <xdr:spPr>
        <a:xfrm>
          <a:off x="19310350" y="10562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136525</xdr:rowOff>
    </xdr:from>
    <xdr:ext cx="469900" cy="258445"/>
    <xdr:sp macro="" textlink="">
      <xdr:nvSpPr>
        <xdr:cNvPr id="439" name="n_1mainValue【学校施設】&#10;一人当たり面積">
          <a:extLst>
            <a:ext uri="{FF2B5EF4-FFF2-40B4-BE49-F238E27FC236}">
              <a16:creationId xmlns:a16="http://schemas.microsoft.com/office/drawing/2014/main" id="{00000000-0008-0000-0E00-0000B7010000}"/>
            </a:ext>
          </a:extLst>
        </xdr:cNvPr>
        <xdr:cNvSpPr txBox="1"/>
      </xdr:nvSpPr>
      <xdr:spPr>
        <a:xfrm>
          <a:off x="21075650" y="1093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139065</xdr:rowOff>
    </xdr:from>
    <xdr:ext cx="468630" cy="259080"/>
    <xdr:sp macro="" textlink="">
      <xdr:nvSpPr>
        <xdr:cNvPr id="440" name="n_2mainValue【学校施設】&#10;一人当たり面積">
          <a:extLst>
            <a:ext uri="{FF2B5EF4-FFF2-40B4-BE49-F238E27FC236}">
              <a16:creationId xmlns:a16="http://schemas.microsoft.com/office/drawing/2014/main" id="{00000000-0008-0000-0E00-0000B8010000}"/>
            </a:ext>
          </a:extLst>
        </xdr:cNvPr>
        <xdr:cNvSpPr txBox="1"/>
      </xdr:nvSpPr>
      <xdr:spPr>
        <a:xfrm>
          <a:off x="20199350" y="10940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7820" cy="259080"/>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090" cy="257810"/>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公民館】&#10;有形固定資産減価償却率グラフ枠">
          <a:extLst>
            <a:ext uri="{FF2B5EF4-FFF2-40B4-BE49-F238E27FC236}">
              <a16:creationId xmlns:a16="http://schemas.microsoft.com/office/drawing/2014/main" id="{00000000-0008-0000-0E00-0000E001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87630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16318865" y="1714500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91440</xdr:rowOff>
    </xdr:from>
    <xdr:ext cx="405130" cy="259080"/>
    <xdr:sp macro="" textlink="">
      <xdr:nvSpPr>
        <xdr:cNvPr id="482" name="【公民館】&#10;有形固定資産減価償却率最小値テキスト">
          <a:extLst>
            <a:ext uri="{FF2B5EF4-FFF2-40B4-BE49-F238E27FC236}">
              <a16:creationId xmlns:a16="http://schemas.microsoft.com/office/drawing/2014/main" id="{00000000-0008-0000-0E00-0000E2010000}"/>
            </a:ext>
          </a:extLst>
        </xdr:cNvPr>
        <xdr:cNvSpPr txBox="1"/>
      </xdr:nvSpPr>
      <xdr:spPr>
        <a:xfrm>
          <a:off x="16357600" y="1843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6230600" y="184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469900" cy="259080"/>
    <xdr:sp macro="" textlink="">
      <xdr:nvSpPr>
        <xdr:cNvPr id="484" name="【公民館】&#10;有形固定資産減価償却率最大値テキスト">
          <a:extLst>
            <a:ext uri="{FF2B5EF4-FFF2-40B4-BE49-F238E27FC236}">
              <a16:creationId xmlns:a16="http://schemas.microsoft.com/office/drawing/2014/main" id="{00000000-0008-0000-0E00-0000E4010000}"/>
            </a:ext>
          </a:extLst>
        </xdr:cNvPr>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132080</xdr:rowOff>
    </xdr:from>
    <xdr:ext cx="405130" cy="257810"/>
    <xdr:sp macro="" textlink="">
      <xdr:nvSpPr>
        <xdr:cNvPr id="486" name="【公民館】&#10;有形固定資産減価償却率平均値テキスト">
          <a:extLst>
            <a:ext uri="{FF2B5EF4-FFF2-40B4-BE49-F238E27FC236}">
              <a16:creationId xmlns:a16="http://schemas.microsoft.com/office/drawing/2014/main" id="{00000000-0008-0000-0E00-0000E6010000}"/>
            </a:ext>
          </a:extLst>
        </xdr:cNvPr>
        <xdr:cNvSpPr txBox="1"/>
      </xdr:nvSpPr>
      <xdr:spPr>
        <a:xfrm>
          <a:off x="16357600" y="176199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153035</xdr:rowOff>
    </xdr:from>
    <xdr:to>
      <xdr:col>85</xdr:col>
      <xdr:colOff>177800</xdr:colOff>
      <xdr:row>103</xdr:row>
      <xdr:rowOff>83185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626870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133985</xdr:rowOff>
    </xdr:from>
    <xdr:to>
      <xdr:col>76</xdr:col>
      <xdr:colOff>165100</xdr:colOff>
      <xdr:row>103</xdr:row>
      <xdr:rowOff>64135</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4541500" y="1762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3652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132080</xdr:rowOff>
    </xdr:from>
    <xdr:to>
      <xdr:col>81</xdr:col>
      <xdr:colOff>50800</xdr:colOff>
      <xdr:row>103</xdr:row>
      <xdr:rowOff>169545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4592300" y="177914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78740</xdr:rowOff>
    </xdr:from>
    <xdr:ext cx="405130" cy="259080"/>
    <xdr:sp macro="" textlink="">
      <xdr:nvSpPr>
        <xdr:cNvPr id="499" name="n_1aveValue【公民館】&#10;有形固定資産減価償却率">
          <a:extLst>
            <a:ext uri="{FF2B5EF4-FFF2-40B4-BE49-F238E27FC236}">
              <a16:creationId xmlns:a16="http://schemas.microsoft.com/office/drawing/2014/main" id="{00000000-0008-0000-0E00-0000F3010000}"/>
            </a:ext>
          </a:extLst>
        </xdr:cNvPr>
        <xdr:cNvSpPr txBox="1"/>
      </xdr:nvSpPr>
      <xdr:spPr>
        <a:xfrm>
          <a:off x="15266035" y="1739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80645</xdr:rowOff>
    </xdr:from>
    <xdr:ext cx="403860" cy="259080"/>
    <xdr:sp macro="" textlink="">
      <xdr:nvSpPr>
        <xdr:cNvPr id="500" name="n_2aveValue【公民館】&#10;有形固定資産減価償却率">
          <a:extLst>
            <a:ext uri="{FF2B5EF4-FFF2-40B4-BE49-F238E27FC236}">
              <a16:creationId xmlns:a16="http://schemas.microsoft.com/office/drawing/2014/main" id="{00000000-0008-0000-0E00-0000F4010000}"/>
            </a:ext>
          </a:extLst>
        </xdr:cNvPr>
        <xdr:cNvSpPr txBox="1"/>
      </xdr:nvSpPr>
      <xdr:spPr>
        <a:xfrm>
          <a:off x="14389735" y="17397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95885</xdr:rowOff>
    </xdr:from>
    <xdr:ext cx="403860" cy="259080"/>
    <xdr:sp macro="" textlink="">
      <xdr:nvSpPr>
        <xdr:cNvPr id="501" name="n_3aveValue【公民館】&#10;有形固定資産減価償却率">
          <a:extLst>
            <a:ext uri="{FF2B5EF4-FFF2-40B4-BE49-F238E27FC236}">
              <a16:creationId xmlns:a16="http://schemas.microsoft.com/office/drawing/2014/main" id="{00000000-0008-0000-0E00-0000F5010000}"/>
            </a:ext>
          </a:extLst>
        </xdr:cNvPr>
        <xdr:cNvSpPr txBox="1"/>
      </xdr:nvSpPr>
      <xdr:spPr>
        <a:xfrm>
          <a:off x="13500735" y="17583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1905</xdr:rowOff>
    </xdr:from>
    <xdr:ext cx="405130" cy="259080"/>
    <xdr:sp macro="" textlink="">
      <xdr:nvSpPr>
        <xdr:cNvPr id="502" name="n_1mainValue【公民館】&#10;有形固定資産減価償却率">
          <a:extLst>
            <a:ext uri="{FF2B5EF4-FFF2-40B4-BE49-F238E27FC236}">
              <a16:creationId xmlns:a16="http://schemas.microsoft.com/office/drawing/2014/main" id="{00000000-0008-0000-0E00-0000F6010000}"/>
            </a:ext>
          </a:extLst>
        </xdr:cNvPr>
        <xdr:cNvSpPr txBox="1"/>
      </xdr:nvSpPr>
      <xdr:spPr>
        <a:xfrm>
          <a:off x="15266035" y="1783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40640</xdr:rowOff>
    </xdr:from>
    <xdr:ext cx="403860" cy="257810"/>
    <xdr:sp macro="" textlink="">
      <xdr:nvSpPr>
        <xdr:cNvPr id="503" name="n_2mainValue【公民館】&#10;有形固定資産減価償却率">
          <a:extLst>
            <a:ext uri="{FF2B5EF4-FFF2-40B4-BE49-F238E27FC236}">
              <a16:creationId xmlns:a16="http://schemas.microsoft.com/office/drawing/2014/main" id="{00000000-0008-0000-0E00-0000F7010000}"/>
            </a:ext>
          </a:extLst>
        </xdr:cNvPr>
        <xdr:cNvSpPr txBox="1"/>
      </xdr:nvSpPr>
      <xdr:spPr>
        <a:xfrm>
          <a:off x="14389735" y="17871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公民館】&#10;一人当たり面積グラフ枠">
          <a:extLst>
            <a:ext uri="{FF2B5EF4-FFF2-40B4-BE49-F238E27FC236}">
              <a16:creationId xmlns:a16="http://schemas.microsoft.com/office/drawing/2014/main" id="{00000000-0008-0000-0E00-00000E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108</xdr:row>
      <xdr:rowOff>71120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22160865" y="171170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74930</xdr:rowOff>
    </xdr:from>
    <xdr:ext cx="469900" cy="257810"/>
    <xdr:sp macro="" textlink="">
      <xdr:nvSpPr>
        <xdr:cNvPr id="528" name="【公民館】&#10;一人当たり面積最小値テキスト">
          <a:extLst>
            <a:ext uri="{FF2B5EF4-FFF2-40B4-BE49-F238E27FC236}">
              <a16:creationId xmlns:a16="http://schemas.microsoft.com/office/drawing/2014/main" id="{00000000-0008-0000-0E00-000010020000}"/>
            </a:ext>
          </a:extLst>
        </xdr:cNvPr>
        <xdr:cNvSpPr txBox="1"/>
      </xdr:nvSpPr>
      <xdr:spPr>
        <a:xfrm>
          <a:off x="22199600" y="18591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22072600" y="185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90170</xdr:rowOff>
    </xdr:from>
    <xdr:ext cx="469900" cy="259080"/>
    <xdr:sp macro="" textlink="">
      <xdr:nvSpPr>
        <xdr:cNvPr id="530" name="【公民館】&#10;一人当たり面積最大値テキスト">
          <a:extLst>
            <a:ext uri="{FF2B5EF4-FFF2-40B4-BE49-F238E27FC236}">
              <a16:creationId xmlns:a16="http://schemas.microsoft.com/office/drawing/2014/main" id="{00000000-0008-0000-0E00-000012020000}"/>
            </a:ext>
          </a:extLst>
        </xdr:cNvPr>
        <xdr:cNvSpPr txBox="1"/>
      </xdr:nvSpPr>
      <xdr:spPr>
        <a:xfrm>
          <a:off x="22199600" y="1689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60960</xdr:rowOff>
    </xdr:from>
    <xdr:ext cx="469900" cy="259080"/>
    <xdr:sp macro="" textlink="">
      <xdr:nvSpPr>
        <xdr:cNvPr id="532" name="【公民館】&#10;一人当たり面積平均値テキスト">
          <a:extLst>
            <a:ext uri="{FF2B5EF4-FFF2-40B4-BE49-F238E27FC236}">
              <a16:creationId xmlns:a16="http://schemas.microsoft.com/office/drawing/2014/main" id="{00000000-0008-0000-0E00-000014020000}"/>
            </a:ext>
          </a:extLst>
        </xdr:cNvPr>
        <xdr:cNvSpPr txBox="1"/>
      </xdr:nvSpPr>
      <xdr:spPr>
        <a:xfrm>
          <a:off x="22199600" y="1806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157480</xdr:rowOff>
    </xdr:from>
    <xdr:to>
      <xdr:col>102</xdr:col>
      <xdr:colOff>165100</xdr:colOff>
      <xdr:row>106</xdr:row>
      <xdr:rowOff>87630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9494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73660</xdr:rowOff>
    </xdr:from>
    <xdr:to>
      <xdr:col>112</xdr:col>
      <xdr:colOff>38100</xdr:colOff>
      <xdr:row>107</xdr:row>
      <xdr:rowOff>3810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1272500" y="182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77470</xdr:rowOff>
    </xdr:from>
    <xdr:to>
      <xdr:col>107</xdr:col>
      <xdr:colOff>101600</xdr:colOff>
      <xdr:row>107</xdr:row>
      <xdr:rowOff>7620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0383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124460</xdr:rowOff>
    </xdr:from>
    <xdr:to>
      <xdr:col>111</xdr:col>
      <xdr:colOff>177800</xdr:colOff>
      <xdr:row>106</xdr:row>
      <xdr:rowOff>128270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0434300" y="18298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78740</xdr:rowOff>
    </xdr:from>
    <xdr:ext cx="469900" cy="259080"/>
    <xdr:sp macro="" textlink="">
      <xdr:nvSpPr>
        <xdr:cNvPr id="545" name="n_1aveValue【公民館】&#10;一人当たり面積">
          <a:extLst>
            <a:ext uri="{FF2B5EF4-FFF2-40B4-BE49-F238E27FC236}">
              <a16:creationId xmlns:a16="http://schemas.microsoft.com/office/drawing/2014/main" id="{00000000-0008-0000-0E00-000021020000}"/>
            </a:ext>
          </a:extLst>
        </xdr:cNvPr>
        <xdr:cNvSpPr txBox="1"/>
      </xdr:nvSpPr>
      <xdr:spPr>
        <a:xfrm>
          <a:off x="21075650" y="1790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125730</xdr:rowOff>
    </xdr:from>
    <xdr:ext cx="468630" cy="259080"/>
    <xdr:sp macro="" textlink="">
      <xdr:nvSpPr>
        <xdr:cNvPr id="546" name="n_2aveValue【公民館】&#10;一人当たり面積">
          <a:extLst>
            <a:ext uri="{FF2B5EF4-FFF2-40B4-BE49-F238E27FC236}">
              <a16:creationId xmlns:a16="http://schemas.microsoft.com/office/drawing/2014/main" id="{00000000-0008-0000-0E00-000022020000}"/>
            </a:ext>
          </a:extLst>
        </xdr:cNvPr>
        <xdr:cNvSpPr txBox="1"/>
      </xdr:nvSpPr>
      <xdr:spPr>
        <a:xfrm>
          <a:off x="20199350" y="17956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104140</xdr:rowOff>
    </xdr:from>
    <xdr:ext cx="468630" cy="259080"/>
    <xdr:sp macro="" textlink="">
      <xdr:nvSpPr>
        <xdr:cNvPr id="547" name="n_3aveValue【公民館】&#10;一人当たり面積">
          <a:extLst>
            <a:ext uri="{FF2B5EF4-FFF2-40B4-BE49-F238E27FC236}">
              <a16:creationId xmlns:a16="http://schemas.microsoft.com/office/drawing/2014/main" id="{00000000-0008-0000-0E00-000023020000}"/>
            </a:ext>
          </a:extLst>
        </xdr:cNvPr>
        <xdr:cNvSpPr txBox="1"/>
      </xdr:nvSpPr>
      <xdr:spPr>
        <a:xfrm>
          <a:off x="19310350" y="17934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166370</xdr:rowOff>
    </xdr:from>
    <xdr:ext cx="469900" cy="257810"/>
    <xdr:sp macro="" textlink="">
      <xdr:nvSpPr>
        <xdr:cNvPr id="548" name="n_1mainValue【公民館】&#10;一人当たり面積">
          <a:extLst>
            <a:ext uri="{FF2B5EF4-FFF2-40B4-BE49-F238E27FC236}">
              <a16:creationId xmlns:a16="http://schemas.microsoft.com/office/drawing/2014/main" id="{00000000-0008-0000-0E00-000024020000}"/>
            </a:ext>
          </a:extLst>
        </xdr:cNvPr>
        <xdr:cNvSpPr txBox="1"/>
      </xdr:nvSpPr>
      <xdr:spPr>
        <a:xfrm>
          <a:off x="21075650" y="18340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170180</xdr:rowOff>
    </xdr:from>
    <xdr:ext cx="468630" cy="259080"/>
    <xdr:sp macro="" textlink="">
      <xdr:nvSpPr>
        <xdr:cNvPr id="549" name="n_2mainValue【公民館】&#10;一人当たり面積">
          <a:extLst>
            <a:ext uri="{FF2B5EF4-FFF2-40B4-BE49-F238E27FC236}">
              <a16:creationId xmlns:a16="http://schemas.microsoft.com/office/drawing/2014/main" id="{00000000-0008-0000-0E00-000025020000}"/>
            </a:ext>
          </a:extLst>
        </xdr:cNvPr>
        <xdr:cNvSpPr txBox="1"/>
      </xdr:nvSpPr>
      <xdr:spPr>
        <a:xfrm>
          <a:off x="20199350" y="18343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とんどの類型において有形固定資産減価償却率は類似団体平均を下回っているものの、学校施設、橋りょう・トンネル、公営住宅については、類似団体平均を上回っています。学校施設については、平成３０年度・令和元年度に策定を予定している個別施設計画に基づき、老朽化対策に取り組んでいくこととします。また、公営住宅及び橋りょう（当町においてはトンネルは該当なし）については、それぞれ長寿命化計画に基づき、長寿命化を目的とした改修工事に着手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00000000-0008-0000-0F00-000049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a16="http://schemas.microsoft.com/office/drawing/2014/main" id="{00000000-0008-0000-0F00-00007800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42</xdr:row>
      <xdr:rowOff>17780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6318865" y="566039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20955</xdr:rowOff>
    </xdr:from>
    <xdr:ext cx="340360" cy="257810"/>
    <xdr:sp macro="" textlink="">
      <xdr:nvSpPr>
        <xdr:cNvPr id="122" name="【一般廃棄物処理施設】&#10;有形固定資産減価償却率最小値テキスト">
          <a:extLst>
            <a:ext uri="{FF2B5EF4-FFF2-40B4-BE49-F238E27FC236}">
              <a16:creationId xmlns:a16="http://schemas.microsoft.com/office/drawing/2014/main" id="{00000000-0008-0000-0F00-00007A000000}"/>
            </a:ext>
          </a:extLst>
        </xdr:cNvPr>
        <xdr:cNvSpPr txBox="1"/>
      </xdr:nvSpPr>
      <xdr:spPr>
        <a:xfrm>
          <a:off x="16357600" y="72218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17780</xdr:rowOff>
    </xdr:from>
    <xdr:to>
      <xdr:col>86</xdr:col>
      <xdr:colOff>25400</xdr:colOff>
      <xdr:row>42</xdr:row>
      <xdr:rowOff>17780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6230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810"/>
    <xdr:sp macro="" textlink="">
      <xdr:nvSpPr>
        <xdr:cNvPr id="124" name="【一般廃棄物処理施設】&#10;有形固定資産減価償却率最大値テキスト">
          <a:extLst>
            <a:ext uri="{FF2B5EF4-FFF2-40B4-BE49-F238E27FC236}">
              <a16:creationId xmlns:a16="http://schemas.microsoft.com/office/drawing/2014/main" id="{00000000-0008-0000-0F00-00007C000000}"/>
            </a:ext>
          </a:extLst>
        </xdr:cNvPr>
        <xdr:cNvSpPr txBox="1"/>
      </xdr:nvSpPr>
      <xdr:spPr>
        <a:xfrm>
          <a:off x="16357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132715</xdr:rowOff>
    </xdr:from>
    <xdr:ext cx="405130" cy="257810"/>
    <xdr:sp macro="" textlink="">
      <xdr:nvSpPr>
        <xdr:cNvPr id="126" name="【一般廃棄物処理施設】&#10;有形固定資産減価償却率平均値テキスト">
          <a:extLst>
            <a:ext uri="{FF2B5EF4-FFF2-40B4-BE49-F238E27FC236}">
              <a16:creationId xmlns:a16="http://schemas.microsoft.com/office/drawing/2014/main" id="{00000000-0008-0000-0F00-00007E000000}"/>
            </a:ext>
          </a:extLst>
        </xdr:cNvPr>
        <xdr:cNvSpPr txBox="1"/>
      </xdr:nvSpPr>
      <xdr:spPr>
        <a:xfrm>
          <a:off x="16357600" y="63049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154940</xdr:rowOff>
    </xdr:from>
    <xdr:to>
      <xdr:col>85</xdr:col>
      <xdr:colOff>177800</xdr:colOff>
      <xdr:row>37</xdr:row>
      <xdr:rowOff>84455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62687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159385</xdr:rowOff>
    </xdr:from>
    <xdr:to>
      <xdr:col>81</xdr:col>
      <xdr:colOff>101600</xdr:colOff>
      <xdr:row>37</xdr:row>
      <xdr:rowOff>89535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15430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80645</xdr:rowOff>
    </xdr:from>
    <xdr:ext cx="405130" cy="259080"/>
    <xdr:sp macro="" textlink="">
      <xdr:nvSpPr>
        <xdr:cNvPr id="129" name="n_1aveValue【一般廃棄物処理施設】&#10;有形固定資産減価償却率">
          <a:extLst>
            <a:ext uri="{FF2B5EF4-FFF2-40B4-BE49-F238E27FC236}">
              <a16:creationId xmlns:a16="http://schemas.microsoft.com/office/drawing/2014/main" id="{00000000-0008-0000-0F00-000081000000}"/>
            </a:ext>
          </a:extLst>
        </xdr:cNvPr>
        <xdr:cNvSpPr txBox="1"/>
      </xdr:nvSpPr>
      <xdr:spPr>
        <a:xfrm>
          <a:off x="15266035" y="642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160655</xdr:rowOff>
    </xdr:from>
    <xdr:to>
      <xdr:col>76</xdr:col>
      <xdr:colOff>165100</xdr:colOff>
      <xdr:row>37</xdr:row>
      <xdr:rowOff>90805</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35</xdr:row>
      <xdr:rowOff>107315</xdr:rowOff>
    </xdr:from>
    <xdr:ext cx="403860" cy="259080"/>
    <xdr:sp macro="" textlink="">
      <xdr:nvSpPr>
        <xdr:cNvPr id="131" name="n_2aveValue【一般廃棄物処理施設】&#10;有形固定資産減価償却率">
          <a:extLst>
            <a:ext uri="{FF2B5EF4-FFF2-40B4-BE49-F238E27FC236}">
              <a16:creationId xmlns:a16="http://schemas.microsoft.com/office/drawing/2014/main" id="{00000000-0008-0000-0F00-000083000000}"/>
            </a:ext>
          </a:extLst>
        </xdr:cNvPr>
        <xdr:cNvSpPr txBox="1"/>
      </xdr:nvSpPr>
      <xdr:spPr>
        <a:xfrm>
          <a:off x="14389735" y="6108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36</xdr:row>
      <xdr:rowOff>66040</xdr:rowOff>
    </xdr:from>
    <xdr:to>
      <xdr:col>72</xdr:col>
      <xdr:colOff>38100</xdr:colOff>
      <xdr:row>36</xdr:row>
      <xdr:rowOff>167640</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3652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35</xdr:row>
      <xdr:rowOff>12700</xdr:rowOff>
    </xdr:from>
    <xdr:ext cx="403860" cy="259080"/>
    <xdr:sp macro="" textlink="">
      <xdr:nvSpPr>
        <xdr:cNvPr id="133" name="n_3aveValue【一般廃棄物処理施設】&#10;有形固定資産減価償却率">
          <a:extLst>
            <a:ext uri="{FF2B5EF4-FFF2-40B4-BE49-F238E27FC236}">
              <a16:creationId xmlns:a16="http://schemas.microsoft.com/office/drawing/2014/main" id="{00000000-0008-0000-0F00-000085000000}"/>
            </a:ext>
          </a:extLst>
        </xdr:cNvPr>
        <xdr:cNvSpPr txBox="1"/>
      </xdr:nvSpPr>
      <xdr:spPr>
        <a:xfrm>
          <a:off x="13500735" y="6013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33</xdr:row>
      <xdr:rowOff>19685</xdr:rowOff>
    </xdr:from>
    <xdr:ext cx="405130" cy="257810"/>
    <xdr:sp macro="" textlink="">
      <xdr:nvSpPr>
        <xdr:cNvPr id="140" name="n_1mainValue【一般廃棄物処理施設】&#10;有形固定資産減価償却率">
          <a:extLst>
            <a:ext uri="{FF2B5EF4-FFF2-40B4-BE49-F238E27FC236}">
              <a16:creationId xmlns:a16="http://schemas.microsoft.com/office/drawing/2014/main" id="{00000000-0008-0000-0F00-00008C000000}"/>
            </a:ext>
          </a:extLst>
        </xdr:cNvPr>
        <xdr:cNvSpPr txBox="1"/>
      </xdr:nvSpPr>
      <xdr:spPr>
        <a:xfrm>
          <a:off x="15266035" y="56775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1" name="【一般廃棄物処理施設】&#10;一人当たり有形固定資産（償却資産）額グラフ枠">
          <a:extLst>
            <a:ext uri="{FF2B5EF4-FFF2-40B4-BE49-F238E27FC236}">
              <a16:creationId xmlns:a16="http://schemas.microsoft.com/office/drawing/2014/main" id="{00000000-0008-0000-0F00-0000A100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137160</xdr:rowOff>
    </xdr:from>
    <xdr:to>
      <xdr:col>116</xdr:col>
      <xdr:colOff>62865</xdr:colOff>
      <xdr:row>41</xdr:row>
      <xdr:rowOff>132080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22160865" y="579501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135890</xdr:rowOff>
    </xdr:from>
    <xdr:ext cx="378460" cy="259080"/>
    <xdr:sp macro="" textlink="">
      <xdr:nvSpPr>
        <xdr:cNvPr id="163" name="【一般廃棄物処理施設】&#10;一人当たり有形固定資産（償却資産）額最小値テキスト">
          <a:extLst>
            <a:ext uri="{FF2B5EF4-FFF2-40B4-BE49-F238E27FC236}">
              <a16:creationId xmlns:a16="http://schemas.microsoft.com/office/drawing/2014/main" id="{00000000-0008-0000-0F00-0000A3000000}"/>
            </a:ext>
          </a:extLst>
        </xdr:cNvPr>
        <xdr:cNvSpPr txBox="1"/>
      </xdr:nvSpPr>
      <xdr:spPr>
        <a:xfrm>
          <a:off x="22199600" y="7165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132080</xdr:rowOff>
    </xdr:from>
    <xdr:to>
      <xdr:col>116</xdr:col>
      <xdr:colOff>152400</xdr:colOff>
      <xdr:row>41</xdr:row>
      <xdr:rowOff>132080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83820</xdr:rowOff>
    </xdr:from>
    <xdr:ext cx="598805" cy="259080"/>
    <xdr:sp macro="" textlink="">
      <xdr:nvSpPr>
        <xdr:cNvPr id="165" name="【一般廃棄物処理施設】&#10;一人当たり有形固定資産（償却資産）額最大値テキスト">
          <a:extLst>
            <a:ext uri="{FF2B5EF4-FFF2-40B4-BE49-F238E27FC236}">
              <a16:creationId xmlns:a16="http://schemas.microsoft.com/office/drawing/2014/main" id="{00000000-0008-0000-0F00-0000A5000000}"/>
            </a:ext>
          </a:extLst>
        </xdr:cNvPr>
        <xdr:cNvSpPr txBox="1"/>
      </xdr:nvSpPr>
      <xdr:spPr>
        <a:xfrm>
          <a:off x="22199600" y="557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598,270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137160</xdr:rowOff>
    </xdr:from>
    <xdr:to>
      <xdr:col>116</xdr:col>
      <xdr:colOff>152400</xdr:colOff>
      <xdr:row>33</xdr:row>
      <xdr:rowOff>137160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22072600" y="579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95250</xdr:rowOff>
    </xdr:from>
    <xdr:ext cx="598805" cy="259080"/>
    <xdr:sp macro="" textlink="">
      <xdr:nvSpPr>
        <xdr:cNvPr id="167" name="【一般廃棄物処理施設】&#10;一人当たり有形固定資産（償却資産）額平均値テキスト">
          <a:extLst>
            <a:ext uri="{FF2B5EF4-FFF2-40B4-BE49-F238E27FC236}">
              <a16:creationId xmlns:a16="http://schemas.microsoft.com/office/drawing/2014/main" id="{00000000-0008-0000-0F00-0000A7000000}"/>
            </a:ext>
          </a:extLst>
        </xdr:cNvPr>
        <xdr:cNvSpPr txBox="1"/>
      </xdr:nvSpPr>
      <xdr:spPr>
        <a:xfrm>
          <a:off x="22199600" y="6781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116840</xdr:rowOff>
    </xdr:from>
    <xdr:to>
      <xdr:col>116</xdr:col>
      <xdr:colOff>114300</xdr:colOff>
      <xdr:row>40</xdr:row>
      <xdr:rowOff>46990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21107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116205</xdr:rowOff>
    </xdr:from>
    <xdr:to>
      <xdr:col>112</xdr:col>
      <xdr:colOff>38100</xdr:colOff>
      <xdr:row>40</xdr:row>
      <xdr:rowOff>46355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1272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40</xdr:row>
      <xdr:rowOff>37465</xdr:rowOff>
    </xdr:from>
    <xdr:ext cx="597535" cy="259080"/>
    <xdr:sp macro="" textlink="">
      <xdr:nvSpPr>
        <xdr:cNvPr id="170" name="n_1aveValue【一般廃棄物処理施設】&#10;一人当たり有形固定資産（償却資産）額">
          <a:extLst>
            <a:ext uri="{FF2B5EF4-FFF2-40B4-BE49-F238E27FC236}">
              <a16:creationId xmlns:a16="http://schemas.microsoft.com/office/drawing/2014/main" id="{00000000-0008-0000-0F00-0000AA000000}"/>
            </a:ext>
          </a:extLst>
        </xdr:cNvPr>
        <xdr:cNvSpPr txBox="1"/>
      </xdr:nvSpPr>
      <xdr:spPr>
        <a:xfrm>
          <a:off x="21010880" y="68954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162560</xdr:rowOff>
    </xdr:from>
    <xdr:to>
      <xdr:col>107</xdr:col>
      <xdr:colOff>101600</xdr:colOff>
      <xdr:row>40</xdr:row>
      <xdr:rowOff>92710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0383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109220</xdr:rowOff>
    </xdr:from>
    <xdr:ext cx="597535" cy="257810"/>
    <xdr:sp macro="" textlink="">
      <xdr:nvSpPr>
        <xdr:cNvPr id="172" name="n_2aveValue【一般廃棄物処理施設】&#10;一人当たり有形固定資産（償却資産）額">
          <a:extLst>
            <a:ext uri="{FF2B5EF4-FFF2-40B4-BE49-F238E27FC236}">
              <a16:creationId xmlns:a16="http://schemas.microsoft.com/office/drawing/2014/main" id="{00000000-0008-0000-0F00-0000AC000000}"/>
            </a:ext>
          </a:extLst>
        </xdr:cNvPr>
        <xdr:cNvSpPr txBox="1"/>
      </xdr:nvSpPr>
      <xdr:spPr>
        <a:xfrm>
          <a:off x="20134580" y="66243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40</xdr:row>
      <xdr:rowOff>32385</xdr:rowOff>
    </xdr:from>
    <xdr:to>
      <xdr:col>102</xdr:col>
      <xdr:colOff>165100</xdr:colOff>
      <xdr:row>40</xdr:row>
      <xdr:rowOff>133985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494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38</xdr:row>
      <xdr:rowOff>150495</xdr:rowOff>
    </xdr:from>
    <xdr:ext cx="533400" cy="259080"/>
    <xdr:sp macro="" textlink="">
      <xdr:nvSpPr>
        <xdr:cNvPr id="174" name="n_3aveValue【一般廃棄物処理施設】&#10;一人当たり有形固定資産（償却資産）額">
          <a:extLst>
            <a:ext uri="{FF2B5EF4-FFF2-40B4-BE49-F238E27FC236}">
              <a16:creationId xmlns:a16="http://schemas.microsoft.com/office/drawing/2014/main" id="{00000000-0008-0000-0F00-0000AE000000}"/>
            </a:ext>
          </a:extLst>
        </xdr:cNvPr>
        <xdr:cNvSpPr txBox="1"/>
      </xdr:nvSpPr>
      <xdr:spPr>
        <a:xfrm>
          <a:off x="19277965" y="6665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94615</xdr:rowOff>
    </xdr:from>
    <xdr:to>
      <xdr:col>112</xdr:col>
      <xdr:colOff>38100</xdr:colOff>
      <xdr:row>39</xdr:row>
      <xdr:rowOff>24765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21272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37</xdr:row>
      <xdr:rowOff>41275</xdr:rowOff>
    </xdr:from>
    <xdr:ext cx="597535" cy="257810"/>
    <xdr:sp macro="" textlink="">
      <xdr:nvSpPr>
        <xdr:cNvPr id="181" name="n_1mainValue【一般廃棄物処理施設】&#10;一人当たり有形固定資産（償却資産）額">
          <a:extLst>
            <a:ext uri="{FF2B5EF4-FFF2-40B4-BE49-F238E27FC236}">
              <a16:creationId xmlns:a16="http://schemas.microsoft.com/office/drawing/2014/main" id="{00000000-0008-0000-0F00-0000B5000000}"/>
            </a:ext>
          </a:extLst>
        </xdr:cNvPr>
        <xdr:cNvSpPr txBox="1"/>
      </xdr:nvSpPr>
      <xdr:spPr>
        <a:xfrm>
          <a:off x="21010880" y="63849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7820" cy="259080"/>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2106910" y="1090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4" name="【保健センター・保健所】&#10;有形固定資産減価償却率グラフ枠">
          <a:extLst>
            <a:ext uri="{FF2B5EF4-FFF2-40B4-BE49-F238E27FC236}">
              <a16:creationId xmlns:a16="http://schemas.microsoft.com/office/drawing/2014/main" id="{00000000-0008-0000-0F00-0000CC00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26670</xdr:rowOff>
    </xdr:from>
    <xdr:to>
      <xdr:col>85</xdr:col>
      <xdr:colOff>126365</xdr:colOff>
      <xdr:row>64</xdr:row>
      <xdr:rowOff>24765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6318865" y="945642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29210</xdr:rowOff>
    </xdr:from>
    <xdr:ext cx="340360" cy="257810"/>
    <xdr:sp macro="" textlink="">
      <xdr:nvSpPr>
        <xdr:cNvPr id="206" name="【保健センター・保健所】&#10;有形固定資産減価償却率最小値テキスト">
          <a:extLst>
            <a:ext uri="{FF2B5EF4-FFF2-40B4-BE49-F238E27FC236}">
              <a16:creationId xmlns:a16="http://schemas.microsoft.com/office/drawing/2014/main" id="{00000000-0008-0000-0F00-0000CE000000}"/>
            </a:ext>
          </a:extLst>
        </xdr:cNvPr>
        <xdr:cNvSpPr txBox="1"/>
      </xdr:nvSpPr>
      <xdr:spPr>
        <a:xfrm>
          <a:off x="16357600" y="110020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6230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144780</xdr:rowOff>
    </xdr:from>
    <xdr:ext cx="405130" cy="257810"/>
    <xdr:sp macro="" textlink="">
      <xdr:nvSpPr>
        <xdr:cNvPr id="208" name="【保健センター・保健所】&#10;有形固定資産減価償却率最大値テキスト">
          <a:extLst>
            <a:ext uri="{FF2B5EF4-FFF2-40B4-BE49-F238E27FC236}">
              <a16:creationId xmlns:a16="http://schemas.microsoft.com/office/drawing/2014/main" id="{00000000-0008-0000-0F00-0000D0000000}"/>
            </a:ext>
          </a:extLst>
        </xdr:cNvPr>
        <xdr:cNvSpPr txBox="1"/>
      </xdr:nvSpPr>
      <xdr:spPr>
        <a:xfrm>
          <a:off x="16357600" y="9231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6230600" y="945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80010</xdr:rowOff>
    </xdr:from>
    <xdr:ext cx="405130" cy="259080"/>
    <xdr:sp macro="" textlink="">
      <xdr:nvSpPr>
        <xdr:cNvPr id="210" name="【保健センター・保健所】&#10;有形固定資産減価償却率平均値テキスト">
          <a:extLst>
            <a:ext uri="{FF2B5EF4-FFF2-40B4-BE49-F238E27FC236}">
              <a16:creationId xmlns:a16="http://schemas.microsoft.com/office/drawing/2014/main" id="{00000000-0008-0000-0F00-0000D2000000}"/>
            </a:ext>
          </a:extLst>
        </xdr:cNvPr>
        <xdr:cNvSpPr txBox="1"/>
      </xdr:nvSpPr>
      <xdr:spPr>
        <a:xfrm>
          <a:off x="16357600" y="1019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22860</xdr:rowOff>
    </xdr:from>
    <xdr:ext cx="405130" cy="259080"/>
    <xdr:sp macro="" textlink="">
      <xdr:nvSpPr>
        <xdr:cNvPr id="213" name="n_1aveValue【保健センター・保健所】&#10;有形固定資産減価償却率">
          <a:extLst>
            <a:ext uri="{FF2B5EF4-FFF2-40B4-BE49-F238E27FC236}">
              <a16:creationId xmlns:a16="http://schemas.microsoft.com/office/drawing/2014/main" id="{00000000-0008-0000-0F00-0000D5000000}"/>
            </a:ext>
          </a:extLst>
        </xdr:cNvPr>
        <xdr:cNvSpPr txBox="1"/>
      </xdr:nvSpPr>
      <xdr:spPr>
        <a:xfrm>
          <a:off x="15266035" y="1030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114300</xdr:rowOff>
    </xdr:from>
    <xdr:ext cx="403860" cy="259080"/>
    <xdr:sp macro="" textlink="">
      <xdr:nvSpPr>
        <xdr:cNvPr id="215" name="n_2aveValue【保健センター・保健所】&#10;有形固定資産減価償却率">
          <a:extLst>
            <a:ext uri="{FF2B5EF4-FFF2-40B4-BE49-F238E27FC236}">
              <a16:creationId xmlns:a16="http://schemas.microsoft.com/office/drawing/2014/main" id="{00000000-0008-0000-0F00-0000D7000000}"/>
            </a:ext>
          </a:extLst>
        </xdr:cNvPr>
        <xdr:cNvSpPr txBox="1"/>
      </xdr:nvSpPr>
      <xdr:spPr>
        <a:xfrm>
          <a:off x="14389735" y="10229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57</xdr:row>
      <xdr:rowOff>137795</xdr:rowOff>
    </xdr:from>
    <xdr:ext cx="403860" cy="259080"/>
    <xdr:sp macro="" textlink="">
      <xdr:nvSpPr>
        <xdr:cNvPr id="217" name="n_3aveValue【保健センター・保健所】&#10;有形固定資産減価償却率">
          <a:extLst>
            <a:ext uri="{FF2B5EF4-FFF2-40B4-BE49-F238E27FC236}">
              <a16:creationId xmlns:a16="http://schemas.microsoft.com/office/drawing/2014/main" id="{00000000-0008-0000-0F00-0000D9000000}"/>
            </a:ext>
          </a:extLst>
        </xdr:cNvPr>
        <xdr:cNvSpPr txBox="1"/>
      </xdr:nvSpPr>
      <xdr:spPr>
        <a:xfrm>
          <a:off x="13500735" y="9910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81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56</xdr:row>
      <xdr:rowOff>103505</xdr:rowOff>
    </xdr:from>
    <xdr:to>
      <xdr:col>81</xdr:col>
      <xdr:colOff>101600</xdr:colOff>
      <xdr:row>57</xdr:row>
      <xdr:rowOff>33655</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5430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141605</xdr:rowOff>
    </xdr:from>
    <xdr:to>
      <xdr:col>76</xdr:col>
      <xdr:colOff>165100</xdr:colOff>
      <xdr:row>57</xdr:row>
      <xdr:rowOff>71755</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4541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154940</xdr:rowOff>
    </xdr:from>
    <xdr:to>
      <xdr:col>81</xdr:col>
      <xdr:colOff>50800</xdr:colOff>
      <xdr:row>57</xdr:row>
      <xdr:rowOff>20955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4592300" y="9756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55</xdr:row>
      <xdr:rowOff>50165</xdr:rowOff>
    </xdr:from>
    <xdr:ext cx="405130" cy="259080"/>
    <xdr:sp macro="" textlink="">
      <xdr:nvSpPr>
        <xdr:cNvPr id="226" name="n_1mainValue【保健センター・保健所】&#10;有形固定資産減価償却率">
          <a:extLst>
            <a:ext uri="{FF2B5EF4-FFF2-40B4-BE49-F238E27FC236}">
              <a16:creationId xmlns:a16="http://schemas.microsoft.com/office/drawing/2014/main" id="{00000000-0008-0000-0F00-0000E2000000}"/>
            </a:ext>
          </a:extLst>
        </xdr:cNvPr>
        <xdr:cNvSpPr txBox="1"/>
      </xdr:nvSpPr>
      <xdr:spPr>
        <a:xfrm>
          <a:off x="15266035" y="947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88265</xdr:rowOff>
    </xdr:from>
    <xdr:ext cx="403860" cy="257810"/>
    <xdr:sp macro="" textlink="">
      <xdr:nvSpPr>
        <xdr:cNvPr id="227" name="n_2mainValue【保健センター・保健所】&#10;有形固定資産減価償却率">
          <a:extLst>
            <a:ext uri="{FF2B5EF4-FFF2-40B4-BE49-F238E27FC236}">
              <a16:creationId xmlns:a16="http://schemas.microsoft.com/office/drawing/2014/main" id="{00000000-0008-0000-0F00-0000E3000000}"/>
            </a:ext>
          </a:extLst>
        </xdr:cNvPr>
        <xdr:cNvSpPr txBox="1"/>
      </xdr:nvSpPr>
      <xdr:spPr>
        <a:xfrm>
          <a:off x="14389735" y="95180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0" name="【保健センター・保健所】&#10;一人当たり面積グラフ枠">
          <a:extLst>
            <a:ext uri="{FF2B5EF4-FFF2-40B4-BE49-F238E27FC236}">
              <a16:creationId xmlns:a16="http://schemas.microsoft.com/office/drawing/2014/main" id="{00000000-0008-0000-0F00-0000FA00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102870</xdr:rowOff>
    </xdr:from>
    <xdr:to>
      <xdr:col>116</xdr:col>
      <xdr:colOff>62865</xdr:colOff>
      <xdr:row>63</xdr:row>
      <xdr:rowOff>167640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22160865" y="953262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0</xdr:rowOff>
    </xdr:from>
    <xdr:ext cx="469900" cy="259080"/>
    <xdr:sp macro="" textlink="">
      <xdr:nvSpPr>
        <xdr:cNvPr id="252" name="【保健センター・保健所】&#10;一人当たり面積最小値テキスト">
          <a:extLst>
            <a:ext uri="{FF2B5EF4-FFF2-40B4-BE49-F238E27FC236}">
              <a16:creationId xmlns:a16="http://schemas.microsoft.com/office/drawing/2014/main" id="{00000000-0008-0000-0F00-0000FC000000}"/>
            </a:ext>
          </a:extLst>
        </xdr:cNvPr>
        <xdr:cNvSpPr txBox="1"/>
      </xdr:nvSpPr>
      <xdr:spPr>
        <a:xfrm>
          <a:off x="2219960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22072600" y="1096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49530</xdr:rowOff>
    </xdr:from>
    <xdr:ext cx="469900" cy="259080"/>
    <xdr:sp macro="" textlink="">
      <xdr:nvSpPr>
        <xdr:cNvPr id="254" name="【保健センター・保健所】&#10;一人当たり面積最大値テキスト">
          <a:extLst>
            <a:ext uri="{FF2B5EF4-FFF2-40B4-BE49-F238E27FC236}">
              <a16:creationId xmlns:a16="http://schemas.microsoft.com/office/drawing/2014/main" id="{00000000-0008-0000-0F00-0000FE000000}"/>
            </a:ext>
          </a:extLst>
        </xdr:cNvPr>
        <xdr:cNvSpPr txBox="1"/>
      </xdr:nvSpPr>
      <xdr:spPr>
        <a:xfrm>
          <a:off x="22199600" y="930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22072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64770</xdr:rowOff>
    </xdr:from>
    <xdr:ext cx="469900" cy="257810"/>
    <xdr:sp macro="" textlink="">
      <xdr:nvSpPr>
        <xdr:cNvPr id="256" name="【保健センター・保健所】&#10;一人当たり面積平均値テキスト">
          <a:extLst>
            <a:ext uri="{FF2B5EF4-FFF2-40B4-BE49-F238E27FC236}">
              <a16:creationId xmlns:a16="http://schemas.microsoft.com/office/drawing/2014/main" id="{00000000-0008-0000-0F00-000000010000}"/>
            </a:ext>
          </a:extLst>
        </xdr:cNvPr>
        <xdr:cNvSpPr txBox="1"/>
      </xdr:nvSpPr>
      <xdr:spPr>
        <a:xfrm>
          <a:off x="22199600" y="105232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59690</xdr:rowOff>
    </xdr:from>
    <xdr:ext cx="469900" cy="259080"/>
    <xdr:sp macro="" textlink="">
      <xdr:nvSpPr>
        <xdr:cNvPr id="259" name="n_1aveValue【保健センター・保健所】&#10;一人当たり面積">
          <a:extLst>
            <a:ext uri="{FF2B5EF4-FFF2-40B4-BE49-F238E27FC236}">
              <a16:creationId xmlns:a16="http://schemas.microsoft.com/office/drawing/2014/main" id="{00000000-0008-0000-0F00-000003010000}"/>
            </a:ext>
          </a:extLst>
        </xdr:cNvPr>
        <xdr:cNvSpPr txBox="1"/>
      </xdr:nvSpPr>
      <xdr:spPr>
        <a:xfrm>
          <a:off x="21075650" y="1034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60</xdr:row>
      <xdr:rowOff>67310</xdr:rowOff>
    </xdr:from>
    <xdr:ext cx="468630" cy="259080"/>
    <xdr:sp macro="" textlink="">
      <xdr:nvSpPr>
        <xdr:cNvPr id="261" name="n_2aveValue【保健センター・保健所】&#10;一人当たり面積">
          <a:extLst>
            <a:ext uri="{FF2B5EF4-FFF2-40B4-BE49-F238E27FC236}">
              <a16:creationId xmlns:a16="http://schemas.microsoft.com/office/drawing/2014/main" id="{00000000-0008-0000-0F00-000005010000}"/>
            </a:ext>
          </a:extLst>
        </xdr:cNvPr>
        <xdr:cNvSpPr txBox="1"/>
      </xdr:nvSpPr>
      <xdr:spPr>
        <a:xfrm>
          <a:off x="20199350" y="1035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52070</xdr:rowOff>
    </xdr:from>
    <xdr:to>
      <xdr:col>102</xdr:col>
      <xdr:colOff>165100</xdr:colOff>
      <xdr:row>62</xdr:row>
      <xdr:rowOff>153670</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19494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60</xdr:row>
      <xdr:rowOff>170180</xdr:rowOff>
    </xdr:from>
    <xdr:ext cx="468630" cy="259080"/>
    <xdr:sp macro="" textlink="">
      <xdr:nvSpPr>
        <xdr:cNvPr id="263" name="n_3aveValue【保健センター・保健所】&#10;一人当たり面積">
          <a:extLst>
            <a:ext uri="{FF2B5EF4-FFF2-40B4-BE49-F238E27FC236}">
              <a16:creationId xmlns:a16="http://schemas.microsoft.com/office/drawing/2014/main" id="{00000000-0008-0000-0F00-000007010000}"/>
            </a:ext>
          </a:extLst>
        </xdr:cNvPr>
        <xdr:cNvSpPr txBox="1"/>
      </xdr:nvSpPr>
      <xdr:spPr>
        <a:xfrm>
          <a:off x="19310350" y="10457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81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141605</xdr:rowOff>
    </xdr:from>
    <xdr:to>
      <xdr:col>107</xdr:col>
      <xdr:colOff>101600</xdr:colOff>
      <xdr:row>63</xdr:row>
      <xdr:rowOff>71755</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2038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20955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20434300" y="10820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60960</xdr:rowOff>
    </xdr:from>
    <xdr:ext cx="469900" cy="259080"/>
    <xdr:sp macro="" textlink="">
      <xdr:nvSpPr>
        <xdr:cNvPr id="272" name="n_1mainValue【保健センター・保健所】&#10;一人当たり面積">
          <a:extLst>
            <a:ext uri="{FF2B5EF4-FFF2-40B4-BE49-F238E27FC236}">
              <a16:creationId xmlns:a16="http://schemas.microsoft.com/office/drawing/2014/main" id="{00000000-0008-0000-0F00-000010010000}"/>
            </a:ext>
          </a:extLst>
        </xdr:cNvPr>
        <xdr:cNvSpPr txBox="1"/>
      </xdr:nvSpPr>
      <xdr:spPr>
        <a:xfrm>
          <a:off x="2107565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63500</xdr:rowOff>
    </xdr:from>
    <xdr:ext cx="468630" cy="257810"/>
    <xdr:sp macro="" textlink="">
      <xdr:nvSpPr>
        <xdr:cNvPr id="273" name="n_2mainValue【保健センター・保健所】&#10;一人当たり面積">
          <a:extLst>
            <a:ext uri="{FF2B5EF4-FFF2-40B4-BE49-F238E27FC236}">
              <a16:creationId xmlns:a16="http://schemas.microsoft.com/office/drawing/2014/main" id="{00000000-0008-0000-0F00-000011010000}"/>
            </a:ext>
          </a:extLst>
        </xdr:cNvPr>
        <xdr:cNvSpPr txBox="1"/>
      </xdr:nvSpPr>
      <xdr:spPr>
        <a:xfrm>
          <a:off x="20199350" y="10864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8" name="【消防施設】&#10;有形固定資産減価償却率グラフ枠">
          <a:extLst>
            <a:ext uri="{FF2B5EF4-FFF2-40B4-BE49-F238E27FC236}">
              <a16:creationId xmlns:a16="http://schemas.microsoft.com/office/drawing/2014/main" id="{00000000-0008-0000-0F00-00002A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57785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16318865" y="1328039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61595</xdr:rowOff>
    </xdr:from>
    <xdr:ext cx="340360" cy="259080"/>
    <xdr:sp macro="" textlink="">
      <xdr:nvSpPr>
        <xdr:cNvPr id="300" name="【消防施設】&#10;有形固定資産減価償却率最小値テキスト">
          <a:extLst>
            <a:ext uri="{FF2B5EF4-FFF2-40B4-BE49-F238E27FC236}">
              <a16:creationId xmlns:a16="http://schemas.microsoft.com/office/drawing/2014/main" id="{00000000-0008-0000-0F00-00002C010000}"/>
            </a:ext>
          </a:extLst>
        </xdr:cNvPr>
        <xdr:cNvSpPr txBox="1"/>
      </xdr:nvSpPr>
      <xdr:spPr>
        <a:xfrm>
          <a:off x="16357600" y="14806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57785</xdr:rowOff>
    </xdr:from>
    <xdr:to>
      <xdr:col>86</xdr:col>
      <xdr:colOff>25400</xdr:colOff>
      <xdr:row>86</xdr:row>
      <xdr:rowOff>57785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6230600" y="148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302" name="【消防施設】&#10;有形固定資産減価償却率最大値テキスト">
          <a:extLst>
            <a:ext uri="{FF2B5EF4-FFF2-40B4-BE49-F238E27FC236}">
              <a16:creationId xmlns:a16="http://schemas.microsoft.com/office/drawing/2014/main" id="{00000000-0008-0000-0F00-00002E01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0</xdr:rowOff>
    </xdr:from>
    <xdr:ext cx="405130" cy="259080"/>
    <xdr:sp macro="" textlink="">
      <xdr:nvSpPr>
        <xdr:cNvPr id="304" name="【消防施設】&#10;有形固定資産減価償却率平均値テキスト">
          <a:extLst>
            <a:ext uri="{FF2B5EF4-FFF2-40B4-BE49-F238E27FC236}">
              <a16:creationId xmlns:a16="http://schemas.microsoft.com/office/drawing/2014/main" id="{00000000-0008-0000-0F00-000030010000}"/>
            </a:ext>
          </a:extLst>
        </xdr:cNvPr>
        <xdr:cNvSpPr txBox="1"/>
      </xdr:nvSpPr>
      <xdr:spPr>
        <a:xfrm>
          <a:off x="16357600" y="1388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21590</xdr:rowOff>
    </xdr:from>
    <xdr:to>
      <xdr:col>85</xdr:col>
      <xdr:colOff>177800</xdr:colOff>
      <xdr:row>81</xdr:row>
      <xdr:rowOff>123190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62687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79</xdr:row>
      <xdr:rowOff>153035</xdr:rowOff>
    </xdr:from>
    <xdr:ext cx="405130" cy="259080"/>
    <xdr:sp macro="" textlink="">
      <xdr:nvSpPr>
        <xdr:cNvPr id="307" name="n_1aveValue【消防施設】&#10;有形固定資産減価償却率">
          <a:extLst>
            <a:ext uri="{FF2B5EF4-FFF2-40B4-BE49-F238E27FC236}">
              <a16:creationId xmlns:a16="http://schemas.microsoft.com/office/drawing/2014/main" id="{00000000-0008-0000-0F00-000033010000}"/>
            </a:ext>
          </a:extLst>
        </xdr:cNvPr>
        <xdr:cNvSpPr txBox="1"/>
      </xdr:nvSpPr>
      <xdr:spPr>
        <a:xfrm>
          <a:off x="15266035" y="1369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1905</xdr:rowOff>
    </xdr:from>
    <xdr:to>
      <xdr:col>76</xdr:col>
      <xdr:colOff>165100</xdr:colOff>
      <xdr:row>81</xdr:row>
      <xdr:rowOff>103505</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45415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79</xdr:row>
      <xdr:rowOff>120650</xdr:rowOff>
    </xdr:from>
    <xdr:ext cx="403860" cy="257810"/>
    <xdr:sp macro="" textlink="">
      <xdr:nvSpPr>
        <xdr:cNvPr id="309" name="n_2aveValue【消防施設】&#10;有形固定資産減価償却率">
          <a:extLst>
            <a:ext uri="{FF2B5EF4-FFF2-40B4-BE49-F238E27FC236}">
              <a16:creationId xmlns:a16="http://schemas.microsoft.com/office/drawing/2014/main" id="{00000000-0008-0000-0F00-000035010000}"/>
            </a:ext>
          </a:extLst>
        </xdr:cNvPr>
        <xdr:cNvSpPr txBox="1"/>
      </xdr:nvSpPr>
      <xdr:spPr>
        <a:xfrm>
          <a:off x="14389735" y="13665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80</xdr:row>
      <xdr:rowOff>168275</xdr:rowOff>
    </xdr:from>
    <xdr:to>
      <xdr:col>72</xdr:col>
      <xdr:colOff>38100</xdr:colOff>
      <xdr:row>81</xdr:row>
      <xdr:rowOff>98425</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79</xdr:row>
      <xdr:rowOff>114935</xdr:rowOff>
    </xdr:from>
    <xdr:ext cx="403860" cy="259080"/>
    <xdr:sp macro="" textlink="">
      <xdr:nvSpPr>
        <xdr:cNvPr id="311" name="n_3aveValue【消防施設】&#10;有形固定資産減価償却率">
          <a:extLst>
            <a:ext uri="{FF2B5EF4-FFF2-40B4-BE49-F238E27FC236}">
              <a16:creationId xmlns:a16="http://schemas.microsoft.com/office/drawing/2014/main" id="{00000000-0008-0000-0F00-000037010000}"/>
            </a:ext>
          </a:extLst>
        </xdr:cNvPr>
        <xdr:cNvSpPr txBox="1"/>
      </xdr:nvSpPr>
      <xdr:spPr>
        <a:xfrm>
          <a:off x="13500735" y="13659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83</xdr:row>
      <xdr:rowOff>36195</xdr:rowOff>
    </xdr:from>
    <xdr:to>
      <xdr:col>81</xdr:col>
      <xdr:colOff>101600</xdr:colOff>
      <xdr:row>83</xdr:row>
      <xdr:rowOff>137795</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5430500" y="142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78740</xdr:rowOff>
    </xdr:from>
    <xdr:to>
      <xdr:col>76</xdr:col>
      <xdr:colOff>165100</xdr:colOff>
      <xdr:row>84</xdr:row>
      <xdr:rowOff>8890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4541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86995</xdr:rowOff>
    </xdr:from>
    <xdr:to>
      <xdr:col>81</xdr:col>
      <xdr:colOff>50800</xdr:colOff>
      <xdr:row>83</xdr:row>
      <xdr:rowOff>129540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4592300" y="143173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128905</xdr:rowOff>
    </xdr:from>
    <xdr:ext cx="405130" cy="259080"/>
    <xdr:sp macro="" textlink="">
      <xdr:nvSpPr>
        <xdr:cNvPr id="320" name="n_1mainValue【消防施設】&#10;有形固定資産減価償却率">
          <a:extLst>
            <a:ext uri="{FF2B5EF4-FFF2-40B4-BE49-F238E27FC236}">
              <a16:creationId xmlns:a16="http://schemas.microsoft.com/office/drawing/2014/main" id="{00000000-0008-0000-0F00-000040010000}"/>
            </a:ext>
          </a:extLst>
        </xdr:cNvPr>
        <xdr:cNvSpPr txBox="1"/>
      </xdr:nvSpPr>
      <xdr:spPr>
        <a:xfrm>
          <a:off x="15266035" y="14359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0</xdr:rowOff>
    </xdr:from>
    <xdr:ext cx="403860" cy="259080"/>
    <xdr:sp macro="" textlink="">
      <xdr:nvSpPr>
        <xdr:cNvPr id="321" name="n_2mainValue【消防施設】&#10;有形固定資産減価償却率">
          <a:extLst>
            <a:ext uri="{FF2B5EF4-FFF2-40B4-BE49-F238E27FC236}">
              <a16:creationId xmlns:a16="http://schemas.microsoft.com/office/drawing/2014/main" id="{00000000-0008-0000-0F00-000041010000}"/>
            </a:ext>
          </a:extLst>
        </xdr:cNvPr>
        <xdr:cNvSpPr txBox="1"/>
      </xdr:nvSpPr>
      <xdr:spPr>
        <a:xfrm>
          <a:off x="14389735" y="14401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2" name="【消防施設】&#10;一人当たり面積グラフ枠">
          <a:extLst>
            <a:ext uri="{FF2B5EF4-FFF2-40B4-BE49-F238E27FC236}">
              <a16:creationId xmlns:a16="http://schemas.microsoft.com/office/drawing/2014/main" id="{00000000-0008-0000-0F00-00005601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87630</xdr:rowOff>
    </xdr:from>
    <xdr:to>
      <xdr:col>116</xdr:col>
      <xdr:colOff>62865</xdr:colOff>
      <xdr:row>86</xdr:row>
      <xdr:rowOff>34290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22160865" y="1346073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38100</xdr:rowOff>
    </xdr:from>
    <xdr:ext cx="469900" cy="259080"/>
    <xdr:sp macro="" textlink="">
      <xdr:nvSpPr>
        <xdr:cNvPr id="344" name="【消防施設】&#10;一人当たり面積最小値テキスト">
          <a:extLst>
            <a:ext uri="{FF2B5EF4-FFF2-40B4-BE49-F238E27FC236}">
              <a16:creationId xmlns:a16="http://schemas.microsoft.com/office/drawing/2014/main" id="{00000000-0008-0000-0F00-000058010000}"/>
            </a:ext>
          </a:extLst>
        </xdr:cNvPr>
        <xdr:cNvSpPr txBox="1"/>
      </xdr:nvSpPr>
      <xdr:spPr>
        <a:xfrm>
          <a:off x="22199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34290</xdr:rowOff>
    </xdr:from>
    <xdr:to>
      <xdr:col>116</xdr:col>
      <xdr:colOff>152400</xdr:colOff>
      <xdr:row>86</xdr:row>
      <xdr:rowOff>34290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22072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34925</xdr:rowOff>
    </xdr:from>
    <xdr:ext cx="469900" cy="259080"/>
    <xdr:sp macro="" textlink="">
      <xdr:nvSpPr>
        <xdr:cNvPr id="346" name="【消防施設】&#10;一人当たり面積最大値テキスト">
          <a:extLst>
            <a:ext uri="{FF2B5EF4-FFF2-40B4-BE49-F238E27FC236}">
              <a16:creationId xmlns:a16="http://schemas.microsoft.com/office/drawing/2014/main" id="{00000000-0008-0000-0F00-00005A010000}"/>
            </a:ext>
          </a:extLst>
        </xdr:cNvPr>
        <xdr:cNvSpPr txBox="1"/>
      </xdr:nvSpPr>
      <xdr:spPr>
        <a:xfrm>
          <a:off x="22199600" y="13236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87630</xdr:rowOff>
    </xdr:from>
    <xdr:to>
      <xdr:col>116</xdr:col>
      <xdr:colOff>152400</xdr:colOff>
      <xdr:row>78</xdr:row>
      <xdr:rowOff>87630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22072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39370</xdr:rowOff>
    </xdr:from>
    <xdr:ext cx="469900" cy="259080"/>
    <xdr:sp macro="" textlink="">
      <xdr:nvSpPr>
        <xdr:cNvPr id="348" name="【消防施設】&#10;一人当たり面積平均値テキスト">
          <a:extLst>
            <a:ext uri="{FF2B5EF4-FFF2-40B4-BE49-F238E27FC236}">
              <a16:creationId xmlns:a16="http://schemas.microsoft.com/office/drawing/2014/main" id="{00000000-0008-0000-0F00-00005C010000}"/>
            </a:ext>
          </a:extLst>
        </xdr:cNvPr>
        <xdr:cNvSpPr txBox="1"/>
      </xdr:nvSpPr>
      <xdr:spPr>
        <a:xfrm>
          <a:off x="22199600" y="14612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60960</xdr:rowOff>
    </xdr:from>
    <xdr:to>
      <xdr:col>116</xdr:col>
      <xdr:colOff>114300</xdr:colOff>
      <xdr:row>85</xdr:row>
      <xdr:rowOff>162560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221107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94615</xdr:rowOff>
    </xdr:from>
    <xdr:to>
      <xdr:col>112</xdr:col>
      <xdr:colOff>38100</xdr:colOff>
      <xdr:row>86</xdr:row>
      <xdr:rowOff>24765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21272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86</xdr:row>
      <xdr:rowOff>15875</xdr:rowOff>
    </xdr:from>
    <xdr:ext cx="469900" cy="259080"/>
    <xdr:sp macro="" textlink="">
      <xdr:nvSpPr>
        <xdr:cNvPr id="351" name="n_1aveValue【消防施設】&#10;一人当たり面積">
          <a:extLst>
            <a:ext uri="{FF2B5EF4-FFF2-40B4-BE49-F238E27FC236}">
              <a16:creationId xmlns:a16="http://schemas.microsoft.com/office/drawing/2014/main" id="{00000000-0008-0000-0F00-00005F010000}"/>
            </a:ext>
          </a:extLst>
        </xdr:cNvPr>
        <xdr:cNvSpPr txBox="1"/>
      </xdr:nvSpPr>
      <xdr:spPr>
        <a:xfrm>
          <a:off x="21075650" y="1476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100330</xdr:rowOff>
    </xdr:from>
    <xdr:to>
      <xdr:col>107</xdr:col>
      <xdr:colOff>101600</xdr:colOff>
      <xdr:row>86</xdr:row>
      <xdr:rowOff>30480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20383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86</xdr:row>
      <xdr:rowOff>21590</xdr:rowOff>
    </xdr:from>
    <xdr:ext cx="468630" cy="259080"/>
    <xdr:sp macro="" textlink="">
      <xdr:nvSpPr>
        <xdr:cNvPr id="353" name="n_2aveValue【消防施設】&#10;一人当たり面積">
          <a:extLst>
            <a:ext uri="{FF2B5EF4-FFF2-40B4-BE49-F238E27FC236}">
              <a16:creationId xmlns:a16="http://schemas.microsoft.com/office/drawing/2014/main" id="{00000000-0008-0000-0F00-000061010000}"/>
            </a:ext>
          </a:extLst>
        </xdr:cNvPr>
        <xdr:cNvSpPr txBox="1"/>
      </xdr:nvSpPr>
      <xdr:spPr>
        <a:xfrm>
          <a:off x="20199350" y="14766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85</xdr:row>
      <xdr:rowOff>99060</xdr:rowOff>
    </xdr:from>
    <xdr:to>
      <xdr:col>102</xdr:col>
      <xdr:colOff>165100</xdr:colOff>
      <xdr:row>86</xdr:row>
      <xdr:rowOff>29210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494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84</xdr:row>
      <xdr:rowOff>45720</xdr:rowOff>
    </xdr:from>
    <xdr:ext cx="468630" cy="259080"/>
    <xdr:sp macro="" textlink="">
      <xdr:nvSpPr>
        <xdr:cNvPr id="355" name="n_3aveValue【消防施設】&#10;一人当たり面積">
          <a:extLst>
            <a:ext uri="{FF2B5EF4-FFF2-40B4-BE49-F238E27FC236}">
              <a16:creationId xmlns:a16="http://schemas.microsoft.com/office/drawing/2014/main" id="{00000000-0008-0000-0F00-000063010000}"/>
            </a:ext>
          </a:extLst>
        </xdr:cNvPr>
        <xdr:cNvSpPr txBox="1"/>
      </xdr:nvSpPr>
      <xdr:spPr>
        <a:xfrm>
          <a:off x="19310350" y="14447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78740</xdr:rowOff>
    </xdr:from>
    <xdr:to>
      <xdr:col>112</xdr:col>
      <xdr:colOff>38100</xdr:colOff>
      <xdr:row>86</xdr:row>
      <xdr:rowOff>8890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21272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78740</xdr:rowOff>
    </xdr:from>
    <xdr:to>
      <xdr:col>107</xdr:col>
      <xdr:colOff>101600</xdr:colOff>
      <xdr:row>86</xdr:row>
      <xdr:rowOff>8890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20383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129540</xdr:rowOff>
    </xdr:from>
    <xdr:to>
      <xdr:col>111</xdr:col>
      <xdr:colOff>177800</xdr:colOff>
      <xdr:row>85</xdr:row>
      <xdr:rowOff>129540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20434300" y="1470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25400</xdr:rowOff>
    </xdr:from>
    <xdr:ext cx="469900" cy="259080"/>
    <xdr:sp macro="" textlink="">
      <xdr:nvSpPr>
        <xdr:cNvPr id="364" name="n_1mainValue【消防施設】&#10;一人当たり面積">
          <a:extLst>
            <a:ext uri="{FF2B5EF4-FFF2-40B4-BE49-F238E27FC236}">
              <a16:creationId xmlns:a16="http://schemas.microsoft.com/office/drawing/2014/main" id="{00000000-0008-0000-0F00-00006C010000}"/>
            </a:ext>
          </a:extLst>
        </xdr:cNvPr>
        <xdr:cNvSpPr txBox="1"/>
      </xdr:nvSpPr>
      <xdr:spPr>
        <a:xfrm>
          <a:off x="2107565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25400</xdr:rowOff>
    </xdr:from>
    <xdr:ext cx="468630" cy="259080"/>
    <xdr:sp macro="" textlink="">
      <xdr:nvSpPr>
        <xdr:cNvPr id="365" name="n_2mainValue【消防施設】&#10;一人当たり面積">
          <a:extLst>
            <a:ext uri="{FF2B5EF4-FFF2-40B4-BE49-F238E27FC236}">
              <a16:creationId xmlns:a16="http://schemas.microsoft.com/office/drawing/2014/main" id="{00000000-0008-0000-0F00-00006D010000}"/>
            </a:ext>
          </a:extLst>
        </xdr:cNvPr>
        <xdr:cNvSpPr txBox="1"/>
      </xdr:nvSpPr>
      <xdr:spPr>
        <a:xfrm>
          <a:off x="20199350" y="14427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7820" cy="259080"/>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090" cy="257810"/>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9" name="【庁舎】&#10;有形固定資産減価償却率グラフ枠">
          <a:extLst>
            <a:ext uri="{FF2B5EF4-FFF2-40B4-BE49-F238E27FC236}">
              <a16:creationId xmlns:a16="http://schemas.microsoft.com/office/drawing/2014/main" id="{00000000-0008-0000-0F00-00008501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109</xdr:row>
      <xdr:rowOff>53340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6318865" y="1714500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57150</xdr:rowOff>
    </xdr:from>
    <xdr:ext cx="405130" cy="259080"/>
    <xdr:sp macro="" textlink="">
      <xdr:nvSpPr>
        <xdr:cNvPr id="391" name="【庁舎】&#10;有形固定資産減価償却率最小値テキスト">
          <a:extLst>
            <a:ext uri="{FF2B5EF4-FFF2-40B4-BE49-F238E27FC236}">
              <a16:creationId xmlns:a16="http://schemas.microsoft.com/office/drawing/2014/main" id="{00000000-0008-0000-0F00-000087010000}"/>
            </a:ext>
          </a:extLst>
        </xdr:cNvPr>
        <xdr:cNvSpPr txBox="1"/>
      </xdr:nvSpPr>
      <xdr:spPr>
        <a:xfrm>
          <a:off x="16357600" y="18745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53340</xdr:rowOff>
    </xdr:from>
    <xdr:to>
      <xdr:col>86</xdr:col>
      <xdr:colOff>25400</xdr:colOff>
      <xdr:row>109</xdr:row>
      <xdr:rowOff>53340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1874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469900" cy="259080"/>
    <xdr:sp macro="" textlink="">
      <xdr:nvSpPr>
        <xdr:cNvPr id="393" name="【庁舎】&#10;有形固定資産減価償却率最大値テキスト">
          <a:extLst>
            <a:ext uri="{FF2B5EF4-FFF2-40B4-BE49-F238E27FC236}">
              <a16:creationId xmlns:a16="http://schemas.microsoft.com/office/drawing/2014/main" id="{00000000-0008-0000-0F00-000089010000}"/>
            </a:ext>
          </a:extLst>
        </xdr:cNvPr>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102870</xdr:rowOff>
    </xdr:from>
    <xdr:ext cx="405130" cy="259080"/>
    <xdr:sp macro="" textlink="">
      <xdr:nvSpPr>
        <xdr:cNvPr id="395" name="【庁舎】&#10;有形固定資産減価償却率平均値テキスト">
          <a:extLst>
            <a:ext uri="{FF2B5EF4-FFF2-40B4-BE49-F238E27FC236}">
              <a16:creationId xmlns:a16="http://schemas.microsoft.com/office/drawing/2014/main" id="{00000000-0008-0000-0F00-00008B010000}"/>
            </a:ext>
          </a:extLst>
        </xdr:cNvPr>
        <xdr:cNvSpPr txBox="1"/>
      </xdr:nvSpPr>
      <xdr:spPr>
        <a:xfrm>
          <a:off x="16357600" y="17762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124460</xdr:rowOff>
    </xdr:from>
    <xdr:to>
      <xdr:col>85</xdr:col>
      <xdr:colOff>177800</xdr:colOff>
      <xdr:row>104</xdr:row>
      <xdr:rowOff>54610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62687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105410</xdr:rowOff>
    </xdr:from>
    <xdr:to>
      <xdr:col>81</xdr:col>
      <xdr:colOff>101600</xdr:colOff>
      <xdr:row>105</xdr:row>
      <xdr:rowOff>35560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5430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52070</xdr:rowOff>
    </xdr:from>
    <xdr:ext cx="405130" cy="257810"/>
    <xdr:sp macro="" textlink="">
      <xdr:nvSpPr>
        <xdr:cNvPr id="398" name="n_1aveValue【庁舎】&#10;有形固定資産減価償却率">
          <a:extLst>
            <a:ext uri="{FF2B5EF4-FFF2-40B4-BE49-F238E27FC236}">
              <a16:creationId xmlns:a16="http://schemas.microsoft.com/office/drawing/2014/main" id="{00000000-0008-0000-0F00-00008E010000}"/>
            </a:ext>
          </a:extLst>
        </xdr:cNvPr>
        <xdr:cNvSpPr txBox="1"/>
      </xdr:nvSpPr>
      <xdr:spPr>
        <a:xfrm>
          <a:off x="15266035" y="17711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635</xdr:rowOff>
    </xdr:from>
    <xdr:ext cx="403860" cy="259080"/>
    <xdr:sp macro="" textlink="">
      <xdr:nvSpPr>
        <xdr:cNvPr id="400" name="n_2aveValue【庁舎】&#10;有形固定資産減価償却率">
          <a:extLst>
            <a:ext uri="{FF2B5EF4-FFF2-40B4-BE49-F238E27FC236}">
              <a16:creationId xmlns:a16="http://schemas.microsoft.com/office/drawing/2014/main" id="{00000000-0008-0000-0F00-000090010000}"/>
            </a:ext>
          </a:extLst>
        </xdr:cNvPr>
        <xdr:cNvSpPr txBox="1"/>
      </xdr:nvSpPr>
      <xdr:spPr>
        <a:xfrm>
          <a:off x="14389735" y="17659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104</xdr:row>
      <xdr:rowOff>74930</xdr:rowOff>
    </xdr:from>
    <xdr:to>
      <xdr:col>72</xdr:col>
      <xdr:colOff>38100</xdr:colOff>
      <xdr:row>105</xdr:row>
      <xdr:rowOff>5080</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103</xdr:row>
      <xdr:rowOff>21590</xdr:rowOff>
    </xdr:from>
    <xdr:ext cx="403860" cy="259080"/>
    <xdr:sp macro="" textlink="">
      <xdr:nvSpPr>
        <xdr:cNvPr id="402" name="n_3aveValue【庁舎】&#10;有形固定資産減価償却率">
          <a:extLst>
            <a:ext uri="{FF2B5EF4-FFF2-40B4-BE49-F238E27FC236}">
              <a16:creationId xmlns:a16="http://schemas.microsoft.com/office/drawing/2014/main" id="{00000000-0008-0000-0F00-000092010000}"/>
            </a:ext>
          </a:extLst>
        </xdr:cNvPr>
        <xdr:cNvSpPr txBox="1"/>
      </xdr:nvSpPr>
      <xdr:spPr>
        <a:xfrm>
          <a:off x="13500735" y="17680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106</xdr:row>
      <xdr:rowOff>21590</xdr:rowOff>
    </xdr:from>
    <xdr:to>
      <xdr:col>81</xdr:col>
      <xdr:colOff>101600</xdr:colOff>
      <xdr:row>106</xdr:row>
      <xdr:rowOff>123190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5430500" y="18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65405</xdr:rowOff>
    </xdr:from>
    <xdr:to>
      <xdr:col>76</xdr:col>
      <xdr:colOff>165100</xdr:colOff>
      <xdr:row>106</xdr:row>
      <xdr:rowOff>167005</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454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72390</xdr:rowOff>
    </xdr:from>
    <xdr:to>
      <xdr:col>81</xdr:col>
      <xdr:colOff>50800</xdr:colOff>
      <xdr:row>106</xdr:row>
      <xdr:rowOff>116205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4592300" y="18246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114300</xdr:rowOff>
    </xdr:from>
    <xdr:ext cx="405130" cy="259080"/>
    <xdr:sp macro="" textlink="">
      <xdr:nvSpPr>
        <xdr:cNvPr id="411" name="n_1mainValue【庁舎】&#10;有形固定資産減価償却率">
          <a:extLst>
            <a:ext uri="{FF2B5EF4-FFF2-40B4-BE49-F238E27FC236}">
              <a16:creationId xmlns:a16="http://schemas.microsoft.com/office/drawing/2014/main" id="{00000000-0008-0000-0F00-00009B010000}"/>
            </a:ext>
          </a:extLst>
        </xdr:cNvPr>
        <xdr:cNvSpPr txBox="1"/>
      </xdr:nvSpPr>
      <xdr:spPr>
        <a:xfrm>
          <a:off x="15266035" y="1828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158115</xdr:rowOff>
    </xdr:from>
    <xdr:ext cx="403860" cy="257810"/>
    <xdr:sp macro="" textlink="">
      <xdr:nvSpPr>
        <xdr:cNvPr id="412" name="n_2mainValue【庁舎】&#10;有形固定資産減価償却率">
          <a:extLst>
            <a:ext uri="{FF2B5EF4-FFF2-40B4-BE49-F238E27FC236}">
              <a16:creationId xmlns:a16="http://schemas.microsoft.com/office/drawing/2014/main" id="{00000000-0008-0000-0F00-00009C010000}"/>
            </a:ext>
          </a:extLst>
        </xdr:cNvPr>
        <xdr:cNvSpPr txBox="1"/>
      </xdr:nvSpPr>
      <xdr:spPr>
        <a:xfrm>
          <a:off x="14389735" y="18331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104</xdr:row>
      <xdr:rowOff>162560</xdr:rowOff>
    </xdr:from>
    <xdr:ext cx="594360" cy="259080"/>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692370" y="1799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102</xdr:row>
      <xdr:rowOff>48260</xdr:rowOff>
    </xdr:from>
    <xdr:ext cx="59436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692370" y="1753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99</xdr:row>
      <xdr:rowOff>105410</xdr:rowOff>
    </xdr:from>
    <xdr:ext cx="59436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692370" y="1707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96</xdr:row>
      <xdr:rowOff>162560</xdr:rowOff>
    </xdr:from>
    <xdr:ext cx="59436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692370" y="1662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3" name="【庁舎】&#10;一人当たり面積グラフ枠">
          <a:extLst>
            <a:ext uri="{FF2B5EF4-FFF2-40B4-BE49-F238E27FC236}">
              <a16:creationId xmlns:a16="http://schemas.microsoft.com/office/drawing/2014/main" id="{00000000-0008-0000-0F00-0000B101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66675</xdr:rowOff>
    </xdr:from>
    <xdr:to>
      <xdr:col>116</xdr:col>
      <xdr:colOff>62865</xdr:colOff>
      <xdr:row>108</xdr:row>
      <xdr:rowOff>75565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22160865" y="17211675"/>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92710</xdr:rowOff>
    </xdr:from>
    <xdr:ext cx="469900" cy="259080"/>
    <xdr:sp macro="" textlink="">
      <xdr:nvSpPr>
        <xdr:cNvPr id="435" name="【庁舎】&#10;一人当たり面積最小値テキスト">
          <a:extLst>
            <a:ext uri="{FF2B5EF4-FFF2-40B4-BE49-F238E27FC236}">
              <a16:creationId xmlns:a16="http://schemas.microsoft.com/office/drawing/2014/main" id="{00000000-0008-0000-0F00-0000B3010000}"/>
            </a:ext>
          </a:extLst>
        </xdr:cNvPr>
        <xdr:cNvSpPr txBox="1"/>
      </xdr:nvSpPr>
      <xdr:spPr>
        <a:xfrm>
          <a:off x="22199600" y="1860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75565</xdr:rowOff>
    </xdr:from>
    <xdr:to>
      <xdr:col>116</xdr:col>
      <xdr:colOff>152400</xdr:colOff>
      <xdr:row>108</xdr:row>
      <xdr:rowOff>75565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22072600" y="1859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13335</xdr:rowOff>
    </xdr:from>
    <xdr:ext cx="598805" cy="259080"/>
    <xdr:sp macro="" textlink="">
      <xdr:nvSpPr>
        <xdr:cNvPr id="437" name="【庁舎】&#10;一人当たり面積最大値テキスト">
          <a:extLst>
            <a:ext uri="{FF2B5EF4-FFF2-40B4-BE49-F238E27FC236}">
              <a16:creationId xmlns:a16="http://schemas.microsoft.com/office/drawing/2014/main" id="{00000000-0008-0000-0F00-0000B5010000}"/>
            </a:ext>
          </a:extLst>
        </xdr:cNvPr>
        <xdr:cNvSpPr txBox="1"/>
      </xdr:nvSpPr>
      <xdr:spPr>
        <a:xfrm>
          <a:off x="22199600" y="16986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302.126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66675</xdr:rowOff>
    </xdr:from>
    <xdr:to>
      <xdr:col>116</xdr:col>
      <xdr:colOff>152400</xdr:colOff>
      <xdr:row>100</xdr:row>
      <xdr:rowOff>66675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22072600" y="1721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137160</xdr:rowOff>
    </xdr:from>
    <xdr:ext cx="469900" cy="259080"/>
    <xdr:sp macro="" textlink="">
      <xdr:nvSpPr>
        <xdr:cNvPr id="439" name="【庁舎】&#10;一人当たり面積平均値テキスト">
          <a:extLst>
            <a:ext uri="{FF2B5EF4-FFF2-40B4-BE49-F238E27FC236}">
              <a16:creationId xmlns:a16="http://schemas.microsoft.com/office/drawing/2014/main" id="{00000000-0008-0000-0F00-0000B7010000}"/>
            </a:ext>
          </a:extLst>
        </xdr:cNvPr>
        <xdr:cNvSpPr txBox="1"/>
      </xdr:nvSpPr>
      <xdr:spPr>
        <a:xfrm>
          <a:off x="22199600" y="18482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22225</xdr:rowOff>
    </xdr:from>
    <xdr:to>
      <xdr:col>112</xdr:col>
      <xdr:colOff>38100</xdr:colOff>
      <xdr:row>108</xdr:row>
      <xdr:rowOff>123825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140335</xdr:rowOff>
    </xdr:from>
    <xdr:ext cx="469900" cy="259080"/>
    <xdr:sp macro="" textlink="">
      <xdr:nvSpPr>
        <xdr:cNvPr id="442" name="n_1aveValue【庁舎】&#10;一人当たり面積">
          <a:extLst>
            <a:ext uri="{FF2B5EF4-FFF2-40B4-BE49-F238E27FC236}">
              <a16:creationId xmlns:a16="http://schemas.microsoft.com/office/drawing/2014/main" id="{00000000-0008-0000-0F00-0000BA010000}"/>
            </a:ext>
          </a:extLst>
        </xdr:cNvPr>
        <xdr:cNvSpPr txBox="1"/>
      </xdr:nvSpPr>
      <xdr:spPr>
        <a:xfrm>
          <a:off x="2107565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108</xdr:row>
      <xdr:rowOff>22860</xdr:rowOff>
    </xdr:from>
    <xdr:to>
      <xdr:col>107</xdr:col>
      <xdr:colOff>101600</xdr:colOff>
      <xdr:row>108</xdr:row>
      <xdr:rowOff>124460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20383500" y="185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108</xdr:row>
      <xdr:rowOff>115570</xdr:rowOff>
    </xdr:from>
    <xdr:ext cx="468630" cy="259080"/>
    <xdr:sp macro="" textlink="">
      <xdr:nvSpPr>
        <xdr:cNvPr id="444" name="n_2aveValue【庁舎】&#10;一人当たり面積">
          <a:extLst>
            <a:ext uri="{FF2B5EF4-FFF2-40B4-BE49-F238E27FC236}">
              <a16:creationId xmlns:a16="http://schemas.microsoft.com/office/drawing/2014/main" id="{00000000-0008-0000-0F00-0000BC010000}"/>
            </a:ext>
          </a:extLst>
        </xdr:cNvPr>
        <xdr:cNvSpPr txBox="1"/>
      </xdr:nvSpPr>
      <xdr:spPr>
        <a:xfrm>
          <a:off x="20199350" y="18632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108</xdr:row>
      <xdr:rowOff>23495</xdr:rowOff>
    </xdr:from>
    <xdr:to>
      <xdr:col>102</xdr:col>
      <xdr:colOff>165100</xdr:colOff>
      <xdr:row>108</xdr:row>
      <xdr:rowOff>125095</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9494500" y="185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106</xdr:row>
      <xdr:rowOff>141605</xdr:rowOff>
    </xdr:from>
    <xdr:ext cx="468630" cy="259080"/>
    <xdr:sp macro="" textlink="">
      <xdr:nvSpPr>
        <xdr:cNvPr id="446" name="n_3aveValue【庁舎】&#10;一人当たり面積">
          <a:extLst>
            <a:ext uri="{FF2B5EF4-FFF2-40B4-BE49-F238E27FC236}">
              <a16:creationId xmlns:a16="http://schemas.microsoft.com/office/drawing/2014/main" id="{00000000-0008-0000-0F00-0000BE010000}"/>
            </a:ext>
          </a:extLst>
        </xdr:cNvPr>
        <xdr:cNvSpPr txBox="1"/>
      </xdr:nvSpPr>
      <xdr:spPr>
        <a:xfrm>
          <a:off x="19310350" y="18315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108</xdr:row>
      <xdr:rowOff>22225</xdr:rowOff>
    </xdr:from>
    <xdr:to>
      <xdr:col>112</xdr:col>
      <xdr:colOff>38100</xdr:colOff>
      <xdr:row>108</xdr:row>
      <xdr:rowOff>123825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21272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22225</xdr:rowOff>
    </xdr:from>
    <xdr:to>
      <xdr:col>107</xdr:col>
      <xdr:colOff>101600</xdr:colOff>
      <xdr:row>108</xdr:row>
      <xdr:rowOff>123825</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20383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73025</xdr:rowOff>
    </xdr:from>
    <xdr:to>
      <xdr:col>111</xdr:col>
      <xdr:colOff>177800</xdr:colOff>
      <xdr:row>108</xdr:row>
      <xdr:rowOff>73025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20434300" y="18589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114935</xdr:rowOff>
    </xdr:from>
    <xdr:ext cx="469900" cy="259080"/>
    <xdr:sp macro="" textlink="">
      <xdr:nvSpPr>
        <xdr:cNvPr id="455" name="n_1mainValue【庁舎】&#10;一人当たり面積">
          <a:extLst>
            <a:ext uri="{FF2B5EF4-FFF2-40B4-BE49-F238E27FC236}">
              <a16:creationId xmlns:a16="http://schemas.microsoft.com/office/drawing/2014/main" id="{00000000-0008-0000-0F00-0000C7010000}"/>
            </a:ext>
          </a:extLst>
        </xdr:cNvPr>
        <xdr:cNvSpPr txBox="1"/>
      </xdr:nvSpPr>
      <xdr:spPr>
        <a:xfrm>
          <a:off x="21075650" y="18631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140335</xdr:rowOff>
    </xdr:from>
    <xdr:ext cx="468630" cy="259080"/>
    <xdr:sp macro="" textlink="">
      <xdr:nvSpPr>
        <xdr:cNvPr id="456" name="n_2mainValue【庁舎】&#10;一人当たり面積">
          <a:extLst>
            <a:ext uri="{FF2B5EF4-FFF2-40B4-BE49-F238E27FC236}">
              <a16:creationId xmlns:a16="http://schemas.microsoft.com/office/drawing/2014/main" id="{00000000-0008-0000-0F00-0000C8010000}"/>
            </a:ext>
          </a:extLst>
        </xdr:cNvPr>
        <xdr:cNvSpPr txBox="1"/>
      </xdr:nvSpPr>
      <xdr:spPr>
        <a:xfrm>
          <a:off x="20199350" y="18314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消防施設、庁舎については、有形固定資産減価償却率が類似団体平均を下回っているものの、保健センターについては、類似団体平均を上回っています。これは、当該施設が昭和５８年に建設し、年数を経過しつつあるためです。ただし、劣化度判定調査を実施したところ、いずれの項目においても評価が高く、維持管理が良好であると評価されていることから、この点を踏まえ、引き続き良好な状態を保てるよう配慮し、管理していきます。</a:t>
          </a:r>
        </a:p>
        <a:p>
          <a:r>
            <a:rPr lang="ja-JP" altLang="en-US" sz="1300">
              <a:latin typeface="ＭＳ Ｐゴシック"/>
              <a:ea typeface="ＭＳ Ｐゴシック"/>
            </a:rPr>
            <a:t>　なお、一般廃棄物処理施設については、ごみ処理施設及びし尿処理施設が該当し、それぞれ、一部事務組合である秩父広域市町村圏組合と皆野・長瀞下水道組合が管理しています。</a:t>
          </a:r>
          <a:r>
            <a:rPr kumimoji="1" lang="ja-JP" altLang="en-US" sz="1300">
              <a:latin typeface="ＭＳ Ｐゴシック"/>
              <a:ea typeface="ＭＳ Ｐゴシック"/>
            </a:rPr>
            <a:t>有形固定資産減価償却率が類似団体平均を上回っていることから、両組合に対し、財政状況とのバランスをとりつつ、各施設の維持管理を適切に実施するよう求めていきます。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人口の減少や高齢化の進行に加え、町内に中心となる産業がないこともあり、財政基盤も弱く、低い水準で横ばいとなっていますが、類似団体平均と比較するとやや上回っている状況です。　　　</a:t>
          </a:r>
        </a:p>
        <a:p>
          <a:r>
            <a:rPr sz="1200" b="0" i="0" u="none" strike="noStrike" baseline="0">
              <a:solidFill>
                <a:srgbClr val="000000"/>
              </a:solidFill>
              <a:latin typeface="ＭＳ Ｐゴシック"/>
              <a:ea typeface="ＭＳ Ｐゴシック"/>
            </a:rPr>
            <a:t>　若者が定住する活力あるまちづくりを進めるとともに、歳出の見直しを行うなど、行財政の効率化に取り組んでいくことにより、財政基盤の強化に努めていきます。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76200</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695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163195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76200</xdr:rowOff>
    </xdr:from>
    <xdr:to>
      <xdr:col>24</xdr:col>
      <xdr:colOff>12700</xdr:colOff>
      <xdr:row>35</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3175</xdr:rowOff>
    </xdr:from>
    <xdr:to>
      <xdr:col>23</xdr:col>
      <xdr:colOff>133350</xdr:colOff>
      <xdr:row>43</xdr:row>
      <xdr:rowOff>3175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118745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3175</xdr:rowOff>
    </xdr:from>
    <xdr:to>
      <xdr:col>19</xdr:col>
      <xdr:colOff>133350</xdr:colOff>
      <xdr:row>43</xdr:row>
      <xdr:rowOff>3175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170180</xdr:rowOff>
    </xdr:from>
    <xdr:to>
      <xdr:col>19</xdr:col>
      <xdr:colOff>184150</xdr:colOff>
      <xdr:row>43</xdr:row>
      <xdr:rowOff>100330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85090</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3175</xdr:rowOff>
    </xdr:from>
    <xdr:to>
      <xdr:col>15</xdr:col>
      <xdr:colOff>82550</xdr:colOff>
      <xdr:row>43</xdr:row>
      <xdr:rowOff>3175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61595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163195</xdr:rowOff>
    </xdr:from>
    <xdr:to>
      <xdr:col>11</xdr:col>
      <xdr:colOff>31750</xdr:colOff>
      <xdr:row>43</xdr:row>
      <xdr:rowOff>3175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0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10160</xdr:rowOff>
    </xdr:from>
    <xdr:to>
      <xdr:col>11</xdr:col>
      <xdr:colOff>82550</xdr:colOff>
      <xdr:row>43</xdr:row>
      <xdr:rowOff>111760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96520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61595</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123825</xdr:rowOff>
    </xdr:from>
    <xdr:to>
      <xdr:col>23</xdr:col>
      <xdr:colOff>184150</xdr:colOff>
      <xdr:row>43</xdr:row>
      <xdr:rowOff>53975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140335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123825</xdr:rowOff>
    </xdr:from>
    <xdr:to>
      <xdr:col>19</xdr:col>
      <xdr:colOff>184150</xdr:colOff>
      <xdr:row>43</xdr:row>
      <xdr:rowOff>53975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64135</xdr:rowOff>
    </xdr:from>
    <xdr:ext cx="736600" cy="25654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123825</xdr:rowOff>
    </xdr:from>
    <xdr:to>
      <xdr:col>15</xdr:col>
      <xdr:colOff>133350</xdr:colOff>
      <xdr:row>43</xdr:row>
      <xdr:rowOff>53975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64135</xdr:rowOff>
    </xdr:from>
    <xdr:ext cx="762000" cy="25654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35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123825</xdr:rowOff>
    </xdr:from>
    <xdr:to>
      <xdr:col>11</xdr:col>
      <xdr:colOff>82550</xdr:colOff>
      <xdr:row>43</xdr:row>
      <xdr:rowOff>53975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64135</xdr:rowOff>
    </xdr:from>
    <xdr:ext cx="762000" cy="25654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35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52705</xdr:rowOff>
    </xdr:from>
    <xdr:ext cx="762000" cy="25654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一部事務組合負担金の減等により補助費充当一般財源額が減少したものの、元金償還額の増により公債費充当一般財源が増加したことに加え、町税及び普通交付税等の経常一般財源等が減少したことにより、0.1ポイント上昇となりました。</a:t>
          </a:r>
        </a:p>
        <a:p>
          <a:r>
            <a:rPr sz="1200" b="0" i="0" u="none" strike="noStrike" baseline="0">
              <a:solidFill>
                <a:srgbClr val="000000"/>
              </a:solidFill>
              <a:latin typeface="ＭＳ Ｐゴシック"/>
              <a:ea typeface="ＭＳ Ｐゴシック"/>
            </a:rPr>
            <a:t>　今後も社会保障経費などの増加が見込まれることから、引き続き行政の効率化を推進し、義務的経費の削減を図るとともに、町税徴収率の更なる向上などの取り組みにより、財源の確保に努め、財政健全化に取り組んでいきます。</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155575</xdr:rowOff>
    </xdr:from>
    <xdr:to>
      <xdr:col>23</xdr:col>
      <xdr:colOff>133350</xdr:colOff>
      <xdr:row>67</xdr:row>
      <xdr:rowOff>111125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12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83185</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111125</xdr:rowOff>
    </xdr:from>
    <xdr:to>
      <xdr:col>24</xdr:col>
      <xdr:colOff>12700</xdr:colOff>
      <xdr:row>67</xdr:row>
      <xdr:rowOff>111125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70485</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155575</xdr:rowOff>
    </xdr:from>
    <xdr:to>
      <xdr:col>24</xdr:col>
      <xdr:colOff>12700</xdr:colOff>
      <xdr:row>59</xdr:row>
      <xdr:rowOff>155575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5080</xdr:rowOff>
    </xdr:from>
    <xdr:to>
      <xdr:col>23</xdr:col>
      <xdr:colOff>133350</xdr:colOff>
      <xdr:row>66</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20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118110</xdr:rowOff>
    </xdr:from>
    <xdr:ext cx="762000" cy="25908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0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65</xdr:row>
      <xdr:rowOff>101600</xdr:rowOff>
    </xdr:from>
    <xdr:to>
      <xdr:col>23</xdr:col>
      <xdr:colOff>184150</xdr:colOff>
      <xdr:row>66</xdr:row>
      <xdr:rowOff>31750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138430</xdr:rowOff>
    </xdr:from>
    <xdr:to>
      <xdr:col>19</xdr:col>
      <xdr:colOff>133350</xdr:colOff>
      <xdr:row>66</xdr:row>
      <xdr:rowOff>5080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82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85090</xdr:rowOff>
    </xdr:from>
    <xdr:to>
      <xdr:col>19</xdr:col>
      <xdr:colOff>184150</xdr:colOff>
      <xdr:row>66</xdr:row>
      <xdr:rowOff>15240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25400</xdr:rowOff>
    </xdr:from>
    <xdr:ext cx="7366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80010</xdr:rowOff>
    </xdr:from>
    <xdr:to>
      <xdr:col>15</xdr:col>
      <xdr:colOff>82550</xdr:colOff>
      <xdr:row>65</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242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43815</xdr:rowOff>
    </xdr:from>
    <xdr:to>
      <xdr:col>15</xdr:col>
      <xdr:colOff>133350</xdr:colOff>
      <xdr:row>65</xdr:row>
      <xdr:rowOff>145415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155575</xdr:rowOff>
    </xdr:from>
    <xdr:ext cx="762000" cy="25654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80010</xdr:rowOff>
    </xdr:from>
    <xdr:to>
      <xdr:col>11</xdr:col>
      <xdr:colOff>31750</xdr:colOff>
      <xdr:row>66</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242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92075</xdr:rowOff>
    </xdr:from>
    <xdr:to>
      <xdr:col>11</xdr:col>
      <xdr:colOff>82550</xdr:colOff>
      <xdr:row>65</xdr:row>
      <xdr:rowOff>22225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32385</xdr:rowOff>
    </xdr:from>
    <xdr:ext cx="762000" cy="25654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3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24765</xdr:rowOff>
    </xdr:from>
    <xdr:to>
      <xdr:col>7</xdr:col>
      <xdr:colOff>31750</xdr:colOff>
      <xdr:row>65</xdr:row>
      <xdr:rowOff>126365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136525</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128270</xdr:rowOff>
    </xdr:from>
    <xdr:to>
      <xdr:col>23</xdr:col>
      <xdr:colOff>184150</xdr:colOff>
      <xdr:row>66</xdr:row>
      <xdr:rowOff>58420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100330</xdr:rowOff>
    </xdr:from>
    <xdr:ext cx="762000" cy="25654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44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125730</xdr:rowOff>
    </xdr:from>
    <xdr:to>
      <xdr:col>19</xdr:col>
      <xdr:colOff>184150</xdr:colOff>
      <xdr:row>66</xdr:row>
      <xdr:rowOff>55880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40640</xdr:rowOff>
    </xdr:from>
    <xdr:ext cx="736600" cy="25654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563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87630</xdr:rowOff>
    </xdr:from>
    <xdr:to>
      <xdr:col>15</xdr:col>
      <xdr:colOff>133350</xdr:colOff>
      <xdr:row>66</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2540</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29210</xdr:rowOff>
    </xdr:from>
    <xdr:to>
      <xdr:col>11</xdr:col>
      <xdr:colOff>82550</xdr:colOff>
      <xdr:row>65</xdr:row>
      <xdr:rowOff>130810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115570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45720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[137,544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人口１人当たりの金額が類似団体内平均と比較して低くなっている要因として、上下水道、ごみ処理、火葬場、消防業務等を一部事務組合で実施していることが挙げられます。</a:t>
          </a:r>
        </a:p>
        <a:p>
          <a:pPr algn="l"/>
          <a:r>
            <a:rPr sz="1200" b="0" i="0" u="none" strike="noStrike" baseline="0">
              <a:solidFill>
                <a:srgbClr val="000000"/>
              </a:solidFill>
              <a:latin typeface="ＭＳ Ｐゴシック"/>
              <a:ea typeface="ＭＳ Ｐゴシック"/>
            </a:rPr>
            <a:t>　今年度は、職員構成の変動により人件費が減少したほか、物件費も航空写真撮影及び土地家屋現況図等修正業務委託の皆減により減少したため、減額となっています。</a:t>
          </a:r>
        </a:p>
        <a:p>
          <a:r>
            <a:rPr sz="1200" b="0" i="0" u="none" strike="noStrike" baseline="0">
              <a:solidFill>
                <a:srgbClr val="000000"/>
              </a:solidFill>
              <a:latin typeface="ＭＳ Ｐゴシック"/>
              <a:ea typeface="ＭＳ Ｐゴシック"/>
            </a:rPr>
            <a:t>　今後も、職員の定員管理の適正化及び事務事業の見直し等により物件費の削減を図り、財政健全化に取り組んでいきます。</a:t>
          </a:r>
        </a:p>
      </xdr:txBody>
    </xdr:sp>
    <xdr:clientData/>
  </xdr:twoCellAnchor>
  <xdr:oneCellAnchor>
    <xdr:from>
      <xdr:col>3</xdr:col>
      <xdr:colOff>95250</xdr:colOff>
      <xdr:row>77</xdr:row>
      <xdr:rowOff>6350</xdr:rowOff>
    </xdr:from>
    <xdr:ext cx="349885" cy="22288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57785</xdr:rowOff>
    </xdr:from>
    <xdr:to>
      <xdr:col>23</xdr:col>
      <xdr:colOff>133350</xdr:colOff>
      <xdr:row>89</xdr:row>
      <xdr:rowOff>33655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235"/>
          <a:ext cx="0" cy="1347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6350</xdr:rowOff>
    </xdr:from>
    <xdr:ext cx="762000" cy="25654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5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470,966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33655</xdr:rowOff>
    </xdr:from>
    <xdr:to>
      <xdr:col>24</xdr:col>
      <xdr:colOff>12700</xdr:colOff>
      <xdr:row>89</xdr:row>
      <xdr:rowOff>33655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144145</xdr:rowOff>
    </xdr:from>
    <xdr:ext cx="762000" cy="25654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8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136,021</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57785</xdr:rowOff>
    </xdr:from>
    <xdr:to>
      <xdr:col>24</xdr:col>
      <xdr:colOff>12700</xdr:colOff>
      <xdr:row>81</xdr:row>
      <xdr:rowOff>57785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64135</xdr:rowOff>
    </xdr:from>
    <xdr:to>
      <xdr:col>23</xdr:col>
      <xdr:colOff>133350</xdr:colOff>
      <xdr:row>81</xdr:row>
      <xdr:rowOff>81915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515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53340</xdr:rowOff>
    </xdr:from>
    <xdr:ext cx="762000" cy="25654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81280</xdr:rowOff>
    </xdr:from>
    <xdr:to>
      <xdr:col>23</xdr:col>
      <xdr:colOff>184150</xdr:colOff>
      <xdr:row>84</xdr:row>
      <xdr:rowOff>11430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76200</xdr:rowOff>
    </xdr:from>
    <xdr:to>
      <xdr:col>19</xdr:col>
      <xdr:colOff>133350</xdr:colOff>
      <xdr:row>81</xdr:row>
      <xdr:rowOff>81915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63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82550</xdr:rowOff>
    </xdr:from>
    <xdr:to>
      <xdr:col>19</xdr:col>
      <xdr:colOff>184150</xdr:colOff>
      <xdr:row>84</xdr:row>
      <xdr:rowOff>12700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168910</xdr:rowOff>
    </xdr:from>
    <xdr:ext cx="736600" cy="25654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2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63500</xdr:rowOff>
    </xdr:from>
    <xdr:to>
      <xdr:col>15</xdr:col>
      <xdr:colOff>82550</xdr:colOff>
      <xdr:row>81</xdr:row>
      <xdr:rowOff>76200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509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52705</xdr:rowOff>
    </xdr:from>
    <xdr:to>
      <xdr:col>15</xdr:col>
      <xdr:colOff>133350</xdr:colOff>
      <xdr:row>83</xdr:row>
      <xdr:rowOff>154940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139065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48260</xdr:rowOff>
    </xdr:from>
    <xdr:to>
      <xdr:col>11</xdr:col>
      <xdr:colOff>31750</xdr:colOff>
      <xdr:row>81</xdr:row>
      <xdr:rowOff>63500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57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164465</xdr:rowOff>
    </xdr:from>
    <xdr:to>
      <xdr:col>11</xdr:col>
      <xdr:colOff>82550</xdr:colOff>
      <xdr:row>83</xdr:row>
      <xdr:rowOff>94615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79375</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160020</xdr:rowOff>
    </xdr:from>
    <xdr:to>
      <xdr:col>7</xdr:col>
      <xdr:colOff>31750</xdr:colOff>
      <xdr:row>83</xdr:row>
      <xdr:rowOff>90170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74930</xdr:rowOff>
    </xdr:from>
    <xdr:ext cx="762000" cy="25654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13335</xdr:rowOff>
    </xdr:from>
    <xdr:to>
      <xdr:col>23</xdr:col>
      <xdr:colOff>184150</xdr:colOff>
      <xdr:row>81</xdr:row>
      <xdr:rowOff>114935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106045</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2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31115</xdr:rowOff>
    </xdr:from>
    <xdr:to>
      <xdr:col>19</xdr:col>
      <xdr:colOff>184150</xdr:colOff>
      <xdr:row>81</xdr:row>
      <xdr:rowOff>132715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143510</xdr:rowOff>
    </xdr:from>
    <xdr:ext cx="736600" cy="25654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80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25400</xdr:rowOff>
    </xdr:from>
    <xdr:to>
      <xdr:col>15</xdr:col>
      <xdr:colOff>133350</xdr:colOff>
      <xdr:row>81</xdr:row>
      <xdr:rowOff>127000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137160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12065</xdr:rowOff>
    </xdr:from>
    <xdr:to>
      <xdr:col>11</xdr:col>
      <xdr:colOff>82550</xdr:colOff>
      <xdr:row>81</xdr:row>
      <xdr:rowOff>113665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123825</xdr:rowOff>
    </xdr:from>
    <xdr:ext cx="762000" cy="25654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83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137,231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168910</xdr:rowOff>
    </xdr:from>
    <xdr:to>
      <xdr:col>7</xdr:col>
      <xdr:colOff>31750</xdr:colOff>
      <xdr:row>81</xdr:row>
      <xdr:rowOff>99060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109220</xdr:rowOff>
    </xdr:from>
    <xdr:ext cx="762000" cy="25654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3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地域手当の未導入、各種手当ての見直しなどにより、類似団体平均や全国平均に比べても低い水準にあります。</a:t>
          </a:r>
        </a:p>
        <a:p>
          <a:r>
            <a:rPr sz="1200" b="0" i="0" u="none" strike="noStrike" baseline="0">
              <a:solidFill>
                <a:srgbClr val="000000"/>
              </a:solidFill>
              <a:latin typeface="ＭＳ Ｐゴシック"/>
              <a:ea typeface="ＭＳ Ｐゴシック"/>
            </a:rPr>
            <a:t>　今後も財政健全化の観点等から、より一層の給与の適正化に努めていきます。</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137795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654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111125</xdr:rowOff>
    </xdr:from>
    <xdr:to>
      <xdr:col>81</xdr:col>
      <xdr:colOff>44450</xdr:colOff>
      <xdr:row>85</xdr:row>
      <xdr:rowOff>20320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292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170180</xdr:rowOff>
    </xdr:from>
    <xdr:ext cx="762000" cy="25908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1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26670</xdr:rowOff>
    </xdr:from>
    <xdr:to>
      <xdr:col>81</xdr:col>
      <xdr:colOff>95250</xdr:colOff>
      <xdr:row>85</xdr:row>
      <xdr:rowOff>128270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76835</xdr:rowOff>
    </xdr:from>
    <xdr:to>
      <xdr:col>77</xdr:col>
      <xdr:colOff>44450</xdr:colOff>
      <xdr:row>85</xdr:row>
      <xdr:rowOff>20320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7863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26670</xdr:rowOff>
    </xdr:from>
    <xdr:to>
      <xdr:col>77</xdr:col>
      <xdr:colOff>95250</xdr:colOff>
      <xdr:row>85</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113030</xdr:rowOff>
    </xdr:from>
    <xdr:ext cx="7366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7620</xdr:rowOff>
    </xdr:from>
    <xdr:to>
      <xdr:col>72</xdr:col>
      <xdr:colOff>203200</xdr:colOff>
      <xdr:row>84</xdr:row>
      <xdr:rowOff>76835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094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26670</xdr:rowOff>
    </xdr:from>
    <xdr:to>
      <xdr:col>73</xdr:col>
      <xdr:colOff>44450</xdr:colOff>
      <xdr:row>85</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113030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132715</xdr:rowOff>
    </xdr:from>
    <xdr:to>
      <xdr:col>68</xdr:col>
      <xdr:colOff>152400</xdr:colOff>
      <xdr:row>84</xdr:row>
      <xdr:rowOff>7620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9161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141605</xdr:rowOff>
    </xdr:from>
    <xdr:to>
      <xdr:col>68</xdr:col>
      <xdr:colOff>203200</xdr:colOff>
      <xdr:row>86</xdr:row>
      <xdr:rowOff>71755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56515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60325</xdr:rowOff>
    </xdr:from>
    <xdr:to>
      <xdr:col>81</xdr:col>
      <xdr:colOff>95250</xdr:colOff>
      <xdr:row>84</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76835</xdr:rowOff>
    </xdr:from>
    <xdr:ext cx="762000" cy="25654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7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140970</xdr:rowOff>
    </xdr:from>
    <xdr:to>
      <xdr:col>77</xdr:col>
      <xdr:colOff>95250</xdr:colOff>
      <xdr:row>85</xdr:row>
      <xdr:rowOff>71120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81280</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11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26035</xdr:rowOff>
    </xdr:from>
    <xdr:to>
      <xdr:col>73</xdr:col>
      <xdr:colOff>44450</xdr:colOff>
      <xdr:row>84</xdr:row>
      <xdr:rowOff>127635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137795</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9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128270</xdr:rowOff>
    </xdr:from>
    <xdr:to>
      <xdr:col>68</xdr:col>
      <xdr:colOff>203200</xdr:colOff>
      <xdr:row>84</xdr:row>
      <xdr:rowOff>58420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68580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2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81915</xdr:rowOff>
    </xdr:from>
    <xdr:to>
      <xdr:col>64</xdr:col>
      <xdr:colOff>152400</xdr:colOff>
      <xdr:row>83</xdr:row>
      <xdr:rowOff>12065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22225</xdr:rowOff>
    </xdr:from>
    <xdr:ext cx="762000" cy="2584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類似団体平均に比べて低い水準となっていますが、全国や県平均と比べると高い水準になっています。</a:t>
          </a:r>
        </a:p>
        <a:p>
          <a:r>
            <a:rPr sz="1200" b="0" i="0" u="none" strike="noStrike" baseline="0">
              <a:solidFill>
                <a:srgbClr val="000000"/>
              </a:solidFill>
              <a:latin typeface="ＭＳ Ｐゴシック"/>
              <a:ea typeface="ＭＳ Ｐゴシック"/>
            </a:rPr>
            <a:t>　定員適正化計画（平成28年度から令和2年度）に基づき、引き続き定員管理の適正化に努めていきます。</a:t>
          </a: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106680</xdr:rowOff>
    </xdr:from>
    <xdr:to>
      <xdr:col>81</xdr:col>
      <xdr:colOff>44450</xdr:colOff>
      <xdr:row>67</xdr:row>
      <xdr:rowOff>86360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330"/>
          <a:ext cx="0" cy="1694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57785</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86360</xdr:rowOff>
    </xdr:from>
    <xdr:to>
      <xdr:col>81</xdr:col>
      <xdr:colOff>133350</xdr:colOff>
      <xdr:row>67</xdr:row>
      <xdr:rowOff>86360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21590</xdr:rowOff>
    </xdr:from>
    <xdr:ext cx="762000" cy="25908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106680</xdr:rowOff>
    </xdr:from>
    <xdr:to>
      <xdr:col>81</xdr:col>
      <xdr:colOff>133350</xdr:colOff>
      <xdr:row>57</xdr:row>
      <xdr:rowOff>106680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145415</xdr:rowOff>
    </xdr:from>
    <xdr:to>
      <xdr:col>81</xdr:col>
      <xdr:colOff>44450</xdr:colOff>
      <xdr:row>59</xdr:row>
      <xdr:rowOff>15240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0895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114300</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142240</xdr:rowOff>
    </xdr:from>
    <xdr:to>
      <xdr:col>81</xdr:col>
      <xdr:colOff>95250</xdr:colOff>
      <xdr:row>61</xdr:row>
      <xdr:rowOff>72390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635</xdr:rowOff>
    </xdr:from>
    <xdr:to>
      <xdr:col>77</xdr:col>
      <xdr:colOff>44450</xdr:colOff>
      <xdr:row>59</xdr:row>
      <xdr:rowOff>15240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161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149225</xdr:rowOff>
    </xdr:from>
    <xdr:to>
      <xdr:col>77</xdr:col>
      <xdr:colOff>95250</xdr:colOff>
      <xdr:row>61</xdr:row>
      <xdr:rowOff>79375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64135</xdr:rowOff>
    </xdr:from>
    <xdr:ext cx="736600" cy="25654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120650</xdr:rowOff>
    </xdr:from>
    <xdr:to>
      <xdr:col>72</xdr:col>
      <xdr:colOff>203200</xdr:colOff>
      <xdr:row>59</xdr:row>
      <xdr:rowOff>635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0647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105410</xdr:rowOff>
    </xdr:from>
    <xdr:to>
      <xdr:col>73</xdr:col>
      <xdr:colOff>44450</xdr:colOff>
      <xdr:row>61</xdr:row>
      <xdr:rowOff>35560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20320</xdr:rowOff>
    </xdr:from>
    <xdr:ext cx="762000" cy="25654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86995</xdr:rowOff>
    </xdr:from>
    <xdr:to>
      <xdr:col>68</xdr:col>
      <xdr:colOff>152400</xdr:colOff>
      <xdr:row>58</xdr:row>
      <xdr:rowOff>120650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0310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113030</xdr:rowOff>
    </xdr:from>
    <xdr:to>
      <xdr:col>68</xdr:col>
      <xdr:colOff>203200</xdr:colOff>
      <xdr:row>60</xdr:row>
      <xdr:rowOff>43180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27940</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161925</xdr:rowOff>
    </xdr:from>
    <xdr:to>
      <xdr:col>64</xdr:col>
      <xdr:colOff>152400</xdr:colOff>
      <xdr:row>60</xdr:row>
      <xdr:rowOff>92075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76835</xdr:rowOff>
    </xdr:from>
    <xdr:ext cx="7620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3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94615</xdr:rowOff>
    </xdr:from>
    <xdr:to>
      <xdr:col>81</xdr:col>
      <xdr:colOff>95250</xdr:colOff>
      <xdr:row>59</xdr:row>
      <xdr:rowOff>24765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111125</xdr:rowOff>
    </xdr:from>
    <xdr:ext cx="762000" cy="25654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883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135890</xdr:rowOff>
    </xdr:from>
    <xdr:to>
      <xdr:col>77</xdr:col>
      <xdr:colOff>95250</xdr:colOff>
      <xdr:row>59</xdr:row>
      <xdr:rowOff>66040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76200</xdr:rowOff>
    </xdr:from>
    <xdr:ext cx="736600" cy="25654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488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121285</xdr:rowOff>
    </xdr:from>
    <xdr:to>
      <xdr:col>73</xdr:col>
      <xdr:colOff>44450</xdr:colOff>
      <xdr:row>59</xdr:row>
      <xdr:rowOff>52070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61595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3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69215</xdr:rowOff>
    </xdr:from>
    <xdr:to>
      <xdr:col>68</xdr:col>
      <xdr:colOff>203200</xdr:colOff>
      <xdr:row>58</xdr:row>
      <xdr:rowOff>170815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9525</xdr:rowOff>
    </xdr:from>
    <xdr:ext cx="762000" cy="25654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782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36195</xdr:rowOff>
    </xdr:from>
    <xdr:to>
      <xdr:col>64</xdr:col>
      <xdr:colOff>152400</xdr:colOff>
      <xdr:row>58</xdr:row>
      <xdr:rowOff>137795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147955</xdr:rowOff>
    </xdr:from>
    <xdr:ext cx="762000" cy="2584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749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一部事務組合等の起こした地方債に充てたと認められる補助金又は負担金、公債費に準ずる債務負担行為に係るものは減額となったものの、元利償還金の額が増額となったことに加え、標準税収入額及び普通交付税額が減少したことによりやや悪化しました。</a:t>
          </a:r>
        </a:p>
        <a:p>
          <a:r>
            <a:rPr sz="1200" b="0" i="0" u="none" strike="noStrike" baseline="0">
              <a:solidFill>
                <a:srgbClr val="000000"/>
              </a:solidFill>
              <a:latin typeface="ＭＳ Ｐゴシック"/>
              <a:ea typeface="ＭＳ Ｐゴシック"/>
            </a:rPr>
            <a:t>　数値は依然として全国平均を大きく上回っており、類似団体内においても下位となっていることから、新規に発行する町債を元金償還額を上回らないように設定するとともに、町債を発行する際には交付税措置のある事業債を活用するなど、比率の抑制に努めていきます。</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97790</xdr:rowOff>
    </xdr:from>
    <xdr:to>
      <xdr:col>81</xdr:col>
      <xdr:colOff>44450</xdr:colOff>
      <xdr:row>44</xdr:row>
      <xdr:rowOff>36195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9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8255</xdr:rowOff>
    </xdr:from>
    <xdr:ext cx="762000" cy="25654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36195</xdr:rowOff>
    </xdr:from>
    <xdr:to>
      <xdr:col>81</xdr:col>
      <xdr:colOff>133350</xdr:colOff>
      <xdr:row>44</xdr:row>
      <xdr:rowOff>36195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7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12065</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97790</xdr:rowOff>
    </xdr:from>
    <xdr:to>
      <xdr:col>81</xdr:col>
      <xdr:colOff>133350</xdr:colOff>
      <xdr:row>36</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109220</xdr:rowOff>
    </xdr:from>
    <xdr:to>
      <xdr:col>81</xdr:col>
      <xdr:colOff>44450</xdr:colOff>
      <xdr:row>41</xdr:row>
      <xdr:rowOff>164465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3867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151765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8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135255</xdr:rowOff>
    </xdr:from>
    <xdr:to>
      <xdr:col>81</xdr:col>
      <xdr:colOff>95250</xdr:colOff>
      <xdr:row>40</xdr:row>
      <xdr:rowOff>65405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60325</xdr:rowOff>
    </xdr:from>
    <xdr:to>
      <xdr:col>77</xdr:col>
      <xdr:colOff>44450</xdr:colOff>
      <xdr:row>41</xdr:row>
      <xdr:rowOff>109220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897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52070</xdr:rowOff>
    </xdr:from>
    <xdr:to>
      <xdr:col>72</xdr:col>
      <xdr:colOff>203200</xdr:colOff>
      <xdr:row>41</xdr:row>
      <xdr:rowOff>60325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15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135255</xdr:rowOff>
    </xdr:from>
    <xdr:to>
      <xdr:col>73</xdr:col>
      <xdr:colOff>44450</xdr:colOff>
      <xdr:row>40</xdr:row>
      <xdr:rowOff>65405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75565</xdr:rowOff>
    </xdr:from>
    <xdr:ext cx="762000" cy="25654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52070</xdr:rowOff>
    </xdr:from>
    <xdr:to>
      <xdr:col>68</xdr:col>
      <xdr:colOff>152400</xdr:colOff>
      <xdr:row>41</xdr:row>
      <xdr:rowOff>60325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15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94615</xdr:rowOff>
    </xdr:from>
    <xdr:to>
      <xdr:col>68</xdr:col>
      <xdr:colOff>203200</xdr:colOff>
      <xdr:row>40</xdr:row>
      <xdr:rowOff>24765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34925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36195</xdr:rowOff>
    </xdr:from>
    <xdr:to>
      <xdr:col>64</xdr:col>
      <xdr:colOff>152400</xdr:colOff>
      <xdr:row>40</xdr:row>
      <xdr:rowOff>137795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147955</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113665</xdr:rowOff>
    </xdr:from>
    <xdr:to>
      <xdr:col>81</xdr:col>
      <xdr:colOff>95250</xdr:colOff>
      <xdr:row>42</xdr:row>
      <xdr:rowOff>43815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86360</xdr:rowOff>
    </xdr:from>
    <xdr:ext cx="762000" cy="25654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5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57785</xdr:rowOff>
    </xdr:from>
    <xdr:to>
      <xdr:col>77</xdr:col>
      <xdr:colOff>95250</xdr:colOff>
      <xdr:row>41</xdr:row>
      <xdr:rowOff>159385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144145</xdr:rowOff>
    </xdr:from>
    <xdr:ext cx="736600" cy="25654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735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9525</xdr:rowOff>
    </xdr:from>
    <xdr:to>
      <xdr:col>73</xdr:col>
      <xdr:colOff>44450</xdr:colOff>
      <xdr:row>41</xdr:row>
      <xdr:rowOff>111125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95885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87630</xdr:rowOff>
    </xdr:from>
    <xdr:ext cx="762000" cy="25654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17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9525</xdr:rowOff>
    </xdr:from>
    <xdr:to>
      <xdr:col>64</xdr:col>
      <xdr:colOff>152400</xdr:colOff>
      <xdr:row>41</xdr:row>
      <xdr:rowOff>111125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95885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地方債現在高や組合等負担等見込額の減により将来負担額が減少し、かつ、公共施設整備基金等に積み立てたこと等により充当可能財源等が増加したものの、標準財政規模が減少したことにより、ほぼ横ばいとなりました。</a:t>
          </a:r>
        </a:p>
        <a:p>
          <a:r>
            <a:rPr sz="1200" b="0" i="0" u="none" strike="noStrike" baseline="0">
              <a:solidFill>
                <a:srgbClr val="000000"/>
              </a:solidFill>
              <a:latin typeface="ＭＳ Ｐゴシック"/>
              <a:ea typeface="ＭＳ Ｐゴシック"/>
            </a:rPr>
            <a:t>　数値は依然として全国平均を大きく上回っており、類似団体内においても下位となっていることから、新規に発行する町債については元金償還額を上回らないように設定するとともに、町債を発行する際には交付税措置のある事業債を活用するほか、充当可能基金の増額に努め、比率の抑制に努めていきます。</a:t>
          </a:r>
        </a:p>
      </xdr:txBody>
    </xdr:sp>
    <xdr:clientData/>
  </xdr:twoCellAnchor>
  <xdr:oneCellAnchor>
    <xdr:from>
      <xdr:col>61</xdr:col>
      <xdr:colOff>6350</xdr:colOff>
      <xdr:row>10</xdr:row>
      <xdr:rowOff>63500</xdr:rowOff>
    </xdr:from>
    <xdr:ext cx="298450" cy="22288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156210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128270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0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156210</xdr:rowOff>
    </xdr:from>
    <xdr:to>
      <xdr:col>81</xdr:col>
      <xdr:colOff>133350</xdr:colOff>
      <xdr:row>22</xdr:row>
      <xdr:rowOff>156210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151130</xdr:rowOff>
    </xdr:from>
    <xdr:to>
      <xdr:col>81</xdr:col>
      <xdr:colOff>44450</xdr:colOff>
      <xdr:row>20</xdr:row>
      <xdr:rowOff>6350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086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90805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74930</xdr:rowOff>
    </xdr:from>
    <xdr:to>
      <xdr:col>81</xdr:col>
      <xdr:colOff>95250</xdr:colOff>
      <xdr:row>15</xdr:row>
      <xdr:rowOff>4445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6350</xdr:rowOff>
    </xdr:from>
    <xdr:to>
      <xdr:col>77</xdr:col>
      <xdr:colOff>44450</xdr:colOff>
      <xdr:row>20</xdr:row>
      <xdr:rowOff>17780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35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54610</xdr:rowOff>
    </xdr:from>
    <xdr:to>
      <xdr:col>77</xdr:col>
      <xdr:colOff>95250</xdr:colOff>
      <xdr:row>15</xdr:row>
      <xdr:rowOff>156210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166370</xdr:rowOff>
    </xdr:from>
    <xdr:ext cx="736600" cy="25654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2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17780</xdr:rowOff>
    </xdr:from>
    <xdr:to>
      <xdr:col>72</xdr:col>
      <xdr:colOff>203200</xdr:colOff>
      <xdr:row>20</xdr:row>
      <xdr:rowOff>143510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4678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73660</xdr:rowOff>
    </xdr:from>
    <xdr:to>
      <xdr:col>73</xdr:col>
      <xdr:colOff>44450</xdr:colOff>
      <xdr:row>16</xdr:row>
      <xdr:rowOff>3810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13970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143510</xdr:rowOff>
    </xdr:from>
    <xdr:to>
      <xdr:col>68</xdr:col>
      <xdr:colOff>152400</xdr:colOff>
      <xdr:row>21</xdr:row>
      <xdr:rowOff>110490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7251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7620</xdr:rowOff>
    </xdr:from>
    <xdr:to>
      <xdr:col>68</xdr:col>
      <xdr:colOff>203200</xdr:colOff>
      <xdr:row>14</xdr:row>
      <xdr:rowOff>109220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119380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1270</xdr:rowOff>
    </xdr:from>
    <xdr:to>
      <xdr:col>64</xdr:col>
      <xdr:colOff>152400</xdr:colOff>
      <xdr:row>15</xdr:row>
      <xdr:rowOff>102870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113030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100330</xdr:rowOff>
    </xdr:from>
    <xdr:to>
      <xdr:col>81</xdr:col>
      <xdr:colOff>95250</xdr:colOff>
      <xdr:row>20</xdr:row>
      <xdr:rowOff>30480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72390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2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126365</xdr:rowOff>
    </xdr:from>
    <xdr:to>
      <xdr:col>77</xdr:col>
      <xdr:colOff>95250</xdr:colOff>
      <xdr:row>20</xdr:row>
      <xdr:rowOff>56515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41275</xdr:rowOff>
    </xdr:from>
    <xdr:ext cx="736600" cy="25654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702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137795</xdr:rowOff>
    </xdr:from>
    <xdr:to>
      <xdr:col>73</xdr:col>
      <xdr:colOff>44450</xdr:colOff>
      <xdr:row>20</xdr:row>
      <xdr:rowOff>67945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52705</xdr:rowOff>
    </xdr:from>
    <xdr:ext cx="762000" cy="25654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81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92710</xdr:rowOff>
    </xdr:from>
    <xdr:to>
      <xdr:col>68</xdr:col>
      <xdr:colOff>203200</xdr:colOff>
      <xdr:row>21</xdr:row>
      <xdr:rowOff>22860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7620</xdr:rowOff>
    </xdr:from>
    <xdr:ext cx="762000" cy="25654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08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59690</xdr:rowOff>
    </xdr:from>
    <xdr:to>
      <xdr:col>64</xdr:col>
      <xdr:colOff>152400</xdr:colOff>
      <xdr:row>21</xdr:row>
      <xdr:rowOff>161290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146050</xdr:rowOff>
    </xdr:from>
    <xdr:ext cx="762000" cy="25654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46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sz="1200" b="0" i="0" u="none" strike="noStrike" baseline="0">
              <a:solidFill>
                <a:srgbClr val="000000"/>
              </a:solidFill>
              <a:latin typeface="ＭＳ Ｐゴシック"/>
              <a:ea typeface="ＭＳ Ｐゴシック"/>
            </a:rPr>
            <a:t>全国平均や県平均と比べてやや高い水準となっています</a:t>
          </a:r>
          <a:r>
            <a:rPr kumimoji="1" lang="ja-JP" altLang="en-US" sz="1200">
              <a:latin typeface="ＭＳ Ｐゴシック"/>
              <a:ea typeface="ＭＳ Ｐゴシック"/>
            </a:rPr>
            <a:t>。</a:t>
          </a:r>
        </a:p>
        <a:p>
          <a:r>
            <a:rPr kumimoji="1" lang="ja-JP" altLang="en-US" sz="1200">
              <a:latin typeface="ＭＳ Ｐゴシック"/>
              <a:ea typeface="ＭＳ Ｐゴシック"/>
            </a:rPr>
            <a:t>　職員構成の変動に伴う職員給の減等により人件費充当一般財源等が減少したことにより微減となりました。</a:t>
          </a:r>
        </a:p>
        <a:p>
          <a:r>
            <a:rPr lang="ja-JP" altLang="en-US" sz="1200"/>
            <a:t>　</a:t>
          </a:r>
          <a:r>
            <a:rPr sz="1200" b="0" i="0" u="none" strike="noStrike" baseline="0">
              <a:solidFill>
                <a:srgbClr val="000000"/>
              </a:solidFill>
              <a:latin typeface="ＭＳ Ｐゴシック"/>
              <a:ea typeface="ＭＳ Ｐゴシック"/>
            </a:rPr>
            <a:t>今後も、時間外手当の抑制や、定員適正化計画に基づく職員数の管理などにより、人件費の抑制に努めていきます。</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654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144780</xdr:rowOff>
    </xdr:from>
    <xdr:ext cx="762000" cy="25654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156845</xdr:rowOff>
    </xdr:from>
    <xdr:to>
      <xdr:col>24</xdr:col>
      <xdr:colOff>25400</xdr:colOff>
      <xdr:row>37</xdr:row>
      <xdr:rowOff>170180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04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53975</xdr:rowOff>
    </xdr:from>
    <xdr:ext cx="762000" cy="25654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156845</xdr:rowOff>
    </xdr:from>
    <xdr:to>
      <xdr:col>19</xdr:col>
      <xdr:colOff>187325</xdr:colOff>
      <xdr:row>37</xdr:row>
      <xdr:rowOff>170180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0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50800</xdr:rowOff>
    </xdr:from>
    <xdr:to>
      <xdr:col>20</xdr:col>
      <xdr:colOff>38100</xdr:colOff>
      <xdr:row>37</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162560</xdr:rowOff>
    </xdr:from>
    <xdr:ext cx="73406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3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152400</xdr:rowOff>
    </xdr:from>
    <xdr:to>
      <xdr:col>15</xdr:col>
      <xdr:colOff>98425</xdr:colOff>
      <xdr:row>37</xdr:row>
      <xdr:rowOff>156845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6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153670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152400</xdr:rowOff>
    </xdr:from>
    <xdr:to>
      <xdr:col>11</xdr:col>
      <xdr:colOff>9525</xdr:colOff>
      <xdr:row>38</xdr:row>
      <xdr:rowOff>90170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60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107950</xdr:rowOff>
    </xdr:from>
    <xdr:to>
      <xdr:col>11</xdr:col>
      <xdr:colOff>60325</xdr:colOff>
      <xdr:row>37</xdr:row>
      <xdr:rowOff>38100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48260</xdr:rowOff>
    </xdr:from>
    <xdr:ext cx="75946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130810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106045</xdr:rowOff>
    </xdr:from>
    <xdr:to>
      <xdr:col>24</xdr:col>
      <xdr:colOff>76200</xdr:colOff>
      <xdr:row>38</xdr:row>
      <xdr:rowOff>36195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78105</xdr:rowOff>
    </xdr:from>
    <xdr:ext cx="762000" cy="25654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119380</xdr:rowOff>
    </xdr:from>
    <xdr:to>
      <xdr:col>20</xdr:col>
      <xdr:colOff>38100</xdr:colOff>
      <xdr:row>38</xdr:row>
      <xdr:rowOff>49530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34290</xdr:rowOff>
    </xdr:from>
    <xdr:ext cx="73406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3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106045</xdr:rowOff>
    </xdr:from>
    <xdr:to>
      <xdr:col>15</xdr:col>
      <xdr:colOff>149225</xdr:colOff>
      <xdr:row>38</xdr:row>
      <xdr:rowOff>36195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20955</xdr:rowOff>
    </xdr:from>
    <xdr:ext cx="762000" cy="25654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6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101600</xdr:rowOff>
    </xdr:from>
    <xdr:to>
      <xdr:col>11</xdr:col>
      <xdr:colOff>60325</xdr:colOff>
      <xdr:row>38</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16510</xdr:rowOff>
    </xdr:from>
    <xdr:ext cx="75946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39370</xdr:rowOff>
    </xdr:from>
    <xdr:to>
      <xdr:col>6</xdr:col>
      <xdr:colOff>171450</xdr:colOff>
      <xdr:row>38</xdr:row>
      <xdr:rowOff>140970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125730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08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sz="1200" b="0" i="0" u="none" strike="noStrike" baseline="0">
              <a:solidFill>
                <a:srgbClr val="000000"/>
              </a:solidFill>
              <a:latin typeface="ＭＳ Ｐゴシック"/>
              <a:ea typeface="ＭＳ Ｐゴシック"/>
            </a:rPr>
            <a:t>　全国平均や県平均と比べて低い水準となっています。</a:t>
          </a:r>
        </a:p>
        <a:p>
          <a:pPr algn="l"/>
          <a:r>
            <a:rPr lang="ja-JP" altLang="en-US" sz="1200">
              <a:latin typeface="ＭＳ Ｐゴシック"/>
              <a:ea typeface="ＭＳ Ｐゴシック"/>
            </a:rPr>
            <a:t>　学校給食賄材料費や議場設備等賃借料の</a:t>
          </a:r>
          <a:r>
            <a:rPr sz="1200" b="0" i="0" u="none" strike="noStrike" baseline="0">
              <a:solidFill>
                <a:srgbClr val="000000"/>
              </a:solidFill>
              <a:latin typeface="ＭＳ Ｐゴシック"/>
              <a:ea typeface="ＭＳ Ｐゴシック"/>
            </a:rPr>
            <a:t>減などにより物件費が減少したものの、</a:t>
          </a:r>
          <a:r>
            <a:rPr kumimoji="1" lang="ja-JP" altLang="en-US" sz="1200">
              <a:latin typeface="ＭＳ Ｐゴシック"/>
              <a:ea typeface="ＭＳ Ｐゴシック"/>
            </a:rPr>
            <a:t>町税及び普通交付税等の経常一般財源等も減少したことにより、前年度と同水準となりました</a:t>
          </a:r>
          <a:r>
            <a:rPr sz="1200" b="0" i="0" u="none" strike="noStrike" baseline="0">
              <a:solidFill>
                <a:srgbClr val="000000"/>
              </a:solidFill>
              <a:latin typeface="ＭＳ Ｐゴシック"/>
              <a:ea typeface="ＭＳ Ｐゴシック"/>
            </a:rPr>
            <a:t>。</a:t>
          </a:r>
        </a:p>
        <a:p>
          <a:r>
            <a:rPr sz="1200" b="0" i="0" u="none" strike="noStrike" baseline="0">
              <a:solidFill>
                <a:srgbClr val="000000"/>
              </a:solidFill>
              <a:latin typeface="ＭＳ Ｐゴシック"/>
              <a:ea typeface="ＭＳ Ｐゴシック"/>
            </a:rPr>
            <a:t>　今後も事務事業の見直しなどによりコスト削減を図り、行財政改革の取組を通じて、財政健全化に取り組んでいきます。</a:t>
          </a:r>
        </a:p>
        <a:p>
          <a:endParaRPr/>
        </a:p>
      </xdr:txBody>
    </xdr:sp>
    <xdr:clientData/>
  </xdr:twoCellAnchor>
  <xdr:oneCellAnchor>
    <xdr:from>
      <xdr:col>62</xdr:col>
      <xdr:colOff>6350</xdr:colOff>
      <xdr:row>9</xdr:row>
      <xdr:rowOff>107950</xdr:rowOff>
    </xdr:from>
    <xdr:ext cx="29591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5460"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47625</xdr:rowOff>
    </xdr:from>
    <xdr:ext cx="762000" cy="259080"/>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156210</xdr:rowOff>
    </xdr:from>
    <xdr:ext cx="762000" cy="256540"/>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13</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958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19685</xdr:rowOff>
    </xdr:from>
    <xdr:ext cx="762000" cy="256540"/>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167005</xdr:rowOff>
    </xdr:from>
    <xdr:to>
      <xdr:col>78</xdr:col>
      <xdr:colOff>69850</xdr:colOff>
      <xdr:row>13</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95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122555</xdr:rowOff>
    </xdr:from>
    <xdr:ext cx="736600" cy="25654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149860</xdr:rowOff>
    </xdr:from>
    <xdr:to>
      <xdr:col>73</xdr:col>
      <xdr:colOff>180975</xdr:colOff>
      <xdr:row>13</xdr:row>
      <xdr:rowOff>167005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78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71120</xdr:rowOff>
    </xdr:from>
    <xdr:ext cx="7620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121285</xdr:rowOff>
    </xdr:from>
    <xdr:to>
      <xdr:col>69</xdr:col>
      <xdr:colOff>92075</xdr:colOff>
      <xdr:row>13</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501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59690</xdr:rowOff>
    </xdr:from>
    <xdr:ext cx="75946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314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71120</xdr:rowOff>
    </xdr:from>
    <xdr:ext cx="7620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13</xdr:row>
      <xdr:rowOff>116205</xdr:rowOff>
    </xdr:from>
    <xdr:to>
      <xdr:col>82</xdr:col>
      <xdr:colOff>158750</xdr:colOff>
      <xdr:row>14</xdr:row>
      <xdr:rowOff>46355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24765</xdr:rowOff>
    </xdr:from>
    <xdr:ext cx="762000" cy="259080"/>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116205</xdr:rowOff>
    </xdr:from>
    <xdr:to>
      <xdr:col>78</xdr:col>
      <xdr:colOff>120650</xdr:colOff>
      <xdr:row>14</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56515</xdr:rowOff>
    </xdr:from>
    <xdr:ext cx="736600" cy="2584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13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116205</xdr:rowOff>
    </xdr:from>
    <xdr:to>
      <xdr:col>74</xdr:col>
      <xdr:colOff>31750</xdr:colOff>
      <xdr:row>14</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56515</xdr:rowOff>
    </xdr:from>
    <xdr:ext cx="762000"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99060</xdr:rowOff>
    </xdr:from>
    <xdr:to>
      <xdr:col>69</xdr:col>
      <xdr:colOff>142875</xdr:colOff>
      <xdr:row>14</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39370</xdr:rowOff>
    </xdr:from>
    <xdr:ext cx="75946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967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70485</xdr:rowOff>
    </xdr:from>
    <xdr:to>
      <xdr:col>65</xdr:col>
      <xdr:colOff>53975</xdr:colOff>
      <xdr:row>14</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10795</xdr:rowOff>
    </xdr:from>
    <xdr:ext cx="7620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6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sz="1200" b="0" i="0" u="none" strike="noStrike" baseline="0">
              <a:solidFill>
                <a:srgbClr val="000000"/>
              </a:solidFill>
              <a:latin typeface="ＭＳ Ｐゴシック"/>
              <a:ea typeface="ＭＳ Ｐゴシック"/>
            </a:rPr>
            <a:t>　全国平均や県平均と比べて低い水準となっています。</a:t>
          </a:r>
        </a:p>
        <a:p>
          <a:r>
            <a:rPr kumimoji="1" lang="ja-JP" altLang="en-US" sz="1200">
              <a:latin typeface="ＭＳ Ｐゴシック"/>
              <a:ea typeface="ＭＳ Ｐゴシック"/>
            </a:rPr>
            <a:t>　児童保育事業や認定こども園事業の増等により、昨年度と比較し比率が高くなりました。</a:t>
          </a:r>
        </a:p>
        <a:p>
          <a:r>
            <a:rPr lang="ja-JP" altLang="en-US" sz="1200"/>
            <a:t>　</a:t>
          </a:r>
          <a:r>
            <a:rPr sz="1200" b="0" i="0" u="none" strike="noStrike" baseline="0">
              <a:solidFill>
                <a:srgbClr val="000000"/>
              </a:solidFill>
              <a:latin typeface="ＭＳ Ｐゴシック"/>
              <a:ea typeface="ＭＳ Ｐゴシック"/>
            </a:rPr>
            <a:t>介護予防事業の実施などにより、高齢者に係る扶助費の抑制を図るなど、増加傾向に歯止めをかけるよう努めていきます。</a:t>
          </a:r>
        </a:p>
      </xdr:txBody>
    </xdr:sp>
    <xdr:clientData/>
  </xdr:twoCellAnchor>
  <xdr:oneCellAnchor>
    <xdr:from>
      <xdr:col>3</xdr:col>
      <xdr:colOff>123825</xdr:colOff>
      <xdr:row>49</xdr:row>
      <xdr:rowOff>107950</xdr:rowOff>
    </xdr:from>
    <xdr:ext cx="295910" cy="22542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5460" cy="25654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5460" cy="25654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5460" cy="2565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5460" cy="25654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5460" cy="25654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84455</xdr:rowOff>
    </xdr:from>
    <xdr:to>
      <xdr:col>24</xdr:col>
      <xdr:colOff>25400</xdr:colOff>
      <xdr:row>61</xdr:row>
      <xdr:rowOff>84455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13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56515</xdr:rowOff>
    </xdr:from>
    <xdr:ext cx="762000" cy="2584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84455</xdr:rowOff>
    </xdr:from>
    <xdr:to>
      <xdr:col>24</xdr:col>
      <xdr:colOff>114300</xdr:colOff>
      <xdr:row>61</xdr:row>
      <xdr:rowOff>84455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170815</xdr:rowOff>
    </xdr:from>
    <xdr:ext cx="762000" cy="2584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84455</xdr:rowOff>
    </xdr:from>
    <xdr:to>
      <xdr:col>24</xdr:col>
      <xdr:colOff>114300</xdr:colOff>
      <xdr:row>53</xdr:row>
      <xdr:rowOff>84455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98425</xdr:rowOff>
    </xdr:from>
    <xdr:to>
      <xdr:col>24</xdr:col>
      <xdr:colOff>25400</xdr:colOff>
      <xdr:row>57</xdr:row>
      <xdr:rowOff>141605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7107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121285</xdr:rowOff>
    </xdr:from>
    <xdr:ext cx="762000" cy="25654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141605</xdr:rowOff>
    </xdr:from>
    <xdr:to>
      <xdr:col>19</xdr:col>
      <xdr:colOff>187325</xdr:colOff>
      <xdr:row>57</xdr:row>
      <xdr:rowOff>98425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428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159385</xdr:rowOff>
    </xdr:from>
    <xdr:ext cx="734060" cy="2584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68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113030</xdr:rowOff>
    </xdr:from>
    <xdr:to>
      <xdr:col>15</xdr:col>
      <xdr:colOff>98425</xdr:colOff>
      <xdr:row>56</xdr:row>
      <xdr:rowOff>141605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142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130810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41275</xdr:rowOff>
    </xdr:from>
    <xdr:to>
      <xdr:col>11</xdr:col>
      <xdr:colOff>9525</xdr:colOff>
      <xdr:row>56</xdr:row>
      <xdr:rowOff>113030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424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45085</xdr:rowOff>
    </xdr:from>
    <xdr:ext cx="75946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033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946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90805</xdr:rowOff>
    </xdr:from>
    <xdr:to>
      <xdr:col>24</xdr:col>
      <xdr:colOff>76200</xdr:colOff>
      <xdr:row>58</xdr:row>
      <xdr:rowOff>20955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63500</xdr:rowOff>
    </xdr:from>
    <xdr:ext cx="762000" cy="25654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36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47625</xdr:rowOff>
    </xdr:from>
    <xdr:to>
      <xdr:col>20</xdr:col>
      <xdr:colOff>38100</xdr:colOff>
      <xdr:row>57</xdr:row>
      <xdr:rowOff>149225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133985</xdr:rowOff>
    </xdr:from>
    <xdr:ext cx="734060" cy="25654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0663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90805</xdr:rowOff>
    </xdr:from>
    <xdr:to>
      <xdr:col>15</xdr:col>
      <xdr:colOff>149225</xdr:colOff>
      <xdr:row>57</xdr:row>
      <xdr:rowOff>20955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6350</xdr:rowOff>
    </xdr:from>
    <xdr:ext cx="762000" cy="25654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79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62230</xdr:rowOff>
    </xdr:from>
    <xdr:to>
      <xdr:col>11</xdr:col>
      <xdr:colOff>60325</xdr:colOff>
      <xdr:row>56</xdr:row>
      <xdr:rowOff>163830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148590</xdr:rowOff>
    </xdr:from>
    <xdr:ext cx="75946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497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76835</xdr:rowOff>
    </xdr:from>
    <xdr:ext cx="759460" cy="25654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780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200">
              <a:latin typeface="ＭＳ Ｐゴシック"/>
              <a:ea typeface="ＭＳ Ｐゴシック"/>
            </a:rPr>
            <a:t>　</a:t>
          </a:r>
          <a:r>
            <a:rPr sz="1200" b="0" i="0" u="none" strike="noStrike" baseline="0">
              <a:solidFill>
                <a:srgbClr val="000000"/>
              </a:solidFill>
              <a:latin typeface="ＭＳ Ｐゴシック"/>
              <a:ea typeface="ＭＳ Ｐゴシック"/>
            </a:rPr>
            <a:t>全国平均や県平均と比べて低い水準となっています。</a:t>
          </a:r>
        </a:p>
        <a:p>
          <a:pPr algn="l"/>
          <a:r>
            <a:rPr sz="1200" b="0" i="0" u="none" strike="noStrike" baseline="0">
              <a:solidFill>
                <a:srgbClr val="000000"/>
              </a:solidFill>
              <a:latin typeface="ＭＳ Ｐゴシック"/>
              <a:ea typeface="ＭＳ Ｐゴシック"/>
            </a:rPr>
            <a:t>　国民健康保険特別会計、介護保険特別会計や後期高齢者医療特別会計に対する繰出金は増加傾向にあります。なお、国民健康保険特別会計への赤字補てん的な繰出しは行っていません。</a:t>
          </a:r>
        </a:p>
        <a:p>
          <a:r>
            <a:rPr sz="1200" b="0" i="0" u="none" strike="noStrike" baseline="0">
              <a:solidFill>
                <a:srgbClr val="000000"/>
              </a:solidFill>
              <a:latin typeface="ＭＳ Ｐゴシック"/>
              <a:ea typeface="ＭＳ Ｐゴシック"/>
            </a:rPr>
            <a:t>　繰出金については、介護予防の推進、医療費等の適正化を図ることにより、普通会計の負担額の軽減に努めていきます。</a:t>
          </a:r>
          <a:r>
            <a:rPr kumimoji="1" lang="ja-JP" altLang="en-US" sz="1300">
              <a:latin typeface="ＭＳ Ｐゴシック"/>
              <a:ea typeface="ＭＳ Ｐゴシック"/>
            </a:rPr>
            <a:t>入力</a:t>
          </a:r>
        </a:p>
      </xdr:txBody>
    </xdr:sp>
    <xdr:clientData/>
  </xdr:twoCellAnchor>
  <xdr:oneCellAnchor>
    <xdr:from>
      <xdr:col>62</xdr:col>
      <xdr:colOff>6350</xdr:colOff>
      <xdr:row>49</xdr:row>
      <xdr:rowOff>107950</xdr:rowOff>
    </xdr:from>
    <xdr:ext cx="295910"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87630</xdr:rowOff>
    </xdr:from>
    <xdr:ext cx="762000" cy="256540"/>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6540"/>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19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78740</xdr:rowOff>
    </xdr:from>
    <xdr:ext cx="762000" cy="259080"/>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62230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615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13970</xdr:rowOff>
    </xdr:from>
    <xdr:ext cx="7366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31750</xdr:rowOff>
    </xdr:from>
    <xdr:to>
      <xdr:col>73</xdr:col>
      <xdr:colOff>180975</xdr:colOff>
      <xdr:row>55</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615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29210</xdr:rowOff>
    </xdr:from>
    <xdr:ext cx="762000" cy="25654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54610</xdr:rowOff>
    </xdr:from>
    <xdr:to>
      <xdr:col>69</xdr:col>
      <xdr:colOff>92075</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84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29210</xdr:rowOff>
    </xdr:from>
    <xdr:ext cx="759460" cy="25654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01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43180</xdr:rowOff>
    </xdr:from>
    <xdr:ext cx="762000" cy="256540"/>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123190</xdr:rowOff>
    </xdr:from>
    <xdr:ext cx="736600" cy="25654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00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92710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123190</xdr:rowOff>
    </xdr:from>
    <xdr:ext cx="759460" cy="25654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100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115570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0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200">
              <a:latin typeface="ＭＳ Ｐゴシック"/>
              <a:ea typeface="ＭＳ Ｐゴシック"/>
            </a:rPr>
            <a:t>　</a:t>
          </a:r>
          <a:r>
            <a:rPr sz="1200" b="0" i="0" u="none" strike="noStrike" baseline="0">
              <a:solidFill>
                <a:srgbClr val="000000"/>
              </a:solidFill>
              <a:latin typeface="ＭＳ Ｐゴシック"/>
              <a:ea typeface="ＭＳ Ｐゴシック"/>
            </a:rPr>
            <a:t>全国平均や県平均と比べて高い水準となっています。</a:t>
          </a:r>
        </a:p>
        <a:p>
          <a:pPr algn="l"/>
          <a:r>
            <a:rPr sz="1200" b="0" i="0" u="none" strike="noStrike" baseline="0">
              <a:solidFill>
                <a:srgbClr val="000000"/>
              </a:solidFill>
              <a:latin typeface="ＭＳ Ｐゴシック"/>
              <a:ea typeface="ＭＳ Ｐゴシック"/>
            </a:rPr>
            <a:t>　法適事業である上下水道事業に対する負担金等が多額であるため比率が高く、類似団体平均等を大きく上回っています。</a:t>
          </a:r>
        </a:p>
        <a:p>
          <a:r>
            <a:rPr kumimoji="1" lang="ja-JP" altLang="en-US" sz="1200">
              <a:latin typeface="ＭＳ Ｐゴシック"/>
              <a:ea typeface="ＭＳ Ｐゴシック"/>
            </a:rPr>
            <a:t>　一部事務組合負担金等が減少したことから、比率は微減となりました。</a:t>
          </a:r>
        </a:p>
      </xdr:txBody>
    </xdr:sp>
    <xdr:clientData/>
  </xdr:twoCellAnchor>
  <xdr:oneCellAnchor>
    <xdr:from>
      <xdr:col>62</xdr:col>
      <xdr:colOff>6350</xdr:colOff>
      <xdr:row>29</xdr:row>
      <xdr:rowOff>107950</xdr:rowOff>
    </xdr:from>
    <xdr:ext cx="295910" cy="2254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97790</xdr:rowOff>
    </xdr:from>
    <xdr:to>
      <xdr:col>82</xdr:col>
      <xdr:colOff>107950</xdr:colOff>
      <xdr:row>39</xdr:row>
      <xdr:rowOff>124460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7843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26670</xdr:rowOff>
    </xdr:from>
    <xdr:ext cx="762000" cy="259080"/>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124460</xdr:rowOff>
    </xdr:from>
    <xdr:to>
      <xdr:col>78</xdr:col>
      <xdr:colOff>69850</xdr:colOff>
      <xdr:row>39</xdr:row>
      <xdr:rowOff>133985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8110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6600" cy="25654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1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52070</xdr:rowOff>
    </xdr:from>
    <xdr:to>
      <xdr:col>73</xdr:col>
      <xdr:colOff>180975</xdr:colOff>
      <xdr:row>39</xdr:row>
      <xdr:rowOff>133985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386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103505</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52070</xdr:rowOff>
    </xdr:from>
    <xdr:to>
      <xdr:col>69</xdr:col>
      <xdr:colOff>92075</xdr:colOff>
      <xdr:row>40</xdr:row>
      <xdr:rowOff>17780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7386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57785</xdr:rowOff>
    </xdr:from>
    <xdr:ext cx="75946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5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103505</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39</xdr:row>
      <xdr:rowOff>46355</xdr:rowOff>
    </xdr:from>
    <xdr:to>
      <xdr:col>82</xdr:col>
      <xdr:colOff>158750</xdr:colOff>
      <xdr:row>39</xdr:row>
      <xdr:rowOff>147955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18415</xdr:rowOff>
    </xdr:from>
    <xdr:ext cx="762000" cy="256540"/>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04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73660</xdr:rowOff>
    </xdr:from>
    <xdr:to>
      <xdr:col>78</xdr:col>
      <xdr:colOff>120650</xdr:colOff>
      <xdr:row>40</xdr:row>
      <xdr:rowOff>3810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160020</xdr:rowOff>
    </xdr:from>
    <xdr:ext cx="7366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46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83185</xdr:rowOff>
    </xdr:from>
    <xdr:to>
      <xdr:col>74</xdr:col>
      <xdr:colOff>31750</xdr:colOff>
      <xdr:row>40</xdr:row>
      <xdr:rowOff>13335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169545</xdr:rowOff>
    </xdr:from>
    <xdr:ext cx="762000" cy="25654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56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635</xdr:rowOff>
    </xdr:from>
    <xdr:to>
      <xdr:col>69</xdr:col>
      <xdr:colOff>142875</xdr:colOff>
      <xdr:row>39</xdr:row>
      <xdr:rowOff>102235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86995</xdr:rowOff>
    </xdr:from>
    <xdr:ext cx="759460" cy="25654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735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137795</xdr:rowOff>
    </xdr:from>
    <xdr:to>
      <xdr:col>65</xdr:col>
      <xdr:colOff>53975</xdr:colOff>
      <xdr:row>40</xdr:row>
      <xdr:rowOff>67945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52705</xdr:rowOff>
    </xdr:from>
    <xdr:ext cx="762000" cy="25654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10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全国平均と比べやや低い水準ですが、県平均と比べるとやや高い水準です。</a:t>
          </a:r>
        </a:p>
        <a:p>
          <a:pPr algn="l"/>
          <a:r>
            <a:rPr sz="1200" b="0" i="0" u="none" strike="noStrike" baseline="0">
              <a:solidFill>
                <a:srgbClr val="000000"/>
              </a:solidFill>
              <a:latin typeface="ＭＳ Ｐゴシック"/>
              <a:ea typeface="ＭＳ Ｐゴシック"/>
            </a:rPr>
            <a:t>　元金償還額の</a:t>
          </a:r>
          <a:r>
            <a:rPr kumimoji="1" lang="ja-JP" altLang="en-US" sz="1200">
              <a:latin typeface="ＭＳ Ｐゴシック"/>
              <a:ea typeface="ＭＳ Ｐゴシック"/>
            </a:rPr>
            <a:t>増により公債費が増額となったため、比率が微増となりました。</a:t>
          </a:r>
        </a:p>
        <a:p>
          <a:pPr algn="l"/>
          <a:r>
            <a:rPr sz="1200" b="0" i="0" u="none" strike="noStrike" baseline="0">
              <a:solidFill>
                <a:srgbClr val="000000"/>
              </a:solidFill>
              <a:latin typeface="ＭＳ Ｐゴシック"/>
              <a:ea typeface="ＭＳ Ｐゴシック"/>
            </a:rPr>
            <a:t>　現在は、償還のピークとなっているため、徐々に低下していくと見込まれます。今後も、引き続き行財政改革を進め、公債費負担の適正化に努めていきます。</a:t>
          </a:r>
        </a:p>
        <a:p>
          <a:endParaRPr/>
        </a:p>
      </xdr:txBody>
    </xdr:sp>
    <xdr:clientData/>
  </xdr:twoCellAnchor>
  <xdr:oneCellAnchor>
    <xdr:from>
      <xdr:col>3</xdr:col>
      <xdr:colOff>123825</xdr:colOff>
      <xdr:row>69</xdr:row>
      <xdr:rowOff>107950</xdr:rowOff>
    </xdr:from>
    <xdr:ext cx="295910"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546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5460" cy="25654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5460" cy="2584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546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5460" cy="25654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546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166370</xdr:rowOff>
    </xdr:from>
    <xdr:to>
      <xdr:col>24</xdr:col>
      <xdr:colOff>25400</xdr:colOff>
      <xdr:row>81</xdr:row>
      <xdr:rowOff>99060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77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71120</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99060</xdr:rowOff>
    </xdr:from>
    <xdr:to>
      <xdr:col>24</xdr:col>
      <xdr:colOff>114300</xdr:colOff>
      <xdr:row>81</xdr:row>
      <xdr:rowOff>99060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81280</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166370</xdr:rowOff>
    </xdr:from>
    <xdr:to>
      <xdr:col>24</xdr:col>
      <xdr:colOff>114300</xdr:colOff>
      <xdr:row>72</xdr:row>
      <xdr:rowOff>166370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73025</xdr:rowOff>
    </xdr:from>
    <xdr:to>
      <xdr:col>24</xdr:col>
      <xdr:colOff>25400</xdr:colOff>
      <xdr:row>75</xdr:row>
      <xdr:rowOff>89535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317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66040</xdr:rowOff>
    </xdr:from>
    <xdr:ext cx="762000" cy="25654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7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93980</xdr:rowOff>
    </xdr:from>
    <xdr:to>
      <xdr:col>24</xdr:col>
      <xdr:colOff>76200</xdr:colOff>
      <xdr:row>76</xdr:row>
      <xdr:rowOff>24130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66675</xdr:rowOff>
    </xdr:from>
    <xdr:to>
      <xdr:col>19</xdr:col>
      <xdr:colOff>187325</xdr:colOff>
      <xdr:row>75</xdr:row>
      <xdr:rowOff>73025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254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90805</xdr:rowOff>
    </xdr:from>
    <xdr:to>
      <xdr:col>20</xdr:col>
      <xdr:colOff>38100</xdr:colOff>
      <xdr:row>76</xdr:row>
      <xdr:rowOff>20955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6350</xdr:rowOff>
    </xdr:from>
    <xdr:ext cx="734060" cy="25654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5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53340</xdr:rowOff>
    </xdr:from>
    <xdr:to>
      <xdr:col>15</xdr:col>
      <xdr:colOff>98425</xdr:colOff>
      <xdr:row>75</xdr:row>
      <xdr:rowOff>66675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120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78105</xdr:rowOff>
    </xdr:from>
    <xdr:to>
      <xdr:col>15</xdr:col>
      <xdr:colOff>149225</xdr:colOff>
      <xdr:row>76</xdr:row>
      <xdr:rowOff>8255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164465</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50165</xdr:rowOff>
    </xdr:from>
    <xdr:to>
      <xdr:col>11</xdr:col>
      <xdr:colOff>9525</xdr:colOff>
      <xdr:row>75</xdr:row>
      <xdr:rowOff>53340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08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45085</xdr:rowOff>
    </xdr:from>
    <xdr:to>
      <xdr:col>11</xdr:col>
      <xdr:colOff>60325</xdr:colOff>
      <xdr:row>75</xdr:row>
      <xdr:rowOff>146685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132080</xdr:rowOff>
    </xdr:from>
    <xdr:ext cx="759460" cy="25654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8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97790</xdr:rowOff>
    </xdr:from>
    <xdr:to>
      <xdr:col>6</xdr:col>
      <xdr:colOff>171450</xdr:colOff>
      <xdr:row>76</xdr:row>
      <xdr:rowOff>27305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12065</xdr:rowOff>
    </xdr:from>
    <xdr:ext cx="75946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2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38735</xdr:rowOff>
    </xdr:from>
    <xdr:to>
      <xdr:col>24</xdr:col>
      <xdr:colOff>76200</xdr:colOff>
      <xdr:row>75</xdr:row>
      <xdr:rowOff>140335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55245</xdr:rowOff>
    </xdr:from>
    <xdr:ext cx="762000" cy="256540"/>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42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22225</xdr:rowOff>
    </xdr:from>
    <xdr:to>
      <xdr:col>20</xdr:col>
      <xdr:colOff>38100</xdr:colOff>
      <xdr:row>75</xdr:row>
      <xdr:rowOff>123825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133985</xdr:rowOff>
    </xdr:from>
    <xdr:ext cx="734060" cy="25654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4983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15875</xdr:rowOff>
    </xdr:from>
    <xdr:to>
      <xdr:col>15</xdr:col>
      <xdr:colOff>149225</xdr:colOff>
      <xdr:row>75</xdr:row>
      <xdr:rowOff>117475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127635</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4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2540</xdr:rowOff>
    </xdr:from>
    <xdr:to>
      <xdr:col>11</xdr:col>
      <xdr:colOff>60325</xdr:colOff>
      <xdr:row>75</xdr:row>
      <xdr:rowOff>104140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114300</xdr:rowOff>
    </xdr:from>
    <xdr:ext cx="75946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0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170815</xdr:rowOff>
    </xdr:from>
    <xdr:to>
      <xdr:col>6</xdr:col>
      <xdr:colOff>171450</xdr:colOff>
      <xdr:row>75</xdr:row>
      <xdr:rowOff>100965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111125</xdr:rowOff>
    </xdr:from>
    <xdr:ext cx="759460" cy="25654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6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全国平均と同水準ですが、県平均と比べると低い水準となっています。</a:t>
          </a:r>
        </a:p>
        <a:p>
          <a:r>
            <a:rPr sz="1200" b="0" i="0" u="none" strike="noStrike" baseline="0">
              <a:solidFill>
                <a:srgbClr val="000000"/>
              </a:solidFill>
              <a:latin typeface="ＭＳ Ｐゴシック"/>
              <a:ea typeface="ＭＳ Ｐゴシック"/>
            </a:rPr>
            <a:t>　人件費や補助費等について、今後も引き続き行財政改革を進め、経費の削減に努めていきます。</a:t>
          </a:r>
        </a:p>
      </xdr:txBody>
    </xdr:sp>
    <xdr:clientData/>
  </xdr:twoCellAnchor>
  <xdr:oneCellAnchor>
    <xdr:from>
      <xdr:col>62</xdr:col>
      <xdr:colOff>6350</xdr:colOff>
      <xdr:row>69</xdr:row>
      <xdr:rowOff>107950</xdr:rowOff>
    </xdr:from>
    <xdr:ext cx="295910"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5460"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5460" cy="25654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5460"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546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5460" cy="25654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5460"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147955</xdr:rowOff>
    </xdr:from>
    <xdr:to>
      <xdr:col>82</xdr:col>
      <xdr:colOff>107950</xdr:colOff>
      <xdr:row>81</xdr:row>
      <xdr:rowOff>112395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380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84455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112395</xdr:rowOff>
    </xdr:from>
    <xdr:to>
      <xdr:col>82</xdr:col>
      <xdr:colOff>196850</xdr:colOff>
      <xdr:row>81</xdr:row>
      <xdr:rowOff>112395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63500</xdr:rowOff>
    </xdr:from>
    <xdr:ext cx="762000" cy="25654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147955</xdr:rowOff>
    </xdr:from>
    <xdr:to>
      <xdr:col>82</xdr:col>
      <xdr:colOff>196850</xdr:colOff>
      <xdr:row>73</xdr:row>
      <xdr:rowOff>147955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112395</xdr:rowOff>
    </xdr:from>
    <xdr:to>
      <xdr:col>82</xdr:col>
      <xdr:colOff>107950</xdr:colOff>
      <xdr:row>79</xdr:row>
      <xdr:rowOff>125095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569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158115</xdr:rowOff>
    </xdr:from>
    <xdr:ext cx="762000" cy="25654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7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141605</xdr:rowOff>
    </xdr:from>
    <xdr:to>
      <xdr:col>82</xdr:col>
      <xdr:colOff>158750</xdr:colOff>
      <xdr:row>79</xdr:row>
      <xdr:rowOff>71755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79375</xdr:rowOff>
    </xdr:from>
    <xdr:to>
      <xdr:col>78</xdr:col>
      <xdr:colOff>69850</xdr:colOff>
      <xdr:row>79</xdr:row>
      <xdr:rowOff>125095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2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62230</xdr:rowOff>
    </xdr:from>
    <xdr:ext cx="7366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14605</xdr:rowOff>
    </xdr:from>
    <xdr:to>
      <xdr:col>73</xdr:col>
      <xdr:colOff>180975</xdr:colOff>
      <xdr:row>79</xdr:row>
      <xdr:rowOff>79375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5915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79375</xdr:rowOff>
    </xdr:from>
    <xdr:to>
      <xdr:col>74</xdr:col>
      <xdr:colOff>31750</xdr:colOff>
      <xdr:row>79</xdr:row>
      <xdr:rowOff>9525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19685</xdr:rowOff>
    </xdr:from>
    <xdr:ext cx="762000" cy="25654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14605</xdr:rowOff>
    </xdr:from>
    <xdr:to>
      <xdr:col>69</xdr:col>
      <xdr:colOff>92075</xdr:colOff>
      <xdr:row>79</xdr:row>
      <xdr:rowOff>154940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5915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116840</xdr:rowOff>
    </xdr:from>
    <xdr:to>
      <xdr:col>69</xdr:col>
      <xdr:colOff>142875</xdr:colOff>
      <xdr:row>78</xdr:row>
      <xdr:rowOff>46990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57150</xdr:rowOff>
    </xdr:from>
    <xdr:ext cx="75946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873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33655</xdr:rowOff>
    </xdr:from>
    <xdr:to>
      <xdr:col>65</xdr:col>
      <xdr:colOff>53975</xdr:colOff>
      <xdr:row>78</xdr:row>
      <xdr:rowOff>135255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145415</xdr:rowOff>
    </xdr:from>
    <xdr:ext cx="762000" cy="25654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79</xdr:row>
      <xdr:rowOff>61595</xdr:rowOff>
    </xdr:from>
    <xdr:to>
      <xdr:col>82</xdr:col>
      <xdr:colOff>158750</xdr:colOff>
      <xdr:row>79</xdr:row>
      <xdr:rowOff>163195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33655</xdr:rowOff>
    </xdr:from>
    <xdr:ext cx="762000" cy="2584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7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74930</xdr:rowOff>
    </xdr:from>
    <xdr:to>
      <xdr:col>78</xdr:col>
      <xdr:colOff>120650</xdr:colOff>
      <xdr:row>80</xdr:row>
      <xdr:rowOff>4445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19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160655</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05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29210</xdr:rowOff>
    </xdr:from>
    <xdr:to>
      <xdr:col>74</xdr:col>
      <xdr:colOff>31750</xdr:colOff>
      <xdr:row>79</xdr:row>
      <xdr:rowOff>130175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73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114935</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135255</xdr:rowOff>
    </xdr:from>
    <xdr:to>
      <xdr:col>69</xdr:col>
      <xdr:colOff>142875</xdr:colOff>
      <xdr:row>79</xdr:row>
      <xdr:rowOff>65405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50165</xdr:rowOff>
    </xdr:from>
    <xdr:ext cx="75946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947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104140</xdr:rowOff>
    </xdr:from>
    <xdr:to>
      <xdr:col>65</xdr:col>
      <xdr:colOff>53975</xdr:colOff>
      <xdr:row>80</xdr:row>
      <xdr:rowOff>34290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19050</xdr:rowOff>
    </xdr:from>
    <xdr:ext cx="762000" cy="25654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350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埼玉県長瀞町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29845</xdr:rowOff>
    </xdr:from>
    <xdr:to>
      <xdr:col>29</xdr:col>
      <xdr:colOff>127000</xdr:colOff>
      <xdr:row>20</xdr:row>
      <xdr:rowOff>107950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134870"/>
          <a:ext cx="0" cy="1449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80010</xdr:rowOff>
    </xdr:from>
    <xdr:ext cx="759460"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6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88,573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107950</xdr:rowOff>
    </xdr:from>
    <xdr:to>
      <xdr:col>30</xdr:col>
      <xdr:colOff>25400</xdr:colOff>
      <xdr:row>20</xdr:row>
      <xdr:rowOff>107950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584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116205</xdr:rowOff>
    </xdr:from>
    <xdr:ext cx="759460"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247,085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29845</xdr:rowOff>
    </xdr:from>
    <xdr:to>
      <xdr:col>30</xdr:col>
      <xdr:colOff>25400</xdr:colOff>
      <xdr:row>12</xdr:row>
      <xdr:rowOff>29845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134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4445</xdr:rowOff>
    </xdr:from>
    <xdr:to>
      <xdr:col>29</xdr:col>
      <xdr:colOff>127000</xdr:colOff>
      <xdr:row>19</xdr:row>
      <xdr:rowOff>52070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003800" y="3309620"/>
          <a:ext cx="6477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58420</xdr:rowOff>
    </xdr:from>
    <xdr:ext cx="759460"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924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41275</xdr:rowOff>
    </xdr:from>
    <xdr:to>
      <xdr:col>29</xdr:col>
      <xdr:colOff>177800</xdr:colOff>
      <xdr:row>17</xdr:row>
      <xdr:rowOff>143510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4445</xdr:rowOff>
    </xdr:from>
    <xdr:to>
      <xdr:col>26</xdr:col>
      <xdr:colOff>50800</xdr:colOff>
      <xdr:row>19</xdr:row>
      <xdr:rowOff>38100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30962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57785</xdr:rowOff>
    </xdr:from>
    <xdr:to>
      <xdr:col>26</xdr:col>
      <xdr:colOff>101600</xdr:colOff>
      <xdr:row>17</xdr:row>
      <xdr:rowOff>159385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169545</xdr:rowOff>
    </xdr:from>
    <xdr:ext cx="736600" cy="25654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89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38100</xdr:rowOff>
    </xdr:from>
    <xdr:to>
      <xdr:col>22</xdr:col>
      <xdr:colOff>114300</xdr:colOff>
      <xdr:row>19</xdr:row>
      <xdr:rowOff>76835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34327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86995</xdr:rowOff>
    </xdr:from>
    <xdr:to>
      <xdr:col>22</xdr:col>
      <xdr:colOff>165100</xdr:colOff>
      <xdr:row>18</xdr:row>
      <xdr:rowOff>17780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27305</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73025</xdr:rowOff>
    </xdr:from>
    <xdr:to>
      <xdr:col>18</xdr:col>
      <xdr:colOff>177800</xdr:colOff>
      <xdr:row>19</xdr:row>
      <xdr:rowOff>76835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908300" y="337820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22860</xdr:rowOff>
    </xdr:from>
    <xdr:to>
      <xdr:col>19</xdr:col>
      <xdr:colOff>38100</xdr:colOff>
      <xdr:row>18</xdr:row>
      <xdr:rowOff>124460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134620</xdr:rowOff>
    </xdr:from>
    <xdr:ext cx="762000" cy="25654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154940</xdr:rowOff>
    </xdr:from>
    <xdr:to>
      <xdr:col>15</xdr:col>
      <xdr:colOff>101600</xdr:colOff>
      <xdr:row>18</xdr:row>
      <xdr:rowOff>84455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1172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94615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19</xdr:row>
      <xdr:rowOff>635</xdr:rowOff>
    </xdr:from>
    <xdr:to>
      <xdr:col>29</xdr:col>
      <xdr:colOff>177800</xdr:colOff>
      <xdr:row>19</xdr:row>
      <xdr:rowOff>102235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30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144145</xdr:rowOff>
    </xdr:from>
    <xdr:ext cx="759460" cy="25654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778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113,469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125095</xdr:rowOff>
    </xdr:from>
    <xdr:to>
      <xdr:col>26</xdr:col>
      <xdr:colOff>101600</xdr:colOff>
      <xdr:row>19</xdr:row>
      <xdr:rowOff>55245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25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40640</xdr:rowOff>
    </xdr:from>
    <xdr:ext cx="736600" cy="25654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58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118,593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158750</xdr:rowOff>
    </xdr:from>
    <xdr:to>
      <xdr:col>22</xdr:col>
      <xdr:colOff>165100</xdr:colOff>
      <xdr:row>19</xdr:row>
      <xdr:rowOff>88900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29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73660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8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26035</xdr:rowOff>
    </xdr:from>
    <xdr:to>
      <xdr:col>19</xdr:col>
      <xdr:colOff>38100</xdr:colOff>
      <xdr:row>19</xdr:row>
      <xdr:rowOff>127635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33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112395</xdr:rowOff>
    </xdr:from>
    <xdr:ext cx="76200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7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22225</xdr:rowOff>
    </xdr:from>
    <xdr:to>
      <xdr:col>15</xdr:col>
      <xdr:colOff>101600</xdr:colOff>
      <xdr:row>19</xdr:row>
      <xdr:rowOff>123825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3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109220</xdr:rowOff>
    </xdr:from>
    <xdr:ext cx="762000" cy="25654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111,104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113030</xdr:rowOff>
    </xdr:from>
    <xdr:to>
      <xdr:col>29</xdr:col>
      <xdr:colOff>127000</xdr:colOff>
      <xdr:row>37</xdr:row>
      <xdr:rowOff>294640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5651500" y="6037580"/>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266065</xdr:rowOff>
    </xdr:from>
    <xdr:ext cx="759460" cy="259080"/>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7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7,246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294640</xdr:rowOff>
    </xdr:from>
    <xdr:to>
      <xdr:col>30</xdr:col>
      <xdr:colOff>25400</xdr:colOff>
      <xdr:row>37</xdr:row>
      <xdr:rowOff>294640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7419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27305</xdr:rowOff>
    </xdr:from>
    <xdr:ext cx="759460" cy="2584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40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79,761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113030</xdr:rowOff>
    </xdr:from>
    <xdr:to>
      <xdr:col>30</xdr:col>
      <xdr:colOff>25400</xdr:colOff>
      <xdr:row>33</xdr:row>
      <xdr:rowOff>113030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6037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292100</xdr:rowOff>
    </xdr:from>
    <xdr:to>
      <xdr:col>29</xdr:col>
      <xdr:colOff>127000</xdr:colOff>
      <xdr:row>35</xdr:row>
      <xdr:rowOff>318770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003800" y="690245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286385</xdr:rowOff>
    </xdr:from>
    <xdr:ext cx="759460" cy="259080"/>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67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318770</xdr:rowOff>
    </xdr:from>
    <xdr:to>
      <xdr:col>26</xdr:col>
      <xdr:colOff>50800</xdr:colOff>
      <xdr:row>35</xdr:row>
      <xdr:rowOff>332105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305300" y="692912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311785</xdr:rowOff>
    </xdr:from>
    <xdr:to>
      <xdr:col>26</xdr:col>
      <xdr:colOff>101600</xdr:colOff>
      <xdr:row>36</xdr:row>
      <xdr:rowOff>71120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9530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55880</xdr:rowOff>
    </xdr:from>
    <xdr:ext cx="736600" cy="25400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1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332105</xdr:rowOff>
    </xdr:from>
    <xdr:to>
      <xdr:col>22</xdr:col>
      <xdr:colOff>114300</xdr:colOff>
      <xdr:row>36</xdr:row>
      <xdr:rowOff>50165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3606800" y="6942455"/>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342900</xdr:rowOff>
    </xdr:from>
    <xdr:to>
      <xdr:col>22</xdr:col>
      <xdr:colOff>165100</xdr:colOff>
      <xdr:row>36</xdr:row>
      <xdr:rowOff>100965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2545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86360</xdr:rowOff>
    </xdr:from>
    <xdr:ext cx="762000" cy="25717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50165</xdr:rowOff>
    </xdr:from>
    <xdr:to>
      <xdr:col>18</xdr:col>
      <xdr:colOff>177800</xdr:colOff>
      <xdr:row>36</xdr:row>
      <xdr:rowOff>99695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2908300" y="700341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74930</xdr:rowOff>
    </xdr:from>
    <xdr:to>
      <xdr:col>19</xdr:col>
      <xdr:colOff>38100</xdr:colOff>
      <xdr:row>37</xdr:row>
      <xdr:rowOff>5080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556000" y="7028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161290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1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17780</xdr:rowOff>
    </xdr:from>
    <xdr:to>
      <xdr:col>15</xdr:col>
      <xdr:colOff>101600</xdr:colOff>
      <xdr:row>36</xdr:row>
      <xdr:rowOff>119380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28575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128905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240665</xdr:rowOff>
    </xdr:from>
    <xdr:to>
      <xdr:col>29</xdr:col>
      <xdr:colOff>177800</xdr:colOff>
      <xdr:row>35</xdr:row>
      <xdr:rowOff>342900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5600700" y="6851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86360</xdr:rowOff>
    </xdr:from>
    <xdr:ext cx="759460" cy="256540"/>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67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34,381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267335</xdr:rowOff>
    </xdr:from>
    <xdr:to>
      <xdr:col>26</xdr:col>
      <xdr:colOff>101600</xdr:colOff>
      <xdr:row>36</xdr:row>
      <xdr:rowOff>26035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953000" y="687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36195</xdr:rowOff>
    </xdr:from>
    <xdr:ext cx="7366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4654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282575</xdr:rowOff>
    </xdr:from>
    <xdr:to>
      <xdr:col>22</xdr:col>
      <xdr:colOff>165100</xdr:colOff>
      <xdr:row>36</xdr:row>
      <xdr:rowOff>40640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254500" y="689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50800</xdr:rowOff>
    </xdr:from>
    <xdr:ext cx="7620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342900</xdr:rowOff>
    </xdr:from>
    <xdr:to>
      <xdr:col>19</xdr:col>
      <xdr:colOff>38100</xdr:colOff>
      <xdr:row>36</xdr:row>
      <xdr:rowOff>100965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556000" y="6953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111760</xdr:rowOff>
    </xdr:from>
    <xdr:ext cx="762000" cy="25654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22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48895</xdr:rowOff>
    </xdr:from>
    <xdr:to>
      <xdr:col>15</xdr:col>
      <xdr:colOff>101600</xdr:colOff>
      <xdr:row>36</xdr:row>
      <xdr:rowOff>150495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2857500" y="700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135255</xdr:rowOff>
    </xdr:from>
    <xdr:ext cx="762000" cy="25400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88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309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090" cy="2565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09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09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157480</xdr:rowOff>
    </xdr:from>
    <xdr:to>
      <xdr:col>24</xdr:col>
      <xdr:colOff>62865</xdr:colOff>
      <xdr:row>38</xdr:row>
      <xdr:rowOff>100965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3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104775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65,082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100965</xdr:rowOff>
    </xdr:from>
    <xdr:to>
      <xdr:col>24</xdr:col>
      <xdr:colOff>152400</xdr:colOff>
      <xdr:row>38</xdr:row>
      <xdr:rowOff>100965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104140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215,172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157480</xdr:rowOff>
    </xdr:from>
    <xdr:to>
      <xdr:col>24</xdr:col>
      <xdr:colOff>152400</xdr:colOff>
      <xdr:row>31</xdr:row>
      <xdr:rowOff>157480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111760</xdr:rowOff>
    </xdr:from>
    <xdr:to>
      <xdr:col>24</xdr:col>
      <xdr:colOff>63500</xdr:colOff>
      <xdr:row>37</xdr:row>
      <xdr:rowOff>113030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54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21590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119380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66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166370</xdr:rowOff>
    </xdr:from>
    <xdr:to>
      <xdr:col>20</xdr:col>
      <xdr:colOff>38100</xdr:colOff>
      <xdr:row>36</xdr:row>
      <xdr:rowOff>95885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112395</xdr:rowOff>
    </xdr:from>
    <xdr:ext cx="596265" cy="25654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416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114300</xdr:rowOff>
    </xdr:from>
    <xdr:to>
      <xdr:col>15</xdr:col>
      <xdr:colOff>50800</xdr:colOff>
      <xdr:row>37</xdr:row>
      <xdr:rowOff>119380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57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107315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124460</xdr:rowOff>
    </xdr:from>
    <xdr:ext cx="59626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53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101600</xdr:rowOff>
    </xdr:from>
    <xdr:to>
      <xdr:col>10</xdr:col>
      <xdr:colOff>114300</xdr:colOff>
      <xdr:row>37</xdr:row>
      <xdr:rowOff>114300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52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34925</xdr:rowOff>
    </xdr:from>
    <xdr:ext cx="59626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6035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49530</xdr:rowOff>
    </xdr:from>
    <xdr:to>
      <xdr:col>6</xdr:col>
      <xdr:colOff>38100</xdr:colOff>
      <xdr:row>36</xdr:row>
      <xdr:rowOff>151130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167640</xdr:rowOff>
    </xdr:from>
    <xdr:ext cx="596265" cy="2565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996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60960</xdr:rowOff>
    </xdr:from>
    <xdr:to>
      <xdr:col>24</xdr:col>
      <xdr:colOff>114300</xdr:colOff>
      <xdr:row>37</xdr:row>
      <xdr:rowOff>162560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39370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154940</xdr:rowOff>
    </xdr:from>
    <xdr:ext cx="532130" cy="25654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98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68580</xdr:rowOff>
    </xdr:from>
    <xdr:to>
      <xdr:col>15</xdr:col>
      <xdr:colOff>101600</xdr:colOff>
      <xdr:row>37</xdr:row>
      <xdr:rowOff>170180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161290</xdr:rowOff>
    </xdr:from>
    <xdr:ext cx="53213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504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63500</xdr:rowOff>
    </xdr:from>
    <xdr:to>
      <xdr:col>10</xdr:col>
      <xdr:colOff>165100</xdr:colOff>
      <xdr:row>37</xdr:row>
      <xdr:rowOff>165100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156210</xdr:rowOff>
    </xdr:from>
    <xdr:ext cx="532130" cy="25654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499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50800</xdr:rowOff>
    </xdr:from>
    <xdr:to>
      <xdr:col>6</xdr:col>
      <xdr:colOff>38100</xdr:colOff>
      <xdr:row>37</xdr:row>
      <xdr:rowOff>152400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143510</xdr:rowOff>
    </xdr:from>
    <xdr:ext cx="532130" cy="2565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487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57</xdr:row>
      <xdr:rowOff>59690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16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654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54,939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59690</xdr:rowOff>
    </xdr:from>
    <xdr:to>
      <xdr:col>24</xdr:col>
      <xdr:colOff>152400</xdr:colOff>
      <xdr:row>57</xdr:row>
      <xdr:rowOff>59690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37465</xdr:rowOff>
    </xdr:from>
    <xdr:to>
      <xdr:col>24</xdr:col>
      <xdr:colOff>63500</xdr:colOff>
      <xdr:row>57</xdr:row>
      <xdr:rowOff>57785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1011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69850</xdr:rowOff>
    </xdr:from>
    <xdr:ext cx="598805" cy="25908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46990</xdr:rowOff>
    </xdr:from>
    <xdr:to>
      <xdr:col>24</xdr:col>
      <xdr:colOff>114300</xdr:colOff>
      <xdr:row>55</xdr:row>
      <xdr:rowOff>148590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33655</xdr:rowOff>
    </xdr:from>
    <xdr:to>
      <xdr:col>19</xdr:col>
      <xdr:colOff>177800</xdr:colOff>
      <xdr:row>57</xdr:row>
      <xdr:rowOff>37465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063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43180</xdr:rowOff>
    </xdr:from>
    <xdr:to>
      <xdr:col>20</xdr:col>
      <xdr:colOff>38100</xdr:colOff>
      <xdr:row>55</xdr:row>
      <xdr:rowOff>144780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161290</xdr:rowOff>
    </xdr:from>
    <xdr:ext cx="59626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580" y="92481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33655</xdr:rowOff>
    </xdr:from>
    <xdr:to>
      <xdr:col>15</xdr:col>
      <xdr:colOff>50800</xdr:colOff>
      <xdr:row>57</xdr:row>
      <xdr:rowOff>48895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063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68580</xdr:rowOff>
    </xdr:from>
    <xdr:to>
      <xdr:col>15</xdr:col>
      <xdr:colOff>101600</xdr:colOff>
      <xdr:row>55</xdr:row>
      <xdr:rowOff>170180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15240</xdr:rowOff>
    </xdr:from>
    <xdr:ext cx="5962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580" y="9273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48895</xdr:rowOff>
    </xdr:from>
    <xdr:to>
      <xdr:col>10</xdr:col>
      <xdr:colOff>114300</xdr:colOff>
      <xdr:row>57</xdr:row>
      <xdr:rowOff>68580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215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92075</xdr:rowOff>
    </xdr:from>
    <xdr:to>
      <xdr:col>10</xdr:col>
      <xdr:colOff>165100</xdr:colOff>
      <xdr:row>56</xdr:row>
      <xdr:rowOff>22225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38735</xdr:rowOff>
    </xdr:from>
    <xdr:ext cx="59626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580" y="9297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111760</xdr:rowOff>
    </xdr:from>
    <xdr:to>
      <xdr:col>6</xdr:col>
      <xdr:colOff>38100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58420</xdr:rowOff>
    </xdr:from>
    <xdr:ext cx="5962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580" y="9316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6985</xdr:rowOff>
    </xdr:from>
    <xdr:to>
      <xdr:col>24</xdr:col>
      <xdr:colOff>114300</xdr:colOff>
      <xdr:row>57</xdr:row>
      <xdr:rowOff>109220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93345</xdr:rowOff>
    </xdr:from>
    <xdr:ext cx="534670"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94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158115</xdr:rowOff>
    </xdr:from>
    <xdr:to>
      <xdr:col>20</xdr:col>
      <xdr:colOff>38100</xdr:colOff>
      <xdr:row>57</xdr:row>
      <xdr:rowOff>88265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79375</xdr:rowOff>
    </xdr:from>
    <xdr:ext cx="532130" cy="2584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8520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154940</xdr:rowOff>
    </xdr:from>
    <xdr:to>
      <xdr:col>15</xdr:col>
      <xdr:colOff>101600</xdr:colOff>
      <xdr:row>57</xdr:row>
      <xdr:rowOff>84455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75565</xdr:rowOff>
    </xdr:from>
    <xdr:ext cx="532130" cy="25654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848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169545</xdr:rowOff>
    </xdr:from>
    <xdr:to>
      <xdr:col>10</xdr:col>
      <xdr:colOff>165100</xdr:colOff>
      <xdr:row>57</xdr:row>
      <xdr:rowOff>99695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90805</xdr:rowOff>
    </xdr:from>
    <xdr:ext cx="532130" cy="2584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8634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17780</xdr:rowOff>
    </xdr:from>
    <xdr:to>
      <xdr:col>6</xdr:col>
      <xdr:colOff>38100</xdr:colOff>
      <xdr:row>57</xdr:row>
      <xdr:rowOff>119380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110490</xdr:rowOff>
    </xdr:from>
    <xdr:ext cx="532130" cy="25654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883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137160</xdr:rowOff>
    </xdr:from>
    <xdr:to>
      <xdr:col>24</xdr:col>
      <xdr:colOff>62865</xdr:colOff>
      <xdr:row>78</xdr:row>
      <xdr:rowOff>138430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11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142240</xdr:rowOff>
    </xdr:from>
    <xdr:ext cx="313690" cy="25908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138430</xdr:rowOff>
    </xdr:from>
    <xdr:to>
      <xdr:col>24</xdr:col>
      <xdr:colOff>152400</xdr:colOff>
      <xdr:row>78</xdr:row>
      <xdr:rowOff>138430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83820</xdr:rowOff>
    </xdr:from>
    <xdr:ext cx="534670" cy="25908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137160</xdr:rowOff>
    </xdr:from>
    <xdr:to>
      <xdr:col>24</xdr:col>
      <xdr:colOff>152400</xdr:colOff>
      <xdr:row>71</xdr:row>
      <xdr:rowOff>137160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97790</xdr:rowOff>
    </xdr:from>
    <xdr:to>
      <xdr:col>24</xdr:col>
      <xdr:colOff>63500</xdr:colOff>
      <xdr:row>78</xdr:row>
      <xdr:rowOff>118745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708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59055</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36195</xdr:rowOff>
    </xdr:from>
    <xdr:to>
      <xdr:col>24</xdr:col>
      <xdr:colOff>114300</xdr:colOff>
      <xdr:row>77</xdr:row>
      <xdr:rowOff>137795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80010</xdr:rowOff>
    </xdr:from>
    <xdr:to>
      <xdr:col>19</xdr:col>
      <xdr:colOff>177800</xdr:colOff>
      <xdr:row>78</xdr:row>
      <xdr:rowOff>97790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31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43815</xdr:rowOff>
    </xdr:from>
    <xdr:to>
      <xdr:col>20</xdr:col>
      <xdr:colOff>38100</xdr:colOff>
      <xdr:row>77</xdr:row>
      <xdr:rowOff>145415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162560</xdr:rowOff>
    </xdr:from>
    <xdr:ext cx="467360" cy="25908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21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80010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80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46990</xdr:rowOff>
    </xdr:from>
    <xdr:to>
      <xdr:col>15</xdr:col>
      <xdr:colOff>101600</xdr:colOff>
      <xdr:row>77</xdr:row>
      <xdr:rowOff>148590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165100</xdr:rowOff>
    </xdr:from>
    <xdr:ext cx="46736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023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67310</xdr:rowOff>
    </xdr:from>
    <xdr:to>
      <xdr:col>10</xdr:col>
      <xdr:colOff>114300</xdr:colOff>
      <xdr:row>78</xdr:row>
      <xdr:rowOff>74930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0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73025</xdr:rowOff>
    </xdr:from>
    <xdr:to>
      <xdr:col>10</xdr:col>
      <xdr:colOff>165100</xdr:colOff>
      <xdr:row>78</xdr:row>
      <xdr:rowOff>3175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19685</xdr:rowOff>
    </xdr:from>
    <xdr:ext cx="467360" cy="25654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049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82550</xdr:rowOff>
    </xdr:from>
    <xdr:to>
      <xdr:col>6</xdr:col>
      <xdr:colOff>38100</xdr:colOff>
      <xdr:row>78</xdr:row>
      <xdr:rowOff>12700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29210</xdr:rowOff>
    </xdr:from>
    <xdr:ext cx="467360" cy="25654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5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67945</xdr:rowOff>
    </xdr:from>
    <xdr:to>
      <xdr:col>24</xdr:col>
      <xdr:colOff>114300</xdr:colOff>
      <xdr:row>78</xdr:row>
      <xdr:rowOff>169545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378460" cy="25654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65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46355</xdr:rowOff>
    </xdr:from>
    <xdr:to>
      <xdr:col>20</xdr:col>
      <xdr:colOff>38100</xdr:colOff>
      <xdr:row>78</xdr:row>
      <xdr:rowOff>147955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139065</xdr:rowOff>
    </xdr:from>
    <xdr:ext cx="46736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350" y="13512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29210</xdr:rowOff>
    </xdr:from>
    <xdr:to>
      <xdr:col>15</xdr:col>
      <xdr:colOff>101600</xdr:colOff>
      <xdr:row>78</xdr:row>
      <xdr:rowOff>130810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121920</xdr:rowOff>
    </xdr:from>
    <xdr:ext cx="467360" cy="25654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350" y="13495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125095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116205</xdr:rowOff>
    </xdr:from>
    <xdr:ext cx="46736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350" y="13489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16510</xdr:rowOff>
    </xdr:from>
    <xdr:to>
      <xdr:col>6</xdr:col>
      <xdr:colOff>38100</xdr:colOff>
      <xdr:row>78</xdr:row>
      <xdr:rowOff>118110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109220</xdr:rowOff>
    </xdr:from>
    <xdr:ext cx="467360" cy="25654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350" y="13482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654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100</xdr:row>
      <xdr:rowOff>6350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40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10160</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6350</xdr:rowOff>
    </xdr:from>
    <xdr:to>
      <xdr:col>24</xdr:col>
      <xdr:colOff>152400</xdr:colOff>
      <xdr:row>100</xdr:row>
      <xdr:rowOff>6350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135,098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53340</xdr:rowOff>
    </xdr:from>
    <xdr:to>
      <xdr:col>24</xdr:col>
      <xdr:colOff>63500</xdr:colOff>
      <xdr:row>97</xdr:row>
      <xdr:rowOff>62230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839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107315</xdr:rowOff>
    </xdr:from>
    <xdr:ext cx="534670" cy="25908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84455</xdr:rowOff>
    </xdr:from>
    <xdr:to>
      <xdr:col>24</xdr:col>
      <xdr:colOff>114300</xdr:colOff>
      <xdr:row>97</xdr:row>
      <xdr:rowOff>14605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62230</xdr:rowOff>
    </xdr:from>
    <xdr:to>
      <xdr:col>19</xdr:col>
      <xdr:colOff>177800</xdr:colOff>
      <xdr:row>97</xdr:row>
      <xdr:rowOff>77470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92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54610</xdr:rowOff>
    </xdr:from>
    <xdr:ext cx="532130" cy="25654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29965" y="16342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77470</xdr:rowOff>
    </xdr:from>
    <xdr:to>
      <xdr:col>15</xdr:col>
      <xdr:colOff>50800</xdr:colOff>
      <xdr:row>97</xdr:row>
      <xdr:rowOff>161925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0812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67945</xdr:rowOff>
    </xdr:from>
    <xdr:ext cx="53213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3556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161925</xdr:rowOff>
    </xdr:from>
    <xdr:to>
      <xdr:col>10</xdr:col>
      <xdr:colOff>114300</xdr:colOff>
      <xdr:row>98</xdr:row>
      <xdr:rowOff>40640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925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148590</xdr:rowOff>
    </xdr:from>
    <xdr:to>
      <xdr:col>10</xdr:col>
      <xdr:colOff>165100</xdr:colOff>
      <xdr:row>98</xdr:row>
      <xdr:rowOff>78740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69850</xdr:rowOff>
    </xdr:from>
    <xdr:ext cx="53213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871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100330</xdr:rowOff>
    </xdr:from>
    <xdr:to>
      <xdr:col>6</xdr:col>
      <xdr:colOff>38100</xdr:colOff>
      <xdr:row>98</xdr:row>
      <xdr:rowOff>30480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46990</xdr:rowOff>
    </xdr:from>
    <xdr:ext cx="53213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50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2540</xdr:rowOff>
    </xdr:from>
    <xdr:to>
      <xdr:col>24</xdr:col>
      <xdr:colOff>114300</xdr:colOff>
      <xdr:row>97</xdr:row>
      <xdr:rowOff>104140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152400</xdr:rowOff>
    </xdr:from>
    <xdr:ext cx="534670" cy="259080"/>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11430</xdr:rowOff>
    </xdr:from>
    <xdr:to>
      <xdr:col>20</xdr:col>
      <xdr:colOff>38100</xdr:colOff>
      <xdr:row>97</xdr:row>
      <xdr:rowOff>113030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104140</xdr:rowOff>
    </xdr:from>
    <xdr:ext cx="53213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29965" y="16734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26670</xdr:rowOff>
    </xdr:from>
    <xdr:to>
      <xdr:col>15</xdr:col>
      <xdr:colOff>101600</xdr:colOff>
      <xdr:row>97</xdr:row>
      <xdr:rowOff>128270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119380</xdr:rowOff>
    </xdr:from>
    <xdr:ext cx="53213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0965" y="16750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111125</xdr:rowOff>
    </xdr:from>
    <xdr:to>
      <xdr:col>10</xdr:col>
      <xdr:colOff>165100</xdr:colOff>
      <xdr:row>98</xdr:row>
      <xdr:rowOff>41275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57785</xdr:rowOff>
    </xdr:from>
    <xdr:ext cx="53213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6516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161290</xdr:rowOff>
    </xdr:from>
    <xdr:to>
      <xdr:col>6</xdr:col>
      <xdr:colOff>38100</xdr:colOff>
      <xdr:row>98</xdr:row>
      <xdr:rowOff>91440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82550</xdr:rowOff>
    </xdr:from>
    <xdr:ext cx="53213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6884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09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090"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09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09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98425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7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102235</xdr:rowOff>
    </xdr:from>
    <xdr:ext cx="534670" cy="2584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30,844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98425</xdr:rowOff>
    </xdr:from>
    <xdr:to>
      <xdr:col>55</xdr:col>
      <xdr:colOff>88900</xdr:colOff>
      <xdr:row>38</xdr:row>
      <xdr:rowOff>98425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86360</xdr:rowOff>
    </xdr:from>
    <xdr:ext cx="598805" cy="25654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9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xdr:rowOff>
    </xdr:from>
    <xdr:to>
      <xdr:col>55</xdr:col>
      <xdr:colOff>0</xdr:colOff>
      <xdr:row>37</xdr:row>
      <xdr:rowOff>17780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480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97790</xdr:rowOff>
    </xdr:from>
    <xdr:ext cx="598805" cy="25654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74930</xdr:rowOff>
    </xdr:from>
    <xdr:to>
      <xdr:col>55</xdr:col>
      <xdr:colOff>50800</xdr:colOff>
      <xdr:row>37</xdr:row>
      <xdr:rowOff>5080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xdr:rowOff>
    </xdr:from>
    <xdr:to>
      <xdr:col>50</xdr:col>
      <xdr:colOff>114300</xdr:colOff>
      <xdr:row>37</xdr:row>
      <xdr:rowOff>4445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4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64770</xdr:rowOff>
    </xdr:from>
    <xdr:to>
      <xdr:col>50</xdr:col>
      <xdr:colOff>165100</xdr:colOff>
      <xdr:row>36</xdr:row>
      <xdr:rowOff>166370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11430</xdr:rowOff>
    </xdr:from>
    <xdr:ext cx="596265"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580" y="6012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3810</xdr:rowOff>
    </xdr:from>
    <xdr:to>
      <xdr:col>45</xdr:col>
      <xdr:colOff>177800</xdr:colOff>
      <xdr:row>37</xdr:row>
      <xdr:rowOff>9525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74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88265</xdr:rowOff>
    </xdr:from>
    <xdr:to>
      <xdr:col>46</xdr:col>
      <xdr:colOff>38100</xdr:colOff>
      <xdr:row>37</xdr:row>
      <xdr:rowOff>18415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34925</xdr:rowOff>
    </xdr:from>
    <xdr:ext cx="59626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580" y="6035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9525</xdr:rowOff>
    </xdr:from>
    <xdr:to>
      <xdr:col>41</xdr:col>
      <xdr:colOff>50800</xdr:colOff>
      <xdr:row>37</xdr:row>
      <xdr:rowOff>19050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53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154940</xdr:rowOff>
    </xdr:from>
    <xdr:to>
      <xdr:col>41</xdr:col>
      <xdr:colOff>101600</xdr:colOff>
      <xdr:row>37</xdr:row>
      <xdr:rowOff>84455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75565</xdr:rowOff>
    </xdr:from>
    <xdr:ext cx="532130" cy="25654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3965" y="6419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160655</xdr:rowOff>
    </xdr:from>
    <xdr:to>
      <xdr:col>36</xdr:col>
      <xdr:colOff>165100</xdr:colOff>
      <xdr:row>37</xdr:row>
      <xdr:rowOff>90805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81915</xdr:rowOff>
    </xdr:from>
    <xdr:ext cx="53213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4965" y="6425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138430</xdr:rowOff>
    </xdr:from>
    <xdr:to>
      <xdr:col>55</xdr:col>
      <xdr:colOff>50800</xdr:colOff>
      <xdr:row>37</xdr:row>
      <xdr:rowOff>68580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116840</xdr:rowOff>
    </xdr:from>
    <xdr:ext cx="534670" cy="259080"/>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125095</xdr:rowOff>
    </xdr:from>
    <xdr:to>
      <xdr:col>50</xdr:col>
      <xdr:colOff>165100</xdr:colOff>
      <xdr:row>37</xdr:row>
      <xdr:rowOff>55245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46355</xdr:rowOff>
    </xdr:from>
    <xdr:ext cx="5962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580" y="6390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124460</xdr:rowOff>
    </xdr:from>
    <xdr:to>
      <xdr:col>46</xdr:col>
      <xdr:colOff>38100</xdr:colOff>
      <xdr:row>37</xdr:row>
      <xdr:rowOff>54610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45720</xdr:rowOff>
    </xdr:from>
    <xdr:ext cx="59626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580" y="6389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130175</xdr:rowOff>
    </xdr:from>
    <xdr:to>
      <xdr:col>41</xdr:col>
      <xdr:colOff>101600</xdr:colOff>
      <xdr:row>37</xdr:row>
      <xdr:rowOff>60325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76835</xdr:rowOff>
    </xdr:from>
    <xdr:ext cx="532130" cy="25654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3965" y="6077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139700</xdr:rowOff>
    </xdr:from>
    <xdr:to>
      <xdr:col>36</xdr:col>
      <xdr:colOff>165100</xdr:colOff>
      <xdr:row>37</xdr:row>
      <xdr:rowOff>69850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86360</xdr:rowOff>
    </xdr:from>
    <xdr:ext cx="532130" cy="25654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4965" y="6087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326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654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xdr:rowOff>
    </xdr:from>
    <xdr:to>
      <xdr:col>54</xdr:col>
      <xdr:colOff>189865</xdr:colOff>
      <xdr:row>59</xdr:row>
      <xdr:rowOff>17780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74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21590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128905</xdr:rowOff>
    </xdr:from>
    <xdr:ext cx="69024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10795</xdr:rowOff>
    </xdr:from>
    <xdr:to>
      <xdr:col>55</xdr:col>
      <xdr:colOff>88900</xdr:colOff>
      <xdr:row>51</xdr:row>
      <xdr:rowOff>10795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158750</xdr:rowOff>
    </xdr:from>
    <xdr:to>
      <xdr:col>55</xdr:col>
      <xdr:colOff>0</xdr:colOff>
      <xdr:row>58</xdr:row>
      <xdr:rowOff>166370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028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33655</xdr:rowOff>
    </xdr:from>
    <xdr:ext cx="598805" cy="2584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10795</xdr:rowOff>
    </xdr:from>
    <xdr:to>
      <xdr:col>55</xdr:col>
      <xdr:colOff>50800</xdr:colOff>
      <xdr:row>58</xdr:row>
      <xdr:rowOff>112395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158750</xdr:rowOff>
    </xdr:from>
    <xdr:to>
      <xdr:col>50</xdr:col>
      <xdr:colOff>114300</xdr:colOff>
      <xdr:row>59</xdr:row>
      <xdr:rowOff>10160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2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17780</xdr:rowOff>
    </xdr:from>
    <xdr:to>
      <xdr:col>50</xdr:col>
      <xdr:colOff>165100</xdr:colOff>
      <xdr:row>58</xdr:row>
      <xdr:rowOff>119380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135890</xdr:rowOff>
    </xdr:from>
    <xdr:ext cx="59626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737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153670</xdr:rowOff>
    </xdr:from>
    <xdr:to>
      <xdr:col>45</xdr:col>
      <xdr:colOff>177800</xdr:colOff>
      <xdr:row>59</xdr:row>
      <xdr:rowOff>10160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97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12700</xdr:rowOff>
    </xdr:from>
    <xdr:to>
      <xdr:col>46</xdr:col>
      <xdr:colOff>38100</xdr:colOff>
      <xdr:row>58</xdr:row>
      <xdr:rowOff>114300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130810</xdr:rowOff>
    </xdr:from>
    <xdr:ext cx="59626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9732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153670</xdr:rowOff>
    </xdr:from>
    <xdr:to>
      <xdr:col>41</xdr:col>
      <xdr:colOff>50800</xdr:colOff>
      <xdr:row>59</xdr:row>
      <xdr:rowOff>8255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977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1905</xdr:rowOff>
    </xdr:from>
    <xdr:to>
      <xdr:col>41</xdr:col>
      <xdr:colOff>101600</xdr:colOff>
      <xdr:row>58</xdr:row>
      <xdr:rowOff>103505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120650</xdr:rowOff>
    </xdr:from>
    <xdr:ext cx="596265" cy="25654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97218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13335</xdr:rowOff>
    </xdr:from>
    <xdr:to>
      <xdr:col>36</xdr:col>
      <xdr:colOff>165100</xdr:colOff>
      <xdr:row>58</xdr:row>
      <xdr:rowOff>114935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132080</xdr:rowOff>
    </xdr:from>
    <xdr:ext cx="596265" cy="25654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9733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115570</xdr:rowOff>
    </xdr:from>
    <xdr:to>
      <xdr:col>55</xdr:col>
      <xdr:colOff>50800</xdr:colOff>
      <xdr:row>59</xdr:row>
      <xdr:rowOff>45720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30480</xdr:rowOff>
    </xdr:from>
    <xdr:ext cx="534670" cy="25654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4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107950</xdr:rowOff>
    </xdr:from>
    <xdr:to>
      <xdr:col>50</xdr:col>
      <xdr:colOff>165100</xdr:colOff>
      <xdr:row>59</xdr:row>
      <xdr:rowOff>38100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29210</xdr:rowOff>
    </xdr:from>
    <xdr:ext cx="532130" cy="25654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10144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130810</xdr:rowOff>
    </xdr:from>
    <xdr:to>
      <xdr:col>46</xdr:col>
      <xdr:colOff>38100</xdr:colOff>
      <xdr:row>59</xdr:row>
      <xdr:rowOff>60960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52070</xdr:rowOff>
    </xdr:from>
    <xdr:ext cx="532130" cy="25654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10167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102870</xdr:rowOff>
    </xdr:from>
    <xdr:to>
      <xdr:col>41</xdr:col>
      <xdr:colOff>101600</xdr:colOff>
      <xdr:row>59</xdr:row>
      <xdr:rowOff>33020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24130</xdr:rowOff>
    </xdr:from>
    <xdr:ext cx="53213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10139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128905</xdr:rowOff>
    </xdr:from>
    <xdr:to>
      <xdr:col>36</xdr:col>
      <xdr:colOff>165100</xdr:colOff>
      <xdr:row>59</xdr:row>
      <xdr:rowOff>59055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50165</xdr:rowOff>
    </xdr:from>
    <xdr:ext cx="5321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10165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090" cy="25654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090" cy="25654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090" cy="25654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654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616,193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80645</xdr:rowOff>
    </xdr:from>
    <xdr:to>
      <xdr:col>55</xdr:col>
      <xdr:colOff>0</xdr:colOff>
      <xdr:row>78</xdr:row>
      <xdr:rowOff>90170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37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18415</xdr:rowOff>
    </xdr:from>
    <xdr:ext cx="534670" cy="25654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167005</xdr:rowOff>
    </xdr:from>
    <xdr:to>
      <xdr:col>55</xdr:col>
      <xdr:colOff>50800</xdr:colOff>
      <xdr:row>78</xdr:row>
      <xdr:rowOff>97790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80645</xdr:rowOff>
    </xdr:from>
    <xdr:to>
      <xdr:col>50</xdr:col>
      <xdr:colOff>114300</xdr:colOff>
      <xdr:row>78</xdr:row>
      <xdr:rowOff>132080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537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164465</xdr:rowOff>
    </xdr:from>
    <xdr:to>
      <xdr:col>50</xdr:col>
      <xdr:colOff>165100</xdr:colOff>
      <xdr:row>78</xdr:row>
      <xdr:rowOff>94615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111125</xdr:rowOff>
    </xdr:from>
    <xdr:ext cx="532130" cy="25654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1965" y="13141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105410</xdr:rowOff>
    </xdr:from>
    <xdr:to>
      <xdr:col>45</xdr:col>
      <xdr:colOff>177800</xdr:colOff>
      <xdr:row>78</xdr:row>
      <xdr:rowOff>132080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85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161925</xdr:rowOff>
    </xdr:from>
    <xdr:to>
      <xdr:col>46</xdr:col>
      <xdr:colOff>38100</xdr:colOff>
      <xdr:row>78</xdr:row>
      <xdr:rowOff>92075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109220</xdr:rowOff>
    </xdr:from>
    <xdr:ext cx="532130" cy="25654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2965" y="13139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105410</xdr:rowOff>
    </xdr:from>
    <xdr:to>
      <xdr:col>41</xdr:col>
      <xdr:colOff>50800</xdr:colOff>
      <xdr:row>78</xdr:row>
      <xdr:rowOff>113030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8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111760</xdr:rowOff>
    </xdr:from>
    <xdr:to>
      <xdr:col>41</xdr:col>
      <xdr:colOff>101600</xdr:colOff>
      <xdr:row>78</xdr:row>
      <xdr:rowOff>41910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58420</xdr:rowOff>
    </xdr:from>
    <xdr:ext cx="53213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3965" y="1308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137160</xdr:rowOff>
    </xdr:from>
    <xdr:to>
      <xdr:col>36</xdr:col>
      <xdr:colOff>165100</xdr:colOff>
      <xdr:row>78</xdr:row>
      <xdr:rowOff>67310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83820</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49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39370</xdr:rowOff>
    </xdr:from>
    <xdr:to>
      <xdr:col>55</xdr:col>
      <xdr:colOff>50800</xdr:colOff>
      <xdr:row>78</xdr:row>
      <xdr:rowOff>140970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670" cy="25654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29845</xdr:rowOff>
    </xdr:from>
    <xdr:to>
      <xdr:col>50</xdr:col>
      <xdr:colOff>165100</xdr:colOff>
      <xdr:row>78</xdr:row>
      <xdr:rowOff>132080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122555</xdr:rowOff>
    </xdr:from>
    <xdr:ext cx="532130" cy="25654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1965" y="134956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81280</xdr:rowOff>
    </xdr:from>
    <xdr:to>
      <xdr:col>46</xdr:col>
      <xdr:colOff>38100</xdr:colOff>
      <xdr:row>79</xdr:row>
      <xdr:rowOff>11430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2540</xdr:rowOff>
    </xdr:from>
    <xdr:ext cx="46736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350" y="1354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54610</xdr:rowOff>
    </xdr:from>
    <xdr:to>
      <xdr:col>41</xdr:col>
      <xdr:colOff>101600</xdr:colOff>
      <xdr:row>78</xdr:row>
      <xdr:rowOff>156210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147320</xdr:rowOff>
    </xdr:from>
    <xdr:ext cx="53213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3965" y="13520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62230</xdr:rowOff>
    </xdr:from>
    <xdr:to>
      <xdr:col>36</xdr:col>
      <xdr:colOff>165100</xdr:colOff>
      <xdr:row>78</xdr:row>
      <xdr:rowOff>163830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154940</xdr:rowOff>
    </xdr:from>
    <xdr:ext cx="532130" cy="25654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4965" y="13528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17780</xdr:rowOff>
    </xdr:from>
    <xdr:to>
      <xdr:col>54</xdr:col>
      <xdr:colOff>189865</xdr:colOff>
      <xdr:row>98</xdr:row>
      <xdr:rowOff>166370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73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169545</xdr:rowOff>
    </xdr:from>
    <xdr:ext cx="534670" cy="25654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6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166370</xdr:rowOff>
    </xdr:from>
    <xdr:to>
      <xdr:col>55</xdr:col>
      <xdr:colOff>88900</xdr:colOff>
      <xdr:row>98</xdr:row>
      <xdr:rowOff>166370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135890</xdr:rowOff>
    </xdr:from>
    <xdr:ext cx="598805" cy="25908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366,937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17780</xdr:rowOff>
    </xdr:from>
    <xdr:to>
      <xdr:col>55</xdr:col>
      <xdr:colOff>88900</xdr:colOff>
      <xdr:row>91</xdr:row>
      <xdr:rowOff>17780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156210</xdr:rowOff>
    </xdr:from>
    <xdr:to>
      <xdr:col>55</xdr:col>
      <xdr:colOff>0</xdr:colOff>
      <xdr:row>98</xdr:row>
      <xdr:rowOff>160020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583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107315</xdr:rowOff>
    </xdr:from>
    <xdr:ext cx="534670"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84455</xdr:rowOff>
    </xdr:from>
    <xdr:to>
      <xdr:col>55</xdr:col>
      <xdr:colOff>50800</xdr:colOff>
      <xdr:row>98</xdr:row>
      <xdr:rowOff>14605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145415</xdr:rowOff>
    </xdr:from>
    <xdr:to>
      <xdr:col>50</xdr:col>
      <xdr:colOff>114300</xdr:colOff>
      <xdr:row>98</xdr:row>
      <xdr:rowOff>160020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475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112395</xdr:rowOff>
    </xdr:from>
    <xdr:to>
      <xdr:col>50</xdr:col>
      <xdr:colOff>165100</xdr:colOff>
      <xdr:row>98</xdr:row>
      <xdr:rowOff>42545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59055</xdr:rowOff>
    </xdr:from>
    <xdr:ext cx="53213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1965" y="16518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145415</xdr:rowOff>
    </xdr:from>
    <xdr:to>
      <xdr:col>45</xdr:col>
      <xdr:colOff>177800</xdr:colOff>
      <xdr:row>98</xdr:row>
      <xdr:rowOff>151130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75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105410</xdr:rowOff>
    </xdr:from>
    <xdr:to>
      <xdr:col>46</xdr:col>
      <xdr:colOff>38100</xdr:colOff>
      <xdr:row>98</xdr:row>
      <xdr:rowOff>35560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2130" cy="25654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151130</xdr:rowOff>
    </xdr:from>
    <xdr:to>
      <xdr:col>41</xdr:col>
      <xdr:colOff>50800</xdr:colOff>
      <xdr:row>98</xdr:row>
      <xdr:rowOff>157480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532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95885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112395</xdr:rowOff>
    </xdr:from>
    <xdr:ext cx="532130" cy="25654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3965" y="16571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149860</xdr:rowOff>
    </xdr:from>
    <xdr:to>
      <xdr:col>36</xdr:col>
      <xdr:colOff>165100</xdr:colOff>
      <xdr:row>98</xdr:row>
      <xdr:rowOff>80010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96520</xdr:rowOff>
    </xdr:from>
    <xdr:ext cx="53213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555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105410</xdr:rowOff>
    </xdr:from>
    <xdr:to>
      <xdr:col>55</xdr:col>
      <xdr:colOff>50800</xdr:colOff>
      <xdr:row>99</xdr:row>
      <xdr:rowOff>35560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20320</xdr:rowOff>
    </xdr:from>
    <xdr:ext cx="534670" cy="25654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2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109220</xdr:rowOff>
    </xdr:from>
    <xdr:to>
      <xdr:col>50</xdr:col>
      <xdr:colOff>165100</xdr:colOff>
      <xdr:row>99</xdr:row>
      <xdr:rowOff>39370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30480</xdr:rowOff>
    </xdr:from>
    <xdr:ext cx="532130" cy="25654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7004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94615</xdr:rowOff>
    </xdr:from>
    <xdr:to>
      <xdr:col>46</xdr:col>
      <xdr:colOff>38100</xdr:colOff>
      <xdr:row>99</xdr:row>
      <xdr:rowOff>24765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15875</xdr:rowOff>
    </xdr:from>
    <xdr:ext cx="53213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6989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100330</xdr:rowOff>
    </xdr:from>
    <xdr:to>
      <xdr:col>41</xdr:col>
      <xdr:colOff>101600</xdr:colOff>
      <xdr:row>99</xdr:row>
      <xdr:rowOff>30480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21590</xdr:rowOff>
    </xdr:from>
    <xdr:ext cx="53213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995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106680</xdr:rowOff>
    </xdr:from>
    <xdr:to>
      <xdr:col>36</xdr:col>
      <xdr:colOff>165100</xdr:colOff>
      <xdr:row>99</xdr:row>
      <xdr:rowOff>36830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27940</xdr:rowOff>
    </xdr:from>
    <xdr:ext cx="53213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7001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160020</xdr:rowOff>
    </xdr:from>
    <xdr:to>
      <xdr:col>85</xdr:col>
      <xdr:colOff>126365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106680</xdr:rowOff>
    </xdr:from>
    <xdr:ext cx="534670" cy="25908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83,924</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160020</xdr:rowOff>
    </xdr:from>
    <xdr:to>
      <xdr:col>86</xdr:col>
      <xdr:colOff>25400</xdr:colOff>
      <xdr:row>29</xdr:row>
      <xdr:rowOff>160020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118745</xdr:rowOff>
    </xdr:from>
    <xdr:ext cx="534670" cy="259080"/>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129540</xdr:rowOff>
    </xdr:from>
    <xdr:to>
      <xdr:col>81</xdr:col>
      <xdr:colOff>101600</xdr:colOff>
      <xdr:row>38</xdr:row>
      <xdr:rowOff>59690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76200</xdr:rowOff>
    </xdr:from>
    <xdr:ext cx="532130" cy="25654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248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90805</xdr:rowOff>
    </xdr:from>
    <xdr:to>
      <xdr:col>76</xdr:col>
      <xdr:colOff>165100</xdr:colOff>
      <xdr:row>38</xdr:row>
      <xdr:rowOff>20955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37465</xdr:rowOff>
    </xdr:from>
    <xdr:ext cx="53213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209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43180</xdr:rowOff>
    </xdr:from>
    <xdr:to>
      <xdr:col>72</xdr:col>
      <xdr:colOff>38100</xdr:colOff>
      <xdr:row>38</xdr:row>
      <xdr:rowOff>144780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161290</xdr:rowOff>
    </xdr:from>
    <xdr:ext cx="46736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350" y="6333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102870</xdr:rowOff>
    </xdr:from>
    <xdr:to>
      <xdr:col>67</xdr:col>
      <xdr:colOff>101600</xdr:colOff>
      <xdr:row>38</xdr:row>
      <xdr:rowOff>33020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49530</xdr:rowOff>
    </xdr:from>
    <xdr:ext cx="53213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221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7015" cy="25654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7015" cy="25654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7015" cy="25654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7015" cy="25654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090" cy="25654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78</xdr:row>
      <xdr:rowOff>99060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469900" cy="259080"/>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98805" cy="256540"/>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276,967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93980</xdr:rowOff>
    </xdr:from>
    <xdr:to>
      <xdr:col>85</xdr:col>
      <xdr:colOff>127000</xdr:colOff>
      <xdr:row>77</xdr:row>
      <xdr:rowOff>103505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95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111760</xdr:rowOff>
    </xdr:from>
    <xdr:ext cx="534670" cy="256540"/>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88900</xdr:rowOff>
    </xdr:from>
    <xdr:to>
      <xdr:col>85</xdr:col>
      <xdr:colOff>177800</xdr:colOff>
      <xdr:row>77</xdr:row>
      <xdr:rowOff>19050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103505</xdr:rowOff>
    </xdr:from>
    <xdr:to>
      <xdr:col>81</xdr:col>
      <xdr:colOff>50800</xdr:colOff>
      <xdr:row>77</xdr:row>
      <xdr:rowOff>106045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5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88265</xdr:rowOff>
    </xdr:from>
    <xdr:to>
      <xdr:col>81</xdr:col>
      <xdr:colOff>101600</xdr:colOff>
      <xdr:row>77</xdr:row>
      <xdr:rowOff>18415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34925</xdr:rowOff>
    </xdr:from>
    <xdr:ext cx="53213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3965" y="12893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106045</xdr:rowOff>
    </xdr:from>
    <xdr:to>
      <xdr:col>76</xdr:col>
      <xdr:colOff>114300</xdr:colOff>
      <xdr:row>77</xdr:row>
      <xdr:rowOff>109855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07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102870</xdr:rowOff>
    </xdr:from>
    <xdr:to>
      <xdr:col>76</xdr:col>
      <xdr:colOff>165100</xdr:colOff>
      <xdr:row>77</xdr:row>
      <xdr:rowOff>33020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49530</xdr:rowOff>
    </xdr:from>
    <xdr:ext cx="532130"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4965" y="12908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109855</xdr:rowOff>
    </xdr:from>
    <xdr:to>
      <xdr:col>71</xdr:col>
      <xdr:colOff>177800</xdr:colOff>
      <xdr:row>77</xdr:row>
      <xdr:rowOff>123825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115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118745</xdr:rowOff>
    </xdr:from>
    <xdr:to>
      <xdr:col>72</xdr:col>
      <xdr:colOff>38100</xdr:colOff>
      <xdr:row>77</xdr:row>
      <xdr:rowOff>48895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65405</xdr:rowOff>
    </xdr:from>
    <xdr:ext cx="532130" cy="25654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5965" y="12924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32130" cy="25654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6965" y="12912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43180</xdr:rowOff>
    </xdr:from>
    <xdr:to>
      <xdr:col>85</xdr:col>
      <xdr:colOff>177800</xdr:colOff>
      <xdr:row>77</xdr:row>
      <xdr:rowOff>144780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21590</xdr:rowOff>
    </xdr:from>
    <xdr:ext cx="534670" cy="259080"/>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52705</xdr:rowOff>
    </xdr:from>
    <xdr:to>
      <xdr:col>81</xdr:col>
      <xdr:colOff>101600</xdr:colOff>
      <xdr:row>77</xdr:row>
      <xdr:rowOff>154940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145415</xdr:rowOff>
    </xdr:from>
    <xdr:ext cx="532130" cy="25654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3347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55245</xdr:rowOff>
    </xdr:from>
    <xdr:to>
      <xdr:col>76</xdr:col>
      <xdr:colOff>165100</xdr:colOff>
      <xdr:row>77</xdr:row>
      <xdr:rowOff>156845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147955</xdr:rowOff>
    </xdr:from>
    <xdr:ext cx="532130"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3496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59055</xdr:rowOff>
    </xdr:from>
    <xdr:to>
      <xdr:col>72</xdr:col>
      <xdr:colOff>38100</xdr:colOff>
      <xdr:row>77</xdr:row>
      <xdr:rowOff>160655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151765</xdr:rowOff>
    </xdr:from>
    <xdr:ext cx="53213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3353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73025</xdr:rowOff>
    </xdr:from>
    <xdr:to>
      <xdr:col>67</xdr:col>
      <xdr:colOff>101600</xdr:colOff>
      <xdr:row>78</xdr:row>
      <xdr:rowOff>3175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166370</xdr:rowOff>
    </xdr:from>
    <xdr:ext cx="532130" cy="2565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3368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10160</xdr:rowOff>
    </xdr:from>
    <xdr:to>
      <xdr:col>85</xdr:col>
      <xdr:colOff>126365</xdr:colOff>
      <xdr:row>98</xdr:row>
      <xdr:rowOff>139065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1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6540"/>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128270</xdr:rowOff>
    </xdr:from>
    <xdr:ext cx="598805" cy="259080"/>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581,636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10160</xdr:rowOff>
    </xdr:from>
    <xdr:to>
      <xdr:col>86</xdr:col>
      <xdr:colOff>25400</xdr:colOff>
      <xdr:row>91</xdr:row>
      <xdr:rowOff>10160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102235</xdr:rowOff>
    </xdr:from>
    <xdr:to>
      <xdr:col>85</xdr:col>
      <xdr:colOff>127000</xdr:colOff>
      <xdr:row>98</xdr:row>
      <xdr:rowOff>109855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43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171450</xdr:rowOff>
    </xdr:from>
    <xdr:ext cx="534670" cy="259080"/>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148590</xdr:rowOff>
    </xdr:from>
    <xdr:to>
      <xdr:col>85</xdr:col>
      <xdr:colOff>177800</xdr:colOff>
      <xdr:row>98</xdr:row>
      <xdr:rowOff>78740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104775</xdr:rowOff>
    </xdr:from>
    <xdr:to>
      <xdr:col>81</xdr:col>
      <xdr:colOff>50800</xdr:colOff>
      <xdr:row>98</xdr:row>
      <xdr:rowOff>109855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068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3213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3965" y="16541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104775</xdr:rowOff>
    </xdr:from>
    <xdr:to>
      <xdr:col>76</xdr:col>
      <xdr:colOff>114300</xdr:colOff>
      <xdr:row>98</xdr:row>
      <xdr:rowOff>121285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068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147320</xdr:rowOff>
    </xdr:from>
    <xdr:to>
      <xdr:col>76</xdr:col>
      <xdr:colOff>165100</xdr:colOff>
      <xdr:row>98</xdr:row>
      <xdr:rowOff>77470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93980</xdr:rowOff>
    </xdr:from>
    <xdr:ext cx="532130"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4965" y="16553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59055</xdr:rowOff>
    </xdr:from>
    <xdr:to>
      <xdr:col>71</xdr:col>
      <xdr:colOff>177800</xdr:colOff>
      <xdr:row>98</xdr:row>
      <xdr:rowOff>121285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6115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170180</xdr:rowOff>
    </xdr:from>
    <xdr:to>
      <xdr:col>72</xdr:col>
      <xdr:colOff>38100</xdr:colOff>
      <xdr:row>98</xdr:row>
      <xdr:rowOff>100330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116840</xdr:rowOff>
    </xdr:from>
    <xdr:ext cx="532130"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5965" y="16576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27305</xdr:rowOff>
    </xdr:from>
    <xdr:to>
      <xdr:col>67</xdr:col>
      <xdr:colOff>101600</xdr:colOff>
      <xdr:row>97</xdr:row>
      <xdr:rowOff>128905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145415</xdr:rowOff>
    </xdr:from>
    <xdr:ext cx="596265" cy="25654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580" y="16433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52070</xdr:rowOff>
    </xdr:from>
    <xdr:to>
      <xdr:col>85</xdr:col>
      <xdr:colOff>177800</xdr:colOff>
      <xdr:row>98</xdr:row>
      <xdr:rowOff>153035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137795</xdr:rowOff>
    </xdr:from>
    <xdr:ext cx="534670" cy="259080"/>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59055</xdr:rowOff>
    </xdr:from>
    <xdr:to>
      <xdr:col>81</xdr:col>
      <xdr:colOff>101600</xdr:colOff>
      <xdr:row>98</xdr:row>
      <xdr:rowOff>160655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151765</xdr:rowOff>
    </xdr:from>
    <xdr:ext cx="5321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3965" y="16953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53975</xdr:rowOff>
    </xdr:from>
    <xdr:to>
      <xdr:col>76</xdr:col>
      <xdr:colOff>165100</xdr:colOff>
      <xdr:row>98</xdr:row>
      <xdr:rowOff>155575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146685</xdr:rowOff>
    </xdr:from>
    <xdr:ext cx="532130" cy="25654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4965" y="16948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70485</xdr:rowOff>
    </xdr:from>
    <xdr:to>
      <xdr:col>72</xdr:col>
      <xdr:colOff>38100</xdr:colOff>
      <xdr:row>99</xdr:row>
      <xdr:rowOff>635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163195</xdr:rowOff>
    </xdr:from>
    <xdr:ext cx="46736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350" y="16965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8255</xdr:rowOff>
    </xdr:from>
    <xdr:to>
      <xdr:col>67</xdr:col>
      <xdr:colOff>101600</xdr:colOff>
      <xdr:row>98</xdr:row>
      <xdr:rowOff>109855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100965</xdr:rowOff>
    </xdr:from>
    <xdr:ext cx="532130" cy="25654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6903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4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32,147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120650</xdr:rowOff>
    </xdr:from>
    <xdr:to>
      <xdr:col>116</xdr:col>
      <xdr:colOff>63500</xdr:colOff>
      <xdr:row>38</xdr:row>
      <xdr:rowOff>7620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92850"/>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3810</xdr:rowOff>
    </xdr:from>
    <xdr:to>
      <xdr:col>116</xdr:col>
      <xdr:colOff>114300</xdr:colOff>
      <xdr:row>38</xdr:row>
      <xdr:rowOff>105410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2272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11430</xdr:rowOff>
    </xdr:from>
    <xdr:to>
      <xdr:col>112</xdr:col>
      <xdr:colOff>38100</xdr:colOff>
      <xdr:row>38</xdr:row>
      <xdr:rowOff>113030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104140</xdr:rowOff>
    </xdr:from>
    <xdr:ext cx="46736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619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41910</xdr:rowOff>
    </xdr:from>
    <xdr:to>
      <xdr:col>107</xdr:col>
      <xdr:colOff>101600</xdr:colOff>
      <xdr:row>38</xdr:row>
      <xdr:rowOff>143510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160020</xdr:rowOff>
    </xdr:from>
    <xdr:ext cx="467360"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32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156210</xdr:rowOff>
    </xdr:from>
    <xdr:to>
      <xdr:col>102</xdr:col>
      <xdr:colOff>165100</xdr:colOff>
      <xdr:row>38</xdr:row>
      <xdr:rowOff>86360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102870</xdr:rowOff>
    </xdr:from>
    <xdr:ext cx="46736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275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156210</xdr:rowOff>
    </xdr:from>
    <xdr:ext cx="467360" cy="25654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28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69850</xdr:rowOff>
    </xdr:from>
    <xdr:to>
      <xdr:col>116</xdr:col>
      <xdr:colOff>114300</xdr:colOff>
      <xdr:row>36</xdr:row>
      <xdr:rowOff>171450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92710</xdr:rowOff>
    </xdr:from>
    <xdr:ext cx="469900"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93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74930</xdr:rowOff>
    </xdr:from>
    <xdr:ext cx="467360" cy="25654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47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107950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90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54610</xdr:rowOff>
    </xdr:from>
    <xdr:ext cx="534670" cy="25654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17,167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107950</xdr:rowOff>
    </xdr:from>
    <xdr:to>
      <xdr:col>116</xdr:col>
      <xdr:colOff>152400</xdr:colOff>
      <xdr:row>51</xdr:row>
      <xdr:rowOff>107950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31750</xdr:rowOff>
    </xdr:from>
    <xdr:to>
      <xdr:col>116</xdr:col>
      <xdr:colOff>63500</xdr:colOff>
      <xdr:row>59</xdr:row>
      <xdr:rowOff>36195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473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13335</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161925</xdr:rowOff>
    </xdr:from>
    <xdr:to>
      <xdr:col>116</xdr:col>
      <xdr:colOff>114300</xdr:colOff>
      <xdr:row>58</xdr:row>
      <xdr:rowOff>92075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26035</xdr:rowOff>
    </xdr:from>
    <xdr:to>
      <xdr:col>111</xdr:col>
      <xdr:colOff>177800</xdr:colOff>
      <xdr:row>59</xdr:row>
      <xdr:rowOff>31750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15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160020</xdr:rowOff>
    </xdr:from>
    <xdr:to>
      <xdr:col>112</xdr:col>
      <xdr:colOff>38100</xdr:colOff>
      <xdr:row>58</xdr:row>
      <xdr:rowOff>90170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106680</xdr:rowOff>
    </xdr:from>
    <xdr:ext cx="46736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07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21590</xdr:rowOff>
    </xdr:from>
    <xdr:to>
      <xdr:col>107</xdr:col>
      <xdr:colOff>50800</xdr:colOff>
      <xdr:row>59</xdr:row>
      <xdr:rowOff>26035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37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140335</xdr:rowOff>
    </xdr:from>
    <xdr:to>
      <xdr:col>107</xdr:col>
      <xdr:colOff>101600</xdr:colOff>
      <xdr:row>58</xdr:row>
      <xdr:rowOff>70485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86995</xdr:rowOff>
    </xdr:from>
    <xdr:ext cx="467360" cy="25654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9688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12700</xdr:rowOff>
    </xdr:from>
    <xdr:to>
      <xdr:col>102</xdr:col>
      <xdr:colOff>114300</xdr:colOff>
      <xdr:row>59</xdr:row>
      <xdr:rowOff>21590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282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25400</xdr:rowOff>
    </xdr:from>
    <xdr:to>
      <xdr:col>102</xdr:col>
      <xdr:colOff>165100</xdr:colOff>
      <xdr:row>57</xdr:row>
      <xdr:rowOff>127000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143510</xdr:rowOff>
    </xdr:from>
    <xdr:ext cx="467360" cy="25654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573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114935</xdr:rowOff>
    </xdr:from>
    <xdr:to>
      <xdr:col>98</xdr:col>
      <xdr:colOff>38100</xdr:colOff>
      <xdr:row>58</xdr:row>
      <xdr:rowOff>45085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61595</xdr:rowOff>
    </xdr:from>
    <xdr:ext cx="46736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662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71755</xdr:rowOff>
    </xdr:from>
    <xdr:ext cx="378460"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15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152400</xdr:rowOff>
    </xdr:from>
    <xdr:to>
      <xdr:col>112</xdr:col>
      <xdr:colOff>38100</xdr:colOff>
      <xdr:row>59</xdr:row>
      <xdr:rowOff>82550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73660</xdr:rowOff>
    </xdr:from>
    <xdr:ext cx="37846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146685</xdr:rowOff>
    </xdr:from>
    <xdr:to>
      <xdr:col>107</xdr:col>
      <xdr:colOff>101600</xdr:colOff>
      <xdr:row>59</xdr:row>
      <xdr:rowOff>76835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67945</xdr:rowOff>
    </xdr:from>
    <xdr:ext cx="378460"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70" y="1018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63500</xdr:rowOff>
    </xdr:from>
    <xdr:ext cx="378460" cy="2565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70" y="101790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133350</xdr:rowOff>
    </xdr:from>
    <xdr:to>
      <xdr:col>98</xdr:col>
      <xdr:colOff>38100</xdr:colOff>
      <xdr:row>59</xdr:row>
      <xdr:rowOff>63500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54610</xdr:rowOff>
    </xdr:from>
    <xdr:ext cx="378460" cy="25654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70" y="101701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654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3090" cy="25654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090"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090"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119380</xdr:rowOff>
    </xdr:from>
    <xdr:to>
      <xdr:col>116</xdr:col>
      <xdr:colOff>62865</xdr:colOff>
      <xdr:row>79</xdr:row>
      <xdr:rowOff>47625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8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52070</xdr:rowOff>
    </xdr:from>
    <xdr:ext cx="534670" cy="25654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47625</xdr:rowOff>
    </xdr:from>
    <xdr:to>
      <xdr:col>116</xdr:col>
      <xdr:colOff>152400</xdr:colOff>
      <xdr:row>79</xdr:row>
      <xdr:rowOff>47625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66040</xdr:rowOff>
    </xdr:from>
    <xdr:ext cx="598805" cy="256540"/>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60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169,883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119380</xdr:rowOff>
    </xdr:from>
    <xdr:to>
      <xdr:col>116</xdr:col>
      <xdr:colOff>152400</xdr:colOff>
      <xdr:row>70</xdr:row>
      <xdr:rowOff>119380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137795</xdr:rowOff>
    </xdr:from>
    <xdr:to>
      <xdr:col>116</xdr:col>
      <xdr:colOff>63500</xdr:colOff>
      <xdr:row>78</xdr:row>
      <xdr:rowOff>156845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1089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104775</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81280</xdr:rowOff>
    </xdr:from>
    <xdr:to>
      <xdr:col>116</xdr:col>
      <xdr:colOff>114300</xdr:colOff>
      <xdr:row>77</xdr:row>
      <xdr:rowOff>11430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156845</xdr:rowOff>
    </xdr:from>
    <xdr:to>
      <xdr:col>111</xdr:col>
      <xdr:colOff>177800</xdr:colOff>
      <xdr:row>78</xdr:row>
      <xdr:rowOff>170815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29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88900</xdr:rowOff>
    </xdr:from>
    <xdr:to>
      <xdr:col>112</xdr:col>
      <xdr:colOff>38100</xdr:colOff>
      <xdr:row>77</xdr:row>
      <xdr:rowOff>19050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35560</xdr:rowOff>
    </xdr:from>
    <xdr:ext cx="532130"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2894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158115</xdr:rowOff>
    </xdr:from>
    <xdr:to>
      <xdr:col>107</xdr:col>
      <xdr:colOff>50800</xdr:colOff>
      <xdr:row>78</xdr:row>
      <xdr:rowOff>170815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531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76200</xdr:rowOff>
    </xdr:from>
    <xdr:to>
      <xdr:col>107</xdr:col>
      <xdr:colOff>101600</xdr:colOff>
      <xdr:row>77</xdr:row>
      <xdr:rowOff>6350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22860</xdr:rowOff>
    </xdr:from>
    <xdr:ext cx="532130"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2881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120650</xdr:rowOff>
    </xdr:from>
    <xdr:to>
      <xdr:col>102</xdr:col>
      <xdr:colOff>114300</xdr:colOff>
      <xdr:row>78</xdr:row>
      <xdr:rowOff>158115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4937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88265</xdr:rowOff>
    </xdr:from>
    <xdr:to>
      <xdr:col>102</xdr:col>
      <xdr:colOff>165100</xdr:colOff>
      <xdr:row>77</xdr:row>
      <xdr:rowOff>18415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34925</xdr:rowOff>
    </xdr:from>
    <xdr:ext cx="53213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893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125095</xdr:rowOff>
    </xdr:from>
    <xdr:to>
      <xdr:col>98</xdr:col>
      <xdr:colOff>38100</xdr:colOff>
      <xdr:row>77</xdr:row>
      <xdr:rowOff>55245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71755</xdr:rowOff>
    </xdr:from>
    <xdr:ext cx="53213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30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86995</xdr:rowOff>
    </xdr:from>
    <xdr:to>
      <xdr:col>116</xdr:col>
      <xdr:colOff>114300</xdr:colOff>
      <xdr:row>79</xdr:row>
      <xdr:rowOff>17780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1905</xdr:rowOff>
    </xdr:from>
    <xdr:ext cx="534670" cy="259080"/>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75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106045</xdr:rowOff>
    </xdr:from>
    <xdr:to>
      <xdr:col>112</xdr:col>
      <xdr:colOff>38100</xdr:colOff>
      <xdr:row>79</xdr:row>
      <xdr:rowOff>36195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27305</xdr:rowOff>
    </xdr:from>
    <xdr:ext cx="53213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3571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120650</xdr:rowOff>
    </xdr:from>
    <xdr:to>
      <xdr:col>107</xdr:col>
      <xdr:colOff>101600</xdr:colOff>
      <xdr:row>79</xdr:row>
      <xdr:rowOff>50165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41275</xdr:rowOff>
    </xdr:from>
    <xdr:ext cx="53213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5858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107315</xdr:rowOff>
    </xdr:from>
    <xdr:to>
      <xdr:col>102</xdr:col>
      <xdr:colOff>165100</xdr:colOff>
      <xdr:row>79</xdr:row>
      <xdr:rowOff>37465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29210</xdr:rowOff>
    </xdr:from>
    <xdr:ext cx="532130" cy="25654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573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69850</xdr:rowOff>
    </xdr:from>
    <xdr:to>
      <xdr:col>98</xdr:col>
      <xdr:colOff>38100</xdr:colOff>
      <xdr:row>79</xdr:row>
      <xdr:rowOff>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162560</xdr:rowOff>
    </xdr:from>
    <xdr:ext cx="53213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3535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・投資及び出資金を除き、類似団体平均を下回っている状況となっています。</a:t>
          </a:r>
        </a:p>
        <a:p>
          <a:pPr algn="l"/>
          <a:r>
            <a:rPr sz="1200" b="0" i="0" u="none" strike="noStrike" baseline="0">
              <a:solidFill>
                <a:srgbClr val="000000"/>
              </a:solidFill>
              <a:latin typeface="ＭＳ Ｐゴシック"/>
              <a:ea typeface="ＭＳ Ｐゴシック"/>
            </a:rPr>
            <a:t>　・投資及び出資金は、5,037円の増額となっていますが、秩父広域市町村圏組合の水道事業に対する出資金の増が要因となっています。</a:t>
          </a:r>
        </a:p>
        <a:p>
          <a:pPr algn="l"/>
          <a:r>
            <a:rPr sz="1200" b="0" i="0" u="none" strike="noStrike" baseline="0">
              <a:solidFill>
                <a:srgbClr val="000000"/>
              </a:solidFill>
              <a:latin typeface="ＭＳ Ｐゴシック"/>
              <a:ea typeface="ＭＳ Ｐゴシック"/>
            </a:rPr>
            <a:t>　・積立金は、3,552円の増額となっていますが、公共施設整備基金や減債基金等の積立金の増が要因となっています。</a:t>
          </a:r>
        </a:p>
        <a:p>
          <a:pPr algn="l"/>
          <a:r>
            <a:rPr sz="1200" b="0" i="0" u="none" strike="noStrike" baseline="0">
              <a:solidFill>
                <a:srgbClr val="000000"/>
              </a:solidFill>
              <a:latin typeface="ＭＳ Ｐゴシック"/>
              <a:ea typeface="ＭＳ Ｐゴシック"/>
            </a:rPr>
            <a:t>　・公債費は、2,057円の増額となっていますが、元金償還額の増が要因となっています。</a:t>
          </a:r>
        </a:p>
        <a:p>
          <a:pPr algn="l"/>
          <a:r>
            <a:rPr sz="1200" b="0" i="0" u="none" strike="noStrike" baseline="0">
              <a:solidFill>
                <a:srgbClr val="000000"/>
              </a:solidFill>
              <a:latin typeface="ＭＳ Ｐゴシック"/>
              <a:ea typeface="ＭＳ Ｐゴシック"/>
            </a:rPr>
            <a:t>　・普通建設事業費は、6,138円の減額となっていますが、多世代交流施設整備事業の皆減などが要因となっています。</a:t>
          </a:r>
        </a:p>
        <a:p>
          <a:pPr algn="l"/>
          <a:r>
            <a:rPr sz="1200" b="0" i="0" u="none" strike="noStrike" baseline="0">
              <a:solidFill>
                <a:srgbClr val="000000"/>
              </a:solidFill>
              <a:latin typeface="ＭＳ Ｐゴシック"/>
              <a:ea typeface="ＭＳ Ｐゴシック"/>
            </a:rPr>
            <a:t>　・物件費は、4,429円の減額となっていますが、航空写真撮影及び土地家屋現況図等修正業務委託や橋梁長寿命化修繕計画策定業務委託の皆減等、委託料の減が要因となっています。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7,143
7,095
30.43
3,372,519
3,258,747
113,772
2,206,877
3,015,754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99.2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100330</xdr:rowOff>
    </xdr:from>
    <xdr:to>
      <xdr:col>24</xdr:col>
      <xdr:colOff>62865</xdr:colOff>
      <xdr:row>39</xdr:row>
      <xdr:rowOff>41275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8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45085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41275</xdr:rowOff>
    </xdr:from>
    <xdr:to>
      <xdr:col>24</xdr:col>
      <xdr:colOff>152400</xdr:colOff>
      <xdr:row>39</xdr:row>
      <xdr:rowOff>41275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46990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17,711</a:t>
          </a:r>
          <a:endParaRPr kumimoji="1" lang="ja-JP" altLang="en-US" sz="1000" b="1">
            <a:latin typeface="ＭＳ Ｐゴシック"/>
          </a:endParaRPr>
        </a:p>
      </xdr:txBody>
    </xdr:sp>
    <xdr:clientData/>
  </xdr:oneCellAnchor>
  <xdr:twoCellAnchor>
    <xdr:from>
      <xdr:col>23</xdr:col>
      <xdr:colOff>165100</xdr:colOff>
      <xdr:row>30</xdr:row>
      <xdr:rowOff>100330</xdr:rowOff>
    </xdr:from>
    <xdr:to>
      <xdr:col>24</xdr:col>
      <xdr:colOff>152400</xdr:colOff>
      <xdr:row>30</xdr:row>
      <xdr:rowOff>100330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21590</xdr:rowOff>
    </xdr:from>
    <xdr:to>
      <xdr:col>24</xdr:col>
      <xdr:colOff>63500</xdr:colOff>
      <xdr:row>38</xdr:row>
      <xdr:rowOff>27940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366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67945</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21590</xdr:rowOff>
    </xdr:from>
    <xdr:to>
      <xdr:col>19</xdr:col>
      <xdr:colOff>177800</xdr:colOff>
      <xdr:row>38</xdr:row>
      <xdr:rowOff>52070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6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65405</xdr:rowOff>
    </xdr:from>
    <xdr:to>
      <xdr:col>20</xdr:col>
      <xdr:colOff>38100</xdr:colOff>
      <xdr:row>36</xdr:row>
      <xdr:rowOff>167005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xdr:rowOff>
    </xdr:from>
    <xdr:ext cx="46736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12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34290</xdr:rowOff>
    </xdr:from>
    <xdr:to>
      <xdr:col>15</xdr:col>
      <xdr:colOff>50800</xdr:colOff>
      <xdr:row>38</xdr:row>
      <xdr:rowOff>52070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493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89535</xdr:rowOff>
    </xdr:from>
    <xdr:to>
      <xdr:col>15</xdr:col>
      <xdr:colOff>101600</xdr:colOff>
      <xdr:row>37</xdr:row>
      <xdr:rowOff>19685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36195</xdr:rowOff>
    </xdr:from>
    <xdr:ext cx="46736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36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34290</xdr:rowOff>
    </xdr:from>
    <xdr:to>
      <xdr:col>10</xdr:col>
      <xdr:colOff>114300</xdr:colOff>
      <xdr:row>38</xdr:row>
      <xdr:rowOff>133350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493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156845</xdr:rowOff>
    </xdr:from>
    <xdr:ext cx="467360" cy="25654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86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17780</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135255</xdr:rowOff>
    </xdr:from>
    <xdr:ext cx="467360" cy="25654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64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148590</xdr:rowOff>
    </xdr:from>
    <xdr:to>
      <xdr:col>24</xdr:col>
      <xdr:colOff>114300</xdr:colOff>
      <xdr:row>38</xdr:row>
      <xdr:rowOff>78740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127000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142240</xdr:rowOff>
    </xdr:from>
    <xdr:to>
      <xdr:col>20</xdr:col>
      <xdr:colOff>38100</xdr:colOff>
      <xdr:row>38</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63500</xdr:rowOff>
    </xdr:from>
    <xdr:ext cx="467360" cy="25654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78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1270</xdr:rowOff>
    </xdr:from>
    <xdr:to>
      <xdr:col>15</xdr:col>
      <xdr:colOff>101600</xdr:colOff>
      <xdr:row>38</xdr:row>
      <xdr:rowOff>102870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93980</xdr:rowOff>
    </xdr:from>
    <xdr:ext cx="46736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609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154940</xdr:rowOff>
    </xdr:from>
    <xdr:to>
      <xdr:col>10</xdr:col>
      <xdr:colOff>165100</xdr:colOff>
      <xdr:row>38</xdr:row>
      <xdr:rowOff>85090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76200</xdr:rowOff>
    </xdr:from>
    <xdr:ext cx="467360"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91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82550</xdr:rowOff>
    </xdr:from>
    <xdr:to>
      <xdr:col>6</xdr:col>
      <xdr:colOff>38100</xdr:colOff>
      <xdr:row>39</xdr:row>
      <xdr:rowOff>12700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3810</xdr:rowOff>
    </xdr:from>
    <xdr:ext cx="46736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690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09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26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137160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49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62,016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7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1,081,319</a:t>
          </a:r>
          <a:endParaRPr kumimoji="1" lang="ja-JP" altLang="en-US" sz="1000" b="1">
            <a:latin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118745</xdr:rowOff>
    </xdr:from>
    <xdr:to>
      <xdr:col>24</xdr:col>
      <xdr:colOff>63500</xdr:colOff>
      <xdr:row>58</xdr:row>
      <xdr:rowOff>120650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28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150495</xdr:rowOff>
    </xdr:from>
    <xdr:ext cx="598805"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127635</xdr:rowOff>
    </xdr:from>
    <xdr:to>
      <xdr:col>24</xdr:col>
      <xdr:colOff>114300</xdr:colOff>
      <xdr:row>58</xdr:row>
      <xdr:rowOff>57785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113665</xdr:rowOff>
    </xdr:from>
    <xdr:to>
      <xdr:col>19</xdr:col>
      <xdr:colOff>177800</xdr:colOff>
      <xdr:row>58</xdr:row>
      <xdr:rowOff>120650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577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113665</xdr:rowOff>
    </xdr:from>
    <xdr:to>
      <xdr:col>20</xdr:col>
      <xdr:colOff>38100</xdr:colOff>
      <xdr:row>58</xdr:row>
      <xdr:rowOff>43815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60960</xdr:rowOff>
    </xdr:from>
    <xdr:ext cx="59626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662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109855</xdr:rowOff>
    </xdr:from>
    <xdr:to>
      <xdr:col>15</xdr:col>
      <xdr:colOff>50800</xdr:colOff>
      <xdr:row>58</xdr:row>
      <xdr:rowOff>113665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3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66040</xdr:rowOff>
    </xdr:from>
    <xdr:ext cx="596265" cy="25654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6672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95250</xdr:rowOff>
    </xdr:from>
    <xdr:to>
      <xdr:col>10</xdr:col>
      <xdr:colOff>114300</xdr:colOff>
      <xdr:row>58</xdr:row>
      <xdr:rowOff>109855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93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xdr:rowOff>
    </xdr:from>
    <xdr:to>
      <xdr:col>10</xdr:col>
      <xdr:colOff>165100</xdr:colOff>
      <xdr:row>58</xdr:row>
      <xdr:rowOff>104140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120650</xdr:rowOff>
    </xdr:from>
    <xdr:ext cx="596265" cy="25654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97218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23495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40640</xdr:rowOff>
    </xdr:from>
    <xdr:ext cx="596265" cy="25654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580" y="96418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67945</xdr:rowOff>
    </xdr:from>
    <xdr:to>
      <xdr:col>24</xdr:col>
      <xdr:colOff>114300</xdr:colOff>
      <xdr:row>58</xdr:row>
      <xdr:rowOff>169545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534670" cy="25654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75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69850</xdr:rowOff>
    </xdr:from>
    <xdr:to>
      <xdr:col>20</xdr:col>
      <xdr:colOff>38100</xdr:colOff>
      <xdr:row>58</xdr:row>
      <xdr:rowOff>171450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162560</xdr:rowOff>
    </xdr:from>
    <xdr:ext cx="53213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10106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63500</xdr:rowOff>
    </xdr:from>
    <xdr:to>
      <xdr:col>15</xdr:col>
      <xdr:colOff>101600</xdr:colOff>
      <xdr:row>58</xdr:row>
      <xdr:rowOff>164465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155575</xdr:rowOff>
    </xdr:from>
    <xdr:ext cx="532130"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10099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59055</xdr:rowOff>
    </xdr:from>
    <xdr:to>
      <xdr:col>10</xdr:col>
      <xdr:colOff>165100</xdr:colOff>
      <xdr:row>58</xdr:row>
      <xdr:rowOff>160655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151765</xdr:rowOff>
    </xdr:from>
    <xdr:ext cx="53213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095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44450</xdr:rowOff>
    </xdr:from>
    <xdr:to>
      <xdr:col>6</xdr:col>
      <xdr:colOff>38100</xdr:colOff>
      <xdr:row>58</xdr:row>
      <xdr:rowOff>146050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137160</xdr:rowOff>
    </xdr:from>
    <xdr:ext cx="53213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081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090" cy="25654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09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090" cy="25654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09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167640</xdr:rowOff>
    </xdr:from>
    <xdr:to>
      <xdr:col>24</xdr:col>
      <xdr:colOff>62865</xdr:colOff>
      <xdr:row>78</xdr:row>
      <xdr:rowOff>73660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9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77470</xdr:rowOff>
    </xdr:from>
    <xdr:ext cx="598805" cy="25654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108,058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73660</xdr:rowOff>
    </xdr:from>
    <xdr:to>
      <xdr:col>24</xdr:col>
      <xdr:colOff>152400</xdr:colOff>
      <xdr:row>78</xdr:row>
      <xdr:rowOff>73660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114300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241,190</a:t>
          </a:r>
          <a:endParaRPr kumimoji="1" lang="ja-JP" altLang="en-US" sz="1000" b="1">
            <a:latin typeface="ＭＳ Ｐゴシック"/>
          </a:endParaRPr>
        </a:p>
      </xdr:txBody>
    </xdr:sp>
    <xdr:clientData/>
  </xdr:oneCellAnchor>
  <xdr:twoCellAnchor>
    <xdr:from>
      <xdr:col>23</xdr:col>
      <xdr:colOff>165100</xdr:colOff>
      <xdr:row>69</xdr:row>
      <xdr:rowOff>167640</xdr:rowOff>
    </xdr:from>
    <xdr:to>
      <xdr:col>24</xdr:col>
      <xdr:colOff>152400</xdr:colOff>
      <xdr:row>69</xdr:row>
      <xdr:rowOff>167640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26035</xdr:rowOff>
    </xdr:from>
    <xdr:to>
      <xdr:col>24</xdr:col>
      <xdr:colOff>63500</xdr:colOff>
      <xdr:row>77</xdr:row>
      <xdr:rowOff>22225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6235"/>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99060</xdr:rowOff>
    </xdr:from>
    <xdr:ext cx="598805" cy="25654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9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76200</xdr:rowOff>
    </xdr:from>
    <xdr:to>
      <xdr:col>24</xdr:col>
      <xdr:colOff>114300</xdr:colOff>
      <xdr:row>75</xdr:row>
      <xdr:rowOff>6350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26035</xdr:rowOff>
    </xdr:from>
    <xdr:to>
      <xdr:col>19</xdr:col>
      <xdr:colOff>177800</xdr:colOff>
      <xdr:row>77</xdr:row>
      <xdr:rowOff>43180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623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93980</xdr:rowOff>
    </xdr:from>
    <xdr:to>
      <xdr:col>20</xdr:col>
      <xdr:colOff>38100</xdr:colOff>
      <xdr:row>75</xdr:row>
      <xdr:rowOff>24130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40640</xdr:rowOff>
    </xdr:from>
    <xdr:ext cx="596265" cy="25654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5564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43180</xdr:rowOff>
    </xdr:from>
    <xdr:to>
      <xdr:col>15</xdr:col>
      <xdr:colOff>50800</xdr:colOff>
      <xdr:row>77</xdr:row>
      <xdr:rowOff>143510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48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110490</xdr:rowOff>
    </xdr:from>
    <xdr:to>
      <xdr:col>15</xdr:col>
      <xdr:colOff>101600</xdr:colOff>
      <xdr:row>75</xdr:row>
      <xdr:rowOff>40640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57150</xdr:rowOff>
    </xdr:from>
    <xdr:ext cx="59626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5730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87630</xdr:rowOff>
    </xdr:from>
    <xdr:to>
      <xdr:col>10</xdr:col>
      <xdr:colOff>114300</xdr:colOff>
      <xdr:row>77</xdr:row>
      <xdr:rowOff>143510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892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130175</xdr:rowOff>
    </xdr:from>
    <xdr:to>
      <xdr:col>10</xdr:col>
      <xdr:colOff>165100</xdr:colOff>
      <xdr:row>75</xdr:row>
      <xdr:rowOff>60325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76835</xdr:rowOff>
    </xdr:from>
    <xdr:ext cx="596265" cy="25654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5926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55880</xdr:rowOff>
    </xdr:from>
    <xdr:to>
      <xdr:col>6</xdr:col>
      <xdr:colOff>38100</xdr:colOff>
      <xdr:row>75</xdr:row>
      <xdr:rowOff>157480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2540</xdr:rowOff>
    </xdr:from>
    <xdr:ext cx="5962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6898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143510</xdr:rowOff>
    </xdr:from>
    <xdr:to>
      <xdr:col>24</xdr:col>
      <xdr:colOff>114300</xdr:colOff>
      <xdr:row>77</xdr:row>
      <xdr:rowOff>73025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121285</xdr:rowOff>
    </xdr:from>
    <xdr:ext cx="598805" cy="25654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14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146685</xdr:rowOff>
    </xdr:from>
    <xdr:to>
      <xdr:col>20</xdr:col>
      <xdr:colOff>38100</xdr:colOff>
      <xdr:row>76</xdr:row>
      <xdr:rowOff>76835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67945</xdr:rowOff>
    </xdr:from>
    <xdr:ext cx="596265"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0981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163830</xdr:rowOff>
    </xdr:from>
    <xdr:to>
      <xdr:col>15</xdr:col>
      <xdr:colOff>101600</xdr:colOff>
      <xdr:row>77</xdr:row>
      <xdr:rowOff>93980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85090</xdr:rowOff>
    </xdr:from>
    <xdr:ext cx="59626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286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92075</xdr:rowOff>
    </xdr:from>
    <xdr:to>
      <xdr:col>10</xdr:col>
      <xdr:colOff>165100</xdr:colOff>
      <xdr:row>78</xdr:row>
      <xdr:rowOff>22225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13335</xdr:rowOff>
    </xdr:from>
    <xdr:ext cx="59626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386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36830</xdr:rowOff>
    </xdr:from>
    <xdr:to>
      <xdr:col>6</xdr:col>
      <xdr:colOff>38100</xdr:colOff>
      <xdr:row>77</xdr:row>
      <xdr:rowOff>138430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129540</xdr:rowOff>
    </xdr:from>
    <xdr:ext cx="596265"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331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09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3260" cy="25654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157480</xdr:rowOff>
    </xdr:from>
    <xdr:to>
      <xdr:col>24</xdr:col>
      <xdr:colOff>62865</xdr:colOff>
      <xdr:row>98</xdr:row>
      <xdr:rowOff>166370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430"/>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170180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166370</xdr:rowOff>
    </xdr:from>
    <xdr:to>
      <xdr:col>24</xdr:col>
      <xdr:colOff>152400</xdr:colOff>
      <xdr:row>98</xdr:row>
      <xdr:rowOff>166370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104140</xdr:rowOff>
    </xdr:from>
    <xdr:ext cx="598805"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660,594</a:t>
          </a:r>
          <a:endParaRPr kumimoji="1" lang="ja-JP" altLang="en-US" sz="1000" b="1">
            <a:latin typeface="ＭＳ Ｐゴシック"/>
          </a:endParaRPr>
        </a:p>
      </xdr:txBody>
    </xdr:sp>
    <xdr:clientData/>
  </xdr:oneCellAnchor>
  <xdr:twoCellAnchor>
    <xdr:from>
      <xdr:col>23</xdr:col>
      <xdr:colOff>165100</xdr:colOff>
      <xdr:row>91</xdr:row>
      <xdr:rowOff>157480</xdr:rowOff>
    </xdr:from>
    <xdr:to>
      <xdr:col>24</xdr:col>
      <xdr:colOff>152400</xdr:colOff>
      <xdr:row>91</xdr:row>
      <xdr:rowOff>157480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142240</xdr:rowOff>
    </xdr:from>
    <xdr:to>
      <xdr:col>24</xdr:col>
      <xdr:colOff>63500</xdr:colOff>
      <xdr:row>98</xdr:row>
      <xdr:rowOff>146050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43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40640</xdr:rowOff>
    </xdr:from>
    <xdr:ext cx="534670" cy="25654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12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17780</xdr:rowOff>
    </xdr:from>
    <xdr:to>
      <xdr:col>24</xdr:col>
      <xdr:colOff>114300</xdr:colOff>
      <xdr:row>98</xdr:row>
      <xdr:rowOff>118745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146050</xdr:rowOff>
    </xdr:from>
    <xdr:to>
      <xdr:col>19</xdr:col>
      <xdr:colOff>177800</xdr:colOff>
      <xdr:row>98</xdr:row>
      <xdr:rowOff>150495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8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19685</xdr:rowOff>
    </xdr:from>
    <xdr:to>
      <xdr:col>20</xdr:col>
      <xdr:colOff>38100</xdr:colOff>
      <xdr:row>98</xdr:row>
      <xdr:rowOff>121285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137795</xdr:rowOff>
    </xdr:from>
    <xdr:ext cx="53213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596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150495</xdr:rowOff>
    </xdr:from>
    <xdr:to>
      <xdr:col>15</xdr:col>
      <xdr:colOff>50800</xdr:colOff>
      <xdr:row>98</xdr:row>
      <xdr:rowOff>160020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2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16510</xdr:rowOff>
    </xdr:from>
    <xdr:to>
      <xdr:col>15</xdr:col>
      <xdr:colOff>101600</xdr:colOff>
      <xdr:row>98</xdr:row>
      <xdr:rowOff>118110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134620</xdr:rowOff>
    </xdr:from>
    <xdr:ext cx="532130" cy="25654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593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160020</xdr:rowOff>
    </xdr:from>
    <xdr:to>
      <xdr:col>10</xdr:col>
      <xdr:colOff>114300</xdr:colOff>
      <xdr:row>98</xdr:row>
      <xdr:rowOff>162560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2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55245</xdr:rowOff>
    </xdr:from>
    <xdr:to>
      <xdr:col>10</xdr:col>
      <xdr:colOff>165100</xdr:colOff>
      <xdr:row>98</xdr:row>
      <xdr:rowOff>156845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1905</xdr:rowOff>
    </xdr:from>
    <xdr:ext cx="53213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63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130810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147320</xdr:rowOff>
    </xdr:from>
    <xdr:ext cx="53213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606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91440</xdr:rowOff>
    </xdr:from>
    <xdr:to>
      <xdr:col>24</xdr:col>
      <xdr:colOff>114300</xdr:colOff>
      <xdr:row>99</xdr:row>
      <xdr:rowOff>21590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xdr:rowOff>
    </xdr:from>
    <xdr:ext cx="534670" cy="25654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84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95250</xdr:rowOff>
    </xdr:from>
    <xdr:to>
      <xdr:col>20</xdr:col>
      <xdr:colOff>38100</xdr:colOff>
      <xdr:row>99</xdr:row>
      <xdr:rowOff>25400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16510</xdr:rowOff>
    </xdr:from>
    <xdr:ext cx="53213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990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99695</xdr:rowOff>
    </xdr:from>
    <xdr:to>
      <xdr:col>15</xdr:col>
      <xdr:colOff>101600</xdr:colOff>
      <xdr:row>99</xdr:row>
      <xdr:rowOff>29845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20955</xdr:rowOff>
    </xdr:from>
    <xdr:ext cx="532130" cy="25654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994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109220</xdr:rowOff>
    </xdr:from>
    <xdr:to>
      <xdr:col>10</xdr:col>
      <xdr:colOff>165100</xdr:colOff>
      <xdr:row>99</xdr:row>
      <xdr:rowOff>39370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30480</xdr:rowOff>
    </xdr:from>
    <xdr:ext cx="532130" cy="25654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7004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111760</xdr:rowOff>
    </xdr:from>
    <xdr:to>
      <xdr:col>6</xdr:col>
      <xdr:colOff>38100</xdr:colOff>
      <xdr:row>99</xdr:row>
      <xdr:rowOff>41910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33020</xdr:rowOff>
    </xdr:from>
    <xdr:ext cx="53213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7006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654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654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127000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9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73660</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a:t>
          </a:r>
          <a:endParaRPr kumimoji="1" lang="ja-JP" altLang="en-US" sz="1000" b="1">
            <a:latin typeface="ＭＳ Ｐゴシック"/>
          </a:endParaRPr>
        </a:p>
      </xdr:txBody>
    </xdr:sp>
    <xdr:clientData/>
  </xdr:oneCellAnchor>
  <xdr:twoCellAnchor>
    <xdr:from>
      <xdr:col>54</xdr:col>
      <xdr:colOff>101600</xdr:colOff>
      <xdr:row>31</xdr:row>
      <xdr:rowOff>127000</xdr:rowOff>
    </xdr:from>
    <xdr:to>
      <xdr:col>55</xdr:col>
      <xdr:colOff>88900</xdr:colOff>
      <xdr:row>31</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11430</xdr:rowOff>
    </xdr:from>
    <xdr:to>
      <xdr:col>55</xdr:col>
      <xdr:colOff>0</xdr:colOff>
      <xdr:row>39</xdr:row>
      <xdr:rowOff>12065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79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5080</xdr:rowOff>
    </xdr:from>
    <xdr:to>
      <xdr:col>50</xdr:col>
      <xdr:colOff>114300</xdr:colOff>
      <xdr:row>39</xdr:row>
      <xdr:rowOff>11430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1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73660</xdr:rowOff>
    </xdr:from>
    <xdr:to>
      <xdr:col>50</xdr:col>
      <xdr:colOff>165100</xdr:colOff>
      <xdr:row>39</xdr:row>
      <xdr:rowOff>3810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20320</xdr:rowOff>
    </xdr:from>
    <xdr:ext cx="467360" cy="25654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39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5080</xdr:rowOff>
    </xdr:from>
    <xdr:to>
      <xdr:col>45</xdr:col>
      <xdr:colOff>177800</xdr:colOff>
      <xdr:row>39</xdr:row>
      <xdr:rowOff>7620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1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168275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13335</xdr:rowOff>
    </xdr:from>
    <xdr:ext cx="4673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56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6985</xdr:rowOff>
    </xdr:from>
    <xdr:to>
      <xdr:col>41</xdr:col>
      <xdr:colOff>50800</xdr:colOff>
      <xdr:row>39</xdr:row>
      <xdr:rowOff>7620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93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68580</xdr:rowOff>
    </xdr:from>
    <xdr:to>
      <xdr:col>41</xdr:col>
      <xdr:colOff>101600</xdr:colOff>
      <xdr:row>38</xdr:row>
      <xdr:rowOff>170180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15240</xdr:rowOff>
    </xdr:from>
    <xdr:ext cx="4673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5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71755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88265</xdr:rowOff>
    </xdr:from>
    <xdr:ext cx="467360" cy="25654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260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132715</xdr:rowOff>
    </xdr:from>
    <xdr:to>
      <xdr:col>55</xdr:col>
      <xdr:colOff>50800</xdr:colOff>
      <xdr:row>39</xdr:row>
      <xdr:rowOff>63500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50165</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53340</xdr:rowOff>
    </xdr:from>
    <xdr:ext cx="378460" cy="25654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398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125730</xdr:rowOff>
    </xdr:from>
    <xdr:to>
      <xdr:col>46</xdr:col>
      <xdr:colOff>38100</xdr:colOff>
      <xdr:row>39</xdr:row>
      <xdr:rowOff>55880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46990</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33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128270</xdr:rowOff>
    </xdr:from>
    <xdr:to>
      <xdr:col>41</xdr:col>
      <xdr:colOff>101600</xdr:colOff>
      <xdr:row>39</xdr:row>
      <xdr:rowOff>58420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49530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127635</xdr:rowOff>
    </xdr:from>
    <xdr:to>
      <xdr:col>36</xdr:col>
      <xdr:colOff>165100</xdr:colOff>
      <xdr:row>39</xdr:row>
      <xdr:rowOff>57785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48895</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35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6380" cy="25654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3090" cy="25654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684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57</xdr:row>
      <xdr:rowOff>169545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410"/>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1905</xdr:rowOff>
    </xdr:from>
    <xdr:ext cx="469900" cy="259080"/>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169545</xdr:rowOff>
    </xdr:from>
    <xdr:to>
      <xdr:col>55</xdr:col>
      <xdr:colOff>88900</xdr:colOff>
      <xdr:row>57</xdr:row>
      <xdr:rowOff>169545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214,852</a:t>
          </a:r>
          <a:endParaRPr kumimoji="1" lang="ja-JP" altLang="en-US" sz="1000" b="1">
            <a:latin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126365</xdr:rowOff>
    </xdr:from>
    <xdr:to>
      <xdr:col>55</xdr:col>
      <xdr:colOff>0</xdr:colOff>
      <xdr:row>57</xdr:row>
      <xdr:rowOff>135255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990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82550</xdr:rowOff>
    </xdr:from>
    <xdr:ext cx="534670" cy="25908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135255</xdr:rowOff>
    </xdr:from>
    <xdr:to>
      <xdr:col>50</xdr:col>
      <xdr:colOff>114300</xdr:colOff>
      <xdr:row>57</xdr:row>
      <xdr:rowOff>142240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7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48895</xdr:rowOff>
    </xdr:from>
    <xdr:to>
      <xdr:col>50</xdr:col>
      <xdr:colOff>165100</xdr:colOff>
      <xdr:row>56</xdr:row>
      <xdr:rowOff>150495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167005</xdr:rowOff>
    </xdr:from>
    <xdr:ext cx="532130" cy="25654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1965" y="9425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120650</xdr:rowOff>
    </xdr:from>
    <xdr:to>
      <xdr:col>45</xdr:col>
      <xdr:colOff>177800</xdr:colOff>
      <xdr:row>57</xdr:row>
      <xdr:rowOff>142240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3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91440</xdr:rowOff>
    </xdr:from>
    <xdr:to>
      <xdr:col>46</xdr:col>
      <xdr:colOff>38100</xdr:colOff>
      <xdr:row>57</xdr:row>
      <xdr:rowOff>21590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38100</xdr:rowOff>
    </xdr:from>
    <xdr:ext cx="53213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2965" y="9467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120650</xdr:rowOff>
    </xdr:from>
    <xdr:to>
      <xdr:col>41</xdr:col>
      <xdr:colOff>50800</xdr:colOff>
      <xdr:row>57</xdr:row>
      <xdr:rowOff>130175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33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41910</xdr:rowOff>
    </xdr:from>
    <xdr:to>
      <xdr:col>41</xdr:col>
      <xdr:colOff>101600</xdr:colOff>
      <xdr:row>56</xdr:row>
      <xdr:rowOff>143510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160020</xdr:rowOff>
    </xdr:from>
    <xdr:ext cx="53213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3965" y="9418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44450</xdr:rowOff>
    </xdr:from>
    <xdr:ext cx="53213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4965" y="9474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75565</xdr:rowOff>
    </xdr:from>
    <xdr:to>
      <xdr:col>55</xdr:col>
      <xdr:colOff>50800</xdr:colOff>
      <xdr:row>58</xdr:row>
      <xdr:rowOff>6350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161925</xdr:rowOff>
    </xdr:from>
    <xdr:ext cx="534670" cy="25908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84455</xdr:rowOff>
    </xdr:from>
    <xdr:to>
      <xdr:col>50</xdr:col>
      <xdr:colOff>165100</xdr:colOff>
      <xdr:row>58</xdr:row>
      <xdr:rowOff>14605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xdr:rowOff>
    </xdr:from>
    <xdr:ext cx="532130" cy="25654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1965" y="9950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91440</xdr:rowOff>
    </xdr:from>
    <xdr:to>
      <xdr:col>46</xdr:col>
      <xdr:colOff>38100</xdr:colOff>
      <xdr:row>58</xdr:row>
      <xdr:rowOff>21590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12700</xdr:rowOff>
    </xdr:from>
    <xdr:ext cx="46736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350" y="9956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69850</xdr:rowOff>
    </xdr:from>
    <xdr:to>
      <xdr:col>41</xdr:col>
      <xdr:colOff>101600</xdr:colOff>
      <xdr:row>57</xdr:row>
      <xdr:rowOff>171450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162560</xdr:rowOff>
    </xdr:from>
    <xdr:ext cx="53213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3965" y="9935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79375</xdr:rowOff>
    </xdr:from>
    <xdr:to>
      <xdr:col>36</xdr:col>
      <xdr:colOff>165100</xdr:colOff>
      <xdr:row>58</xdr:row>
      <xdr:rowOff>9525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xdr:rowOff>
    </xdr:from>
    <xdr:ext cx="53213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4965" y="9944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6380" cy="25654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090" cy="25654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86995</xdr:rowOff>
    </xdr:from>
    <xdr:to>
      <xdr:col>54</xdr:col>
      <xdr:colOff>189865</xdr:colOff>
      <xdr:row>78</xdr:row>
      <xdr:rowOff>20955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9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37846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7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33655</xdr:rowOff>
    </xdr:from>
    <xdr:ext cx="598805" cy="2584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229,235</a:t>
          </a:r>
          <a:endParaRPr kumimoji="1" lang="ja-JP" altLang="en-US" sz="1000" b="1">
            <a:latin typeface="ＭＳ Ｐゴシック"/>
          </a:endParaRPr>
        </a:p>
      </xdr:txBody>
    </xdr:sp>
    <xdr:clientData/>
  </xdr:oneCellAnchor>
  <xdr:twoCellAnchor>
    <xdr:from>
      <xdr:col>54</xdr:col>
      <xdr:colOff>101600</xdr:colOff>
      <xdr:row>70</xdr:row>
      <xdr:rowOff>86995</xdr:rowOff>
    </xdr:from>
    <xdr:to>
      <xdr:col>55</xdr:col>
      <xdr:colOff>88900</xdr:colOff>
      <xdr:row>70</xdr:row>
      <xdr:rowOff>86995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153670</xdr:rowOff>
    </xdr:from>
    <xdr:to>
      <xdr:col>55</xdr:col>
      <xdr:colOff>0</xdr:colOff>
      <xdr:row>77</xdr:row>
      <xdr:rowOff>154940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53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1905</xdr:rowOff>
    </xdr:from>
    <xdr:ext cx="53467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2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150495</xdr:rowOff>
    </xdr:from>
    <xdr:to>
      <xdr:col>55</xdr:col>
      <xdr:colOff>50800</xdr:colOff>
      <xdr:row>77</xdr:row>
      <xdr:rowOff>80645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140335</xdr:rowOff>
    </xdr:from>
    <xdr:to>
      <xdr:col>50</xdr:col>
      <xdr:colOff>114300</xdr:colOff>
      <xdr:row>77</xdr:row>
      <xdr:rowOff>154940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419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156210</xdr:rowOff>
    </xdr:from>
    <xdr:to>
      <xdr:col>50</xdr:col>
      <xdr:colOff>165100</xdr:colOff>
      <xdr:row>77</xdr:row>
      <xdr:rowOff>86360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102870</xdr:rowOff>
    </xdr:from>
    <xdr:ext cx="532130"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2961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76200</xdr:rowOff>
    </xdr:from>
    <xdr:to>
      <xdr:col>45</xdr:col>
      <xdr:colOff>177800</xdr:colOff>
      <xdr:row>77</xdr:row>
      <xdr:rowOff>140335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778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6350</xdr:rowOff>
    </xdr:from>
    <xdr:to>
      <xdr:col>46</xdr:col>
      <xdr:colOff>38100</xdr:colOff>
      <xdr:row>77</xdr:row>
      <xdr:rowOff>107950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124460</xdr:rowOff>
    </xdr:from>
    <xdr:ext cx="532130"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2983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76200</xdr:rowOff>
    </xdr:from>
    <xdr:to>
      <xdr:col>41</xdr:col>
      <xdr:colOff>50800</xdr:colOff>
      <xdr:row>77</xdr:row>
      <xdr:rowOff>156845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778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34290</xdr:rowOff>
    </xdr:from>
    <xdr:to>
      <xdr:col>41</xdr:col>
      <xdr:colOff>101600</xdr:colOff>
      <xdr:row>77</xdr:row>
      <xdr:rowOff>135890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127000</xdr:rowOff>
    </xdr:from>
    <xdr:ext cx="53213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328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26670</xdr:rowOff>
    </xdr:from>
    <xdr:to>
      <xdr:col>36</xdr:col>
      <xdr:colOff>165100</xdr:colOff>
      <xdr:row>77</xdr:row>
      <xdr:rowOff>128270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144780</xdr:rowOff>
    </xdr:from>
    <xdr:ext cx="532130" cy="25654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003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102870</xdr:rowOff>
    </xdr:from>
    <xdr:to>
      <xdr:col>55</xdr:col>
      <xdr:colOff>50800</xdr:colOff>
      <xdr:row>78</xdr:row>
      <xdr:rowOff>33020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17780</xdr:rowOff>
    </xdr:from>
    <xdr:ext cx="469900" cy="256540"/>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19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104140</xdr:rowOff>
    </xdr:from>
    <xdr:to>
      <xdr:col>50</xdr:col>
      <xdr:colOff>165100</xdr:colOff>
      <xdr:row>78</xdr:row>
      <xdr:rowOff>34290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25400</xdr:rowOff>
    </xdr:from>
    <xdr:ext cx="46736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350" y="13398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89535</xdr:rowOff>
    </xdr:from>
    <xdr:to>
      <xdr:col>46</xdr:col>
      <xdr:colOff>38100</xdr:colOff>
      <xdr:row>78</xdr:row>
      <xdr:rowOff>19685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10795</xdr:rowOff>
    </xdr:from>
    <xdr:ext cx="467360"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350" y="133838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25400</xdr:rowOff>
    </xdr:from>
    <xdr:to>
      <xdr:col>41</xdr:col>
      <xdr:colOff>101600</xdr:colOff>
      <xdr:row>77</xdr:row>
      <xdr:rowOff>127000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143510</xdr:rowOff>
    </xdr:from>
    <xdr:ext cx="532130" cy="25654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3002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106045</xdr:rowOff>
    </xdr:from>
    <xdr:to>
      <xdr:col>36</xdr:col>
      <xdr:colOff>165100</xdr:colOff>
      <xdr:row>78</xdr:row>
      <xdr:rowOff>36195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27305</xdr:rowOff>
    </xdr:from>
    <xdr:ext cx="46736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350" y="13400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6380" cy="25654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654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654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090" cy="25654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54610</xdr:rowOff>
    </xdr:from>
    <xdr:to>
      <xdr:col>54</xdr:col>
      <xdr:colOff>189865</xdr:colOff>
      <xdr:row>98</xdr:row>
      <xdr:rowOff>48895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1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52705</xdr:rowOff>
    </xdr:from>
    <xdr:ext cx="534670" cy="256540"/>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48895</xdr:rowOff>
    </xdr:from>
    <xdr:to>
      <xdr:col>55</xdr:col>
      <xdr:colOff>88900</xdr:colOff>
      <xdr:row>98</xdr:row>
      <xdr:rowOff>48895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318,608</a:t>
          </a:r>
          <a:endParaRPr kumimoji="1" lang="ja-JP" altLang="en-US" sz="1000" b="1">
            <a:latin typeface="ＭＳ Ｐゴシック"/>
          </a:endParaRPr>
        </a:p>
      </xdr:txBody>
    </xdr:sp>
    <xdr:clientData/>
  </xdr:oneCellAnchor>
  <xdr:twoCellAnchor>
    <xdr:from>
      <xdr:col>54</xdr:col>
      <xdr:colOff>101600</xdr:colOff>
      <xdr:row>90</xdr:row>
      <xdr:rowOff>54610</xdr:rowOff>
    </xdr:from>
    <xdr:to>
      <xdr:col>55</xdr:col>
      <xdr:colOff>88900</xdr:colOff>
      <xdr:row>90</xdr:row>
      <xdr:rowOff>54610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158115</xdr:rowOff>
    </xdr:from>
    <xdr:to>
      <xdr:col>55</xdr:col>
      <xdr:colOff>0</xdr:colOff>
      <xdr:row>96</xdr:row>
      <xdr:rowOff>168910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73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86360</xdr:rowOff>
    </xdr:from>
    <xdr:ext cx="534670" cy="256540"/>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165100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168910</xdr:rowOff>
    </xdr:from>
    <xdr:to>
      <xdr:col>50</xdr:col>
      <xdr:colOff>114300</xdr:colOff>
      <xdr:row>97</xdr:row>
      <xdr:rowOff>27305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81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83185</xdr:rowOff>
    </xdr:from>
    <xdr:to>
      <xdr:col>50</xdr:col>
      <xdr:colOff>165100</xdr:colOff>
      <xdr:row>97</xdr:row>
      <xdr:rowOff>13335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29845</xdr:rowOff>
    </xdr:from>
    <xdr:ext cx="532130" cy="25654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317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161290</xdr:rowOff>
    </xdr:from>
    <xdr:to>
      <xdr:col>45</xdr:col>
      <xdr:colOff>177800</xdr:colOff>
      <xdr:row>97</xdr:row>
      <xdr:rowOff>27305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204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5080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21590</xdr:rowOff>
    </xdr:from>
    <xdr:ext cx="532130"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309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153035</xdr:rowOff>
    </xdr:from>
    <xdr:to>
      <xdr:col>41</xdr:col>
      <xdr:colOff>50800</xdr:colOff>
      <xdr:row>96</xdr:row>
      <xdr:rowOff>161290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12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20955</xdr:rowOff>
    </xdr:from>
    <xdr:to>
      <xdr:col>41</xdr:col>
      <xdr:colOff>101600</xdr:colOff>
      <xdr:row>96</xdr:row>
      <xdr:rowOff>122555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139065</xdr:rowOff>
    </xdr:from>
    <xdr:ext cx="53213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255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90170</xdr:rowOff>
    </xdr:from>
    <xdr:to>
      <xdr:col>36</xdr:col>
      <xdr:colOff>165100</xdr:colOff>
      <xdr:row>97</xdr:row>
      <xdr:rowOff>20320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36830</xdr:rowOff>
    </xdr:from>
    <xdr:ext cx="53213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324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107315</xdr:rowOff>
    </xdr:from>
    <xdr:to>
      <xdr:col>55</xdr:col>
      <xdr:colOff>50800</xdr:colOff>
      <xdr:row>97</xdr:row>
      <xdr:rowOff>37465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86360</xdr:rowOff>
    </xdr:from>
    <xdr:ext cx="534670" cy="25654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455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118110</xdr:rowOff>
    </xdr:from>
    <xdr:to>
      <xdr:col>50</xdr:col>
      <xdr:colOff>165100</xdr:colOff>
      <xdr:row>97</xdr:row>
      <xdr:rowOff>48260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39370</xdr:rowOff>
    </xdr:from>
    <xdr:ext cx="53213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670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147955</xdr:rowOff>
    </xdr:from>
    <xdr:to>
      <xdr:col>46</xdr:col>
      <xdr:colOff>38100</xdr:colOff>
      <xdr:row>97</xdr:row>
      <xdr:rowOff>78105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69215</xdr:rowOff>
    </xdr:from>
    <xdr:ext cx="53213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699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110490</xdr:rowOff>
    </xdr:from>
    <xdr:to>
      <xdr:col>41</xdr:col>
      <xdr:colOff>101600</xdr:colOff>
      <xdr:row>97</xdr:row>
      <xdr:rowOff>40640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31750</xdr:rowOff>
    </xdr:from>
    <xdr:ext cx="532130" cy="25654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662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102235</xdr:rowOff>
    </xdr:from>
    <xdr:to>
      <xdr:col>36</xdr:col>
      <xdr:colOff>165100</xdr:colOff>
      <xdr:row>97</xdr:row>
      <xdr:rowOff>32385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23495</xdr:rowOff>
    </xdr:from>
    <xdr:ext cx="53213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654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39</xdr:row>
      <xdr:rowOff>34290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72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38100</xdr:rowOff>
    </xdr:from>
    <xdr:ext cx="534670" cy="259080"/>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34290</xdr:rowOff>
    </xdr:from>
    <xdr:to>
      <xdr:col>86</xdr:col>
      <xdr:colOff>25400</xdr:colOff>
      <xdr:row>39</xdr:row>
      <xdr:rowOff>34290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9080"/>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85,141</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66675</xdr:rowOff>
    </xdr:from>
    <xdr:to>
      <xdr:col>85</xdr:col>
      <xdr:colOff>127000</xdr:colOff>
      <xdr:row>38</xdr:row>
      <xdr:rowOff>74930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581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117475</xdr:rowOff>
    </xdr:from>
    <xdr:ext cx="534670" cy="259080"/>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94615</xdr:rowOff>
    </xdr:from>
    <xdr:to>
      <xdr:col>85</xdr:col>
      <xdr:colOff>177800</xdr:colOff>
      <xdr:row>37</xdr:row>
      <xdr:rowOff>24765</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35560</xdr:rowOff>
    </xdr:from>
    <xdr:to>
      <xdr:col>81</xdr:col>
      <xdr:colOff>50800</xdr:colOff>
      <xdr:row>38</xdr:row>
      <xdr:rowOff>66675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506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135890</xdr:rowOff>
    </xdr:from>
    <xdr:to>
      <xdr:col>81</xdr:col>
      <xdr:colOff>101600</xdr:colOff>
      <xdr:row>37</xdr:row>
      <xdr:rowOff>66040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82550</xdr:rowOff>
    </xdr:from>
    <xdr:ext cx="53213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3965" y="6083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35560</xdr:rowOff>
    </xdr:from>
    <xdr:to>
      <xdr:col>76</xdr:col>
      <xdr:colOff>114300</xdr:colOff>
      <xdr:row>38</xdr:row>
      <xdr:rowOff>109220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506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100330</xdr:rowOff>
    </xdr:from>
    <xdr:to>
      <xdr:col>76</xdr:col>
      <xdr:colOff>165100</xdr:colOff>
      <xdr:row>37</xdr:row>
      <xdr:rowOff>30480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46990</xdr:rowOff>
    </xdr:from>
    <xdr:ext cx="53213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4965" y="6047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106680</xdr:rowOff>
    </xdr:from>
    <xdr:to>
      <xdr:col>71</xdr:col>
      <xdr:colOff>177800</xdr:colOff>
      <xdr:row>38</xdr:row>
      <xdr:rowOff>109220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621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0</xdr:rowOff>
    </xdr:from>
    <xdr:to>
      <xdr:col>72</xdr:col>
      <xdr:colOff>38100</xdr:colOff>
      <xdr:row>37</xdr:row>
      <xdr:rowOff>101600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118110</xdr:rowOff>
    </xdr:from>
    <xdr:ext cx="53213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5965" y="6118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118110</xdr:rowOff>
    </xdr:from>
    <xdr:to>
      <xdr:col>67</xdr:col>
      <xdr:colOff>101600</xdr:colOff>
      <xdr:row>37</xdr:row>
      <xdr:rowOff>48260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64770</xdr:rowOff>
    </xdr:from>
    <xdr:ext cx="532130" cy="25654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6965" y="6065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1905</xdr:rowOff>
    </xdr:from>
    <xdr:ext cx="534670" cy="259080"/>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17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109220</xdr:rowOff>
    </xdr:from>
    <xdr:ext cx="532130" cy="25654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6624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156210</xdr:rowOff>
    </xdr:from>
    <xdr:to>
      <xdr:col>76</xdr:col>
      <xdr:colOff>165100</xdr:colOff>
      <xdr:row>38</xdr:row>
      <xdr:rowOff>86360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77470</xdr:rowOff>
    </xdr:from>
    <xdr:ext cx="532130" cy="25654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592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57785</xdr:rowOff>
    </xdr:from>
    <xdr:to>
      <xdr:col>72</xdr:col>
      <xdr:colOff>38100</xdr:colOff>
      <xdr:row>38</xdr:row>
      <xdr:rowOff>159385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150495</xdr:rowOff>
    </xdr:from>
    <xdr:ext cx="53213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5965" y="6665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55880</xdr:rowOff>
    </xdr:from>
    <xdr:to>
      <xdr:col>67</xdr:col>
      <xdr:colOff>101600</xdr:colOff>
      <xdr:row>38</xdr:row>
      <xdr:rowOff>157480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148590</xdr:rowOff>
    </xdr:from>
    <xdr:ext cx="53213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6965" y="6663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6380" cy="25654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090" cy="25654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090" cy="25654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125730</xdr:rowOff>
    </xdr:from>
    <xdr:to>
      <xdr:col>85</xdr:col>
      <xdr:colOff>126365</xdr:colOff>
      <xdr:row>57</xdr:row>
      <xdr:rowOff>157480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680"/>
          <a:ext cx="127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161290</xdr:rowOff>
    </xdr:from>
    <xdr:ext cx="534670" cy="259080"/>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33,546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157480</xdr:rowOff>
    </xdr:from>
    <xdr:to>
      <xdr:col>86</xdr:col>
      <xdr:colOff>25400</xdr:colOff>
      <xdr:row>57</xdr:row>
      <xdr:rowOff>157480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72390</xdr:rowOff>
    </xdr:from>
    <xdr:ext cx="598805" cy="259080"/>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4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265,507</a:t>
          </a:r>
          <a:endParaRPr kumimoji="1" lang="ja-JP" altLang="en-US" sz="1000" b="1">
            <a:latin typeface="ＭＳ Ｐゴシック"/>
          </a:endParaRPr>
        </a:p>
      </xdr:txBody>
    </xdr:sp>
    <xdr:clientData/>
  </xdr:oneCellAnchor>
  <xdr:twoCellAnchor>
    <xdr:from>
      <xdr:col>85</xdr:col>
      <xdr:colOff>38100</xdr:colOff>
      <xdr:row>51</xdr:row>
      <xdr:rowOff>125730</xdr:rowOff>
    </xdr:from>
    <xdr:to>
      <xdr:col>86</xdr:col>
      <xdr:colOff>25400</xdr:colOff>
      <xdr:row>51</xdr:row>
      <xdr:rowOff>125730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111760</xdr:rowOff>
    </xdr:from>
    <xdr:to>
      <xdr:col>85</xdr:col>
      <xdr:colOff>127000</xdr:colOff>
      <xdr:row>57</xdr:row>
      <xdr:rowOff>132080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844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130810</xdr:rowOff>
    </xdr:from>
    <xdr:ext cx="534670" cy="259080"/>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107950</xdr:rowOff>
    </xdr:from>
    <xdr:to>
      <xdr:col>85</xdr:col>
      <xdr:colOff>177800</xdr:colOff>
      <xdr:row>57</xdr:row>
      <xdr:rowOff>38100</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132080</xdr:rowOff>
    </xdr:from>
    <xdr:to>
      <xdr:col>81</xdr:col>
      <xdr:colOff>50800</xdr:colOff>
      <xdr:row>57</xdr:row>
      <xdr:rowOff>137795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904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113030</xdr:rowOff>
    </xdr:from>
    <xdr:to>
      <xdr:col>81</xdr:col>
      <xdr:colOff>101600</xdr:colOff>
      <xdr:row>57</xdr:row>
      <xdr:rowOff>43180</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59690</xdr:rowOff>
    </xdr:from>
    <xdr:ext cx="532130"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3965" y="9489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137795</xdr:rowOff>
    </xdr:from>
    <xdr:to>
      <xdr:col>76</xdr:col>
      <xdr:colOff>114300</xdr:colOff>
      <xdr:row>57</xdr:row>
      <xdr:rowOff>146685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9104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125095</xdr:rowOff>
    </xdr:from>
    <xdr:to>
      <xdr:col>76</xdr:col>
      <xdr:colOff>165100</xdr:colOff>
      <xdr:row>57</xdr:row>
      <xdr:rowOff>55245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71755</xdr:rowOff>
    </xdr:from>
    <xdr:ext cx="53213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4965" y="9501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140970</xdr:rowOff>
    </xdr:from>
    <xdr:to>
      <xdr:col>71</xdr:col>
      <xdr:colOff>177800</xdr:colOff>
      <xdr:row>57</xdr:row>
      <xdr:rowOff>146685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9136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44450</xdr:rowOff>
    </xdr:from>
    <xdr:ext cx="53213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5965" y="9474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90170</xdr:rowOff>
    </xdr:from>
    <xdr:to>
      <xdr:col>67</xdr:col>
      <xdr:colOff>101600</xdr:colOff>
      <xdr:row>57</xdr:row>
      <xdr:rowOff>20320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36830</xdr:rowOff>
    </xdr:from>
    <xdr:ext cx="53213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6965" y="9466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60960</xdr:rowOff>
    </xdr:from>
    <xdr:to>
      <xdr:col>85</xdr:col>
      <xdr:colOff>177800</xdr:colOff>
      <xdr:row>57</xdr:row>
      <xdr:rowOff>162560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147320</xdr:rowOff>
    </xdr:from>
    <xdr:ext cx="534670" cy="259080"/>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81280</xdr:rowOff>
    </xdr:from>
    <xdr:to>
      <xdr:col>81</xdr:col>
      <xdr:colOff>101600</xdr:colOff>
      <xdr:row>58</xdr:row>
      <xdr:rowOff>11430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2540</xdr:rowOff>
    </xdr:from>
    <xdr:ext cx="53213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946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86995</xdr:rowOff>
    </xdr:from>
    <xdr:to>
      <xdr:col>76</xdr:col>
      <xdr:colOff>165100</xdr:colOff>
      <xdr:row>58</xdr:row>
      <xdr:rowOff>17780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8255</xdr:rowOff>
    </xdr:from>
    <xdr:ext cx="532130" cy="25654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952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95885</xdr:rowOff>
    </xdr:from>
    <xdr:to>
      <xdr:col>72</xdr:col>
      <xdr:colOff>38100</xdr:colOff>
      <xdr:row>58</xdr:row>
      <xdr:rowOff>26035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17780</xdr:rowOff>
    </xdr:from>
    <xdr:ext cx="532130" cy="25654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961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90170</xdr:rowOff>
    </xdr:from>
    <xdr:to>
      <xdr:col>67</xdr:col>
      <xdr:colOff>101600</xdr:colOff>
      <xdr:row>58</xdr:row>
      <xdr:rowOff>20320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11430</xdr:rowOff>
    </xdr:from>
    <xdr:ext cx="53213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955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160020</xdr:rowOff>
    </xdr:from>
    <xdr:to>
      <xdr:col>85</xdr:col>
      <xdr:colOff>126365</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106680</xdr:rowOff>
    </xdr:from>
    <xdr:ext cx="534670" cy="259080"/>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83,924</a:t>
          </a:r>
          <a:endParaRPr kumimoji="1" lang="ja-JP" altLang="en-US" sz="1000" b="1">
            <a:latin typeface="ＭＳ Ｐゴシック"/>
          </a:endParaRPr>
        </a:p>
      </xdr:txBody>
    </xdr:sp>
    <xdr:clientData/>
  </xdr:oneCellAnchor>
  <xdr:twoCellAnchor>
    <xdr:from>
      <xdr:col>85</xdr:col>
      <xdr:colOff>38100</xdr:colOff>
      <xdr:row>69</xdr:row>
      <xdr:rowOff>160020</xdr:rowOff>
    </xdr:from>
    <xdr:to>
      <xdr:col>86</xdr:col>
      <xdr:colOff>25400</xdr:colOff>
      <xdr:row>69</xdr:row>
      <xdr:rowOff>160020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118745</xdr:rowOff>
    </xdr:from>
    <xdr:ext cx="534670" cy="259080"/>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8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95885</xdr:rowOff>
    </xdr:from>
    <xdr:to>
      <xdr:col>85</xdr:col>
      <xdr:colOff>177800</xdr:colOff>
      <xdr:row>78</xdr:row>
      <xdr:rowOff>26035</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129540</xdr:rowOff>
    </xdr:from>
    <xdr:to>
      <xdr:col>81</xdr:col>
      <xdr:colOff>101600</xdr:colOff>
      <xdr:row>78</xdr:row>
      <xdr:rowOff>59690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76200</xdr:rowOff>
    </xdr:from>
    <xdr:ext cx="532130" cy="25654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3965" y="13106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90805</xdr:rowOff>
    </xdr:from>
    <xdr:to>
      <xdr:col>76</xdr:col>
      <xdr:colOff>165100</xdr:colOff>
      <xdr:row>78</xdr:row>
      <xdr:rowOff>20955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37465</xdr:rowOff>
    </xdr:from>
    <xdr:ext cx="532130"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4965" y="13067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43180</xdr:rowOff>
    </xdr:from>
    <xdr:to>
      <xdr:col>72</xdr:col>
      <xdr:colOff>38100</xdr:colOff>
      <xdr:row>78</xdr:row>
      <xdr:rowOff>144780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161290</xdr:rowOff>
    </xdr:from>
    <xdr:ext cx="467360"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350" y="13191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102235</xdr:rowOff>
    </xdr:from>
    <xdr:to>
      <xdr:col>67</xdr:col>
      <xdr:colOff>101600</xdr:colOff>
      <xdr:row>78</xdr:row>
      <xdr:rowOff>32385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48895</xdr:rowOff>
    </xdr:from>
    <xdr:ext cx="53213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6965" y="13079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7015" cy="25654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7015" cy="25654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7015" cy="25654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7015" cy="25654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73660</xdr:rowOff>
    </xdr:from>
    <xdr:to>
      <xdr:col>85</xdr:col>
      <xdr:colOff>126365</xdr:colOff>
      <xdr:row>98</xdr:row>
      <xdr:rowOff>99060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469900" cy="259080"/>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20320</xdr:rowOff>
    </xdr:from>
    <xdr:ext cx="598805" cy="256540"/>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276,967</a:t>
          </a:r>
          <a:endParaRPr kumimoji="1" lang="ja-JP" altLang="en-US" sz="1000" b="1">
            <a:latin typeface="ＭＳ Ｐゴシック"/>
          </a:endParaRPr>
        </a:p>
      </xdr:txBody>
    </xdr:sp>
    <xdr:clientData/>
  </xdr:oneCellAnchor>
  <xdr:twoCellAnchor>
    <xdr:from>
      <xdr:col>85</xdr:col>
      <xdr:colOff>38100</xdr:colOff>
      <xdr:row>91</xdr:row>
      <xdr:rowOff>73660</xdr:rowOff>
    </xdr:from>
    <xdr:to>
      <xdr:col>86</xdr:col>
      <xdr:colOff>25400</xdr:colOff>
      <xdr:row>91</xdr:row>
      <xdr:rowOff>73660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93980</xdr:rowOff>
    </xdr:from>
    <xdr:to>
      <xdr:col>85</xdr:col>
      <xdr:colOff>127000</xdr:colOff>
      <xdr:row>97</xdr:row>
      <xdr:rowOff>103505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24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111760</xdr:rowOff>
    </xdr:from>
    <xdr:ext cx="534670" cy="256540"/>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5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88900</xdr:rowOff>
    </xdr:from>
    <xdr:to>
      <xdr:col>85</xdr:col>
      <xdr:colOff>177800</xdr:colOff>
      <xdr:row>97</xdr:row>
      <xdr:rowOff>19050</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97</xdr:row>
      <xdr:rowOff>106045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34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88265</xdr:rowOff>
    </xdr:from>
    <xdr:to>
      <xdr:col>81</xdr:col>
      <xdr:colOff>101600</xdr:colOff>
      <xdr:row>97</xdr:row>
      <xdr:rowOff>18415</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34925</xdr:rowOff>
    </xdr:from>
    <xdr:ext cx="53213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3965" y="16322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106045</xdr:rowOff>
    </xdr:from>
    <xdr:to>
      <xdr:col>76</xdr:col>
      <xdr:colOff>114300</xdr:colOff>
      <xdr:row>97</xdr:row>
      <xdr:rowOff>109855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36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49530</xdr:rowOff>
    </xdr:from>
    <xdr:ext cx="53213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4965" y="1633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109855</xdr:rowOff>
    </xdr:from>
    <xdr:to>
      <xdr:col>71</xdr:col>
      <xdr:colOff>177800</xdr:colOff>
      <xdr:row>97</xdr:row>
      <xdr:rowOff>123825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7405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118745</xdr:rowOff>
    </xdr:from>
    <xdr:to>
      <xdr:col>72</xdr:col>
      <xdr:colOff>38100</xdr:colOff>
      <xdr:row>97</xdr:row>
      <xdr:rowOff>48895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65405</xdr:rowOff>
    </xdr:from>
    <xdr:ext cx="532130" cy="25654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5965" y="16353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106045</xdr:rowOff>
    </xdr:from>
    <xdr:to>
      <xdr:col>67</xdr:col>
      <xdr:colOff>101600</xdr:colOff>
      <xdr:row>97</xdr:row>
      <xdr:rowOff>36195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32130" cy="25654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6965" y="16341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43180</xdr:rowOff>
    </xdr:from>
    <xdr:to>
      <xdr:col>85</xdr:col>
      <xdr:colOff>177800</xdr:colOff>
      <xdr:row>97</xdr:row>
      <xdr:rowOff>144780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21590</xdr:rowOff>
    </xdr:from>
    <xdr:ext cx="534670" cy="259080"/>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5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52705</xdr:rowOff>
    </xdr:from>
    <xdr:to>
      <xdr:col>81</xdr:col>
      <xdr:colOff>101600</xdr:colOff>
      <xdr:row>97</xdr:row>
      <xdr:rowOff>154940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145415</xdr:rowOff>
    </xdr:from>
    <xdr:ext cx="532130" cy="25654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776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55245</xdr:rowOff>
    </xdr:from>
    <xdr:to>
      <xdr:col>76</xdr:col>
      <xdr:colOff>165100</xdr:colOff>
      <xdr:row>97</xdr:row>
      <xdr:rowOff>156845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147955</xdr:rowOff>
    </xdr:from>
    <xdr:ext cx="532130" cy="2584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7786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59055</xdr:rowOff>
    </xdr:from>
    <xdr:to>
      <xdr:col>72</xdr:col>
      <xdr:colOff>38100</xdr:colOff>
      <xdr:row>97</xdr:row>
      <xdr:rowOff>160655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151765</xdr:rowOff>
    </xdr:from>
    <xdr:ext cx="53213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782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73025</xdr:rowOff>
    </xdr:from>
    <xdr:to>
      <xdr:col>67</xdr:col>
      <xdr:colOff>101600</xdr:colOff>
      <xdr:row>98</xdr:row>
      <xdr:rowOff>3175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166370</xdr:rowOff>
    </xdr:from>
    <xdr:ext cx="532130" cy="25654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79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116205</xdr:rowOff>
    </xdr:from>
    <xdr:to>
      <xdr:col>116</xdr:col>
      <xdr:colOff>62865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1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53975</xdr:rowOff>
    </xdr:from>
    <xdr:ext cx="249555" cy="256540"/>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63500</xdr:rowOff>
    </xdr:from>
    <xdr:ext cx="534670" cy="256540"/>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7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10,233</a:t>
          </a:r>
          <a:endParaRPr kumimoji="1" lang="ja-JP" altLang="en-US" sz="1000" b="1">
            <a:latin typeface="ＭＳ Ｐゴシック"/>
          </a:endParaRPr>
        </a:p>
      </xdr:txBody>
    </xdr:sp>
    <xdr:clientData/>
  </xdr:oneCellAnchor>
  <xdr:twoCellAnchor>
    <xdr:from>
      <xdr:col>115</xdr:col>
      <xdr:colOff>165100</xdr:colOff>
      <xdr:row>31</xdr:row>
      <xdr:rowOff>116205</xdr:rowOff>
    </xdr:from>
    <xdr:to>
      <xdr:col>116</xdr:col>
      <xdr:colOff>152400</xdr:colOff>
      <xdr:row>31</xdr:row>
      <xdr:rowOff>116205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143510</xdr:rowOff>
    </xdr:from>
    <xdr:ext cx="378460" cy="256540"/>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716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50165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34290</xdr:rowOff>
    </xdr:from>
    <xdr:ext cx="37846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65405</xdr:rowOff>
    </xdr:from>
    <xdr:to>
      <xdr:col>107</xdr:col>
      <xdr:colOff>101600</xdr:colOff>
      <xdr:row>38</xdr:row>
      <xdr:rowOff>167005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12065</xdr:rowOff>
    </xdr:from>
    <xdr:ext cx="37846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141605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158115</xdr:rowOff>
    </xdr:from>
    <xdr:ext cx="378460" cy="25654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70" y="63303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78740</xdr:rowOff>
    </xdr:from>
    <xdr:to>
      <xdr:col>98</xdr:col>
      <xdr:colOff>38100</xdr:colOff>
      <xdr:row>39</xdr:row>
      <xdr:rowOff>8890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25400</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98425</xdr:rowOff>
    </xdr:from>
    <xdr:ext cx="249555" cy="256540"/>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・全ての項目において、類似団体平均を下回っている状況となっています。</a:t>
          </a:r>
        </a:p>
        <a:p>
          <a:pPr algn="l"/>
          <a:r>
            <a:rPr sz="1200" b="0" i="0" u="none" strike="noStrike" baseline="0">
              <a:solidFill>
                <a:srgbClr val="000000"/>
              </a:solidFill>
              <a:latin typeface="ＭＳ Ｐゴシック"/>
              <a:ea typeface="ＭＳ Ｐゴシック"/>
            </a:rPr>
            <a:t>　・教育費は、4,508円の増額となっていますが、グラウンド整備事業の皆増などが要因となっています。</a:t>
          </a:r>
        </a:p>
        <a:p>
          <a:pPr algn="l"/>
          <a:r>
            <a:rPr sz="1200" b="0" i="0" u="none" strike="noStrike" baseline="0">
              <a:solidFill>
                <a:srgbClr val="000000"/>
              </a:solidFill>
              <a:latin typeface="ＭＳ Ｐゴシック"/>
              <a:ea typeface="ＭＳ Ｐゴシック"/>
            </a:rPr>
            <a:t>　・土木費は、2,427円の増額となっていますが、公園整備事業や道路新設改良事業の増などが要因となっています。</a:t>
          </a:r>
        </a:p>
        <a:p>
          <a:pPr algn="l"/>
          <a:r>
            <a:rPr sz="1200" b="0" i="0" u="none" strike="noStrike" baseline="0">
              <a:solidFill>
                <a:srgbClr val="000000"/>
              </a:solidFill>
              <a:latin typeface="ＭＳ Ｐゴシック"/>
              <a:ea typeface="ＭＳ Ｐゴシック"/>
            </a:rPr>
            <a:t>　・公債費は、2,057円の増額となっていますが、元金償還額の増が要因となっています。</a:t>
          </a:r>
        </a:p>
        <a:p>
          <a:pPr algn="l"/>
          <a:r>
            <a:rPr sz="1200" b="0" i="0" u="none" strike="noStrike" baseline="0">
              <a:solidFill>
                <a:srgbClr val="000000"/>
              </a:solidFill>
              <a:latin typeface="ＭＳ Ｐゴシック"/>
              <a:ea typeface="ＭＳ Ｐゴシック"/>
            </a:rPr>
            <a:t>　・衛生費は、1,778円の増額となっていますが、秩父広域市町村圏組合の水道事業に対する出資金及び補助金の増などが要因となっています。</a:t>
          </a:r>
        </a:p>
        <a:p>
          <a:pPr algn="l"/>
          <a:r>
            <a:rPr sz="1200" b="0" i="0" u="none" strike="noStrike" baseline="0">
              <a:solidFill>
                <a:srgbClr val="000000"/>
              </a:solidFill>
              <a:latin typeface="ＭＳ Ｐゴシック"/>
              <a:ea typeface="ＭＳ Ｐゴシック"/>
            </a:rPr>
            <a:t>　・民生費は、15,386円の減額となっていますが、多世代交流施設整備事業や臨時福祉給付金の皆減などが要因となっています。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200" b="0" i="0" u="none" strike="noStrike" baseline="0">
              <a:solidFill>
                <a:srgbClr val="000000"/>
              </a:solidFill>
              <a:latin typeface="ＭＳ ゴシック"/>
              <a:ea typeface="ＭＳ ゴシック"/>
            </a:rPr>
            <a:t>　平成30年度は、航空写真撮影及び土地家屋現況図等修正業務委託や橋梁長寿命化修繕計画委託の皆減により物件費が減少したことに加え、一部事務組合負担金の減により補助費が減少したことなどから、財政調整基金の取崩額が減少し、かつ、決算剰余金を財政調整基金に積み立てたため、財政調整基金残高の比率が上昇し、実質単年度収支もプラスとなりました。</a:t>
          </a:r>
        </a:p>
        <a:p>
          <a:r>
            <a:rPr sz="1200" b="0" i="0" u="none" strike="noStrike" baseline="0">
              <a:solidFill>
                <a:srgbClr val="000000"/>
              </a:solidFill>
              <a:latin typeface="ＭＳ ゴシック"/>
              <a:ea typeface="ＭＳ ゴシック"/>
            </a:rPr>
            <a:t>　税収減などにより一般財源の確保が厳しいことから、今後も事務事業の見直しなど行財政改革を進める一方で、長期的視野に立って基金の積立を行い、健全な行財政運営に努めていきます。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全ての会計で黒字となっています。</a:t>
          </a:r>
        </a:p>
        <a:p>
          <a:r>
            <a:rPr sz="1400" b="0" i="0" u="none" strike="noStrike" baseline="0">
              <a:solidFill>
                <a:srgbClr val="000000"/>
              </a:solidFill>
              <a:latin typeface="ＭＳ ゴシック"/>
              <a:ea typeface="ＭＳ ゴシック"/>
            </a:rPr>
            <a:t>　税収減などにより一般財源の確保が厳しいことから、今後も事務事業の見直しなど行財政改革を進め、健全な行財政運営に努めていきます。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6" name="凡例9">
          <a:extLst>
            <a:ext uri="{FF2B5EF4-FFF2-40B4-BE49-F238E27FC236}">
              <a16:creationId xmlns:a16="http://schemas.microsoft.com/office/drawing/2014/main" id="{00000000-0008-0000-0900-000010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7" name="凡例10">
          <a:extLst>
            <a:ext uri="{FF2B5EF4-FFF2-40B4-BE49-F238E27FC236}">
              <a16:creationId xmlns:a16="http://schemas.microsoft.com/office/drawing/2014/main" id="{00000000-0008-0000-0900-000011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128</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129</v>
      </c>
      <c r="C2" s="3"/>
      <c r="D2" s="12"/>
    </row>
    <row r="3" spans="1:119" ht="18.75" customHeight="1" x14ac:dyDescent="0.15">
      <c r="A3" s="2"/>
      <c r="B3" s="487" t="s">
        <v>130</v>
      </c>
      <c r="C3" s="488"/>
      <c r="D3" s="488"/>
      <c r="E3" s="489"/>
      <c r="F3" s="489"/>
      <c r="G3" s="489"/>
      <c r="H3" s="489"/>
      <c r="I3" s="489"/>
      <c r="J3" s="489"/>
      <c r="K3" s="489"/>
      <c r="L3" s="489" t="s">
        <v>133</v>
      </c>
      <c r="M3" s="489"/>
      <c r="N3" s="489"/>
      <c r="O3" s="489"/>
      <c r="P3" s="489"/>
      <c r="Q3" s="489"/>
      <c r="R3" s="496"/>
      <c r="S3" s="496"/>
      <c r="T3" s="496"/>
      <c r="U3" s="496"/>
      <c r="V3" s="497"/>
      <c r="W3" s="352" t="s">
        <v>134</v>
      </c>
      <c r="X3" s="353"/>
      <c r="Y3" s="353"/>
      <c r="Z3" s="353"/>
      <c r="AA3" s="353"/>
      <c r="AB3" s="488"/>
      <c r="AC3" s="496" t="s">
        <v>135</v>
      </c>
      <c r="AD3" s="353"/>
      <c r="AE3" s="353"/>
      <c r="AF3" s="353"/>
      <c r="AG3" s="353"/>
      <c r="AH3" s="353"/>
      <c r="AI3" s="353"/>
      <c r="AJ3" s="353"/>
      <c r="AK3" s="353"/>
      <c r="AL3" s="354"/>
      <c r="AM3" s="352" t="s">
        <v>137</v>
      </c>
      <c r="AN3" s="353"/>
      <c r="AO3" s="353"/>
      <c r="AP3" s="353"/>
      <c r="AQ3" s="353"/>
      <c r="AR3" s="353"/>
      <c r="AS3" s="353"/>
      <c r="AT3" s="353"/>
      <c r="AU3" s="353"/>
      <c r="AV3" s="353"/>
      <c r="AW3" s="353"/>
      <c r="AX3" s="354"/>
      <c r="AY3" s="349" t="s">
        <v>2</v>
      </c>
      <c r="AZ3" s="350"/>
      <c r="BA3" s="350"/>
      <c r="BB3" s="350"/>
      <c r="BC3" s="350"/>
      <c r="BD3" s="350"/>
      <c r="BE3" s="350"/>
      <c r="BF3" s="350"/>
      <c r="BG3" s="350"/>
      <c r="BH3" s="350"/>
      <c r="BI3" s="350"/>
      <c r="BJ3" s="350"/>
      <c r="BK3" s="350"/>
      <c r="BL3" s="350"/>
      <c r="BM3" s="351"/>
      <c r="BN3" s="352" t="s">
        <v>138</v>
      </c>
      <c r="BO3" s="353"/>
      <c r="BP3" s="353"/>
      <c r="BQ3" s="353"/>
      <c r="BR3" s="353"/>
      <c r="BS3" s="353"/>
      <c r="BT3" s="353"/>
      <c r="BU3" s="354"/>
      <c r="BV3" s="352" t="s">
        <v>139</v>
      </c>
      <c r="BW3" s="353"/>
      <c r="BX3" s="353"/>
      <c r="BY3" s="353"/>
      <c r="BZ3" s="353"/>
      <c r="CA3" s="353"/>
      <c r="CB3" s="353"/>
      <c r="CC3" s="354"/>
      <c r="CD3" s="349" t="s">
        <v>2</v>
      </c>
      <c r="CE3" s="350"/>
      <c r="CF3" s="350"/>
      <c r="CG3" s="350"/>
      <c r="CH3" s="350"/>
      <c r="CI3" s="350"/>
      <c r="CJ3" s="350"/>
      <c r="CK3" s="350"/>
      <c r="CL3" s="350"/>
      <c r="CM3" s="350"/>
      <c r="CN3" s="350"/>
      <c r="CO3" s="350"/>
      <c r="CP3" s="350"/>
      <c r="CQ3" s="350"/>
      <c r="CR3" s="350"/>
      <c r="CS3" s="351"/>
      <c r="CT3" s="352" t="s">
        <v>142</v>
      </c>
      <c r="CU3" s="353"/>
      <c r="CV3" s="353"/>
      <c r="CW3" s="353"/>
      <c r="CX3" s="353"/>
      <c r="CY3" s="353"/>
      <c r="CZ3" s="353"/>
      <c r="DA3" s="354"/>
      <c r="DB3" s="352" t="s">
        <v>131</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143</v>
      </c>
      <c r="AZ4" s="356"/>
      <c r="BA4" s="356"/>
      <c r="BB4" s="356"/>
      <c r="BC4" s="356"/>
      <c r="BD4" s="356"/>
      <c r="BE4" s="356"/>
      <c r="BF4" s="356"/>
      <c r="BG4" s="356"/>
      <c r="BH4" s="356"/>
      <c r="BI4" s="356"/>
      <c r="BJ4" s="356"/>
      <c r="BK4" s="356"/>
      <c r="BL4" s="356"/>
      <c r="BM4" s="357"/>
      <c r="BN4" s="358">
        <v>3372519</v>
      </c>
      <c r="BO4" s="359"/>
      <c r="BP4" s="359"/>
      <c r="BQ4" s="359"/>
      <c r="BR4" s="359"/>
      <c r="BS4" s="359"/>
      <c r="BT4" s="359"/>
      <c r="BU4" s="360"/>
      <c r="BV4" s="358">
        <v>3439835</v>
      </c>
      <c r="BW4" s="359"/>
      <c r="BX4" s="359"/>
      <c r="BY4" s="359"/>
      <c r="BZ4" s="359"/>
      <c r="CA4" s="359"/>
      <c r="CB4" s="359"/>
      <c r="CC4" s="360"/>
      <c r="CD4" s="361" t="s">
        <v>145</v>
      </c>
      <c r="CE4" s="362"/>
      <c r="CF4" s="362"/>
      <c r="CG4" s="362"/>
      <c r="CH4" s="362"/>
      <c r="CI4" s="362"/>
      <c r="CJ4" s="362"/>
      <c r="CK4" s="362"/>
      <c r="CL4" s="362"/>
      <c r="CM4" s="362"/>
      <c r="CN4" s="362"/>
      <c r="CO4" s="362"/>
      <c r="CP4" s="362"/>
      <c r="CQ4" s="362"/>
      <c r="CR4" s="362"/>
      <c r="CS4" s="363"/>
      <c r="CT4" s="364">
        <v>5.2</v>
      </c>
      <c r="CU4" s="365"/>
      <c r="CV4" s="365"/>
      <c r="CW4" s="365"/>
      <c r="CX4" s="365"/>
      <c r="CY4" s="365"/>
      <c r="CZ4" s="365"/>
      <c r="DA4" s="366"/>
      <c r="DB4" s="364">
        <v>4.5</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147</v>
      </c>
      <c r="AN5" s="368"/>
      <c r="AO5" s="368"/>
      <c r="AP5" s="368"/>
      <c r="AQ5" s="368"/>
      <c r="AR5" s="368"/>
      <c r="AS5" s="368"/>
      <c r="AT5" s="369"/>
      <c r="AU5" s="370" t="s">
        <v>148</v>
      </c>
      <c r="AV5" s="371"/>
      <c r="AW5" s="371"/>
      <c r="AX5" s="371"/>
      <c r="AY5" s="372" t="s">
        <v>39</v>
      </c>
      <c r="AZ5" s="373"/>
      <c r="BA5" s="373"/>
      <c r="BB5" s="373"/>
      <c r="BC5" s="373"/>
      <c r="BD5" s="373"/>
      <c r="BE5" s="373"/>
      <c r="BF5" s="373"/>
      <c r="BG5" s="373"/>
      <c r="BH5" s="373"/>
      <c r="BI5" s="373"/>
      <c r="BJ5" s="373"/>
      <c r="BK5" s="373"/>
      <c r="BL5" s="373"/>
      <c r="BM5" s="374"/>
      <c r="BN5" s="375">
        <v>3258747</v>
      </c>
      <c r="BO5" s="376"/>
      <c r="BP5" s="376"/>
      <c r="BQ5" s="376"/>
      <c r="BR5" s="376"/>
      <c r="BS5" s="376"/>
      <c r="BT5" s="376"/>
      <c r="BU5" s="377"/>
      <c r="BV5" s="375">
        <v>3336059</v>
      </c>
      <c r="BW5" s="376"/>
      <c r="BX5" s="376"/>
      <c r="BY5" s="376"/>
      <c r="BZ5" s="376"/>
      <c r="CA5" s="376"/>
      <c r="CB5" s="376"/>
      <c r="CC5" s="377"/>
      <c r="CD5" s="378" t="s">
        <v>50</v>
      </c>
      <c r="CE5" s="379"/>
      <c r="CF5" s="379"/>
      <c r="CG5" s="379"/>
      <c r="CH5" s="379"/>
      <c r="CI5" s="379"/>
      <c r="CJ5" s="379"/>
      <c r="CK5" s="379"/>
      <c r="CL5" s="379"/>
      <c r="CM5" s="379"/>
      <c r="CN5" s="379"/>
      <c r="CO5" s="379"/>
      <c r="CP5" s="379"/>
      <c r="CQ5" s="379"/>
      <c r="CR5" s="379"/>
      <c r="CS5" s="380"/>
      <c r="CT5" s="381">
        <v>91.9</v>
      </c>
      <c r="CU5" s="382"/>
      <c r="CV5" s="382"/>
      <c r="CW5" s="382"/>
      <c r="CX5" s="382"/>
      <c r="CY5" s="382"/>
      <c r="CZ5" s="382"/>
      <c r="DA5" s="383"/>
      <c r="DB5" s="381">
        <v>91.8</v>
      </c>
      <c r="DC5" s="382"/>
      <c r="DD5" s="382"/>
      <c r="DE5" s="382"/>
      <c r="DF5" s="382"/>
      <c r="DG5" s="382"/>
      <c r="DH5" s="382"/>
      <c r="DI5" s="383"/>
    </row>
    <row r="6" spans="1:119" ht="18.75" customHeight="1" x14ac:dyDescent="0.15">
      <c r="A6" s="2"/>
      <c r="B6" s="507" t="s">
        <v>150</v>
      </c>
      <c r="C6" s="508"/>
      <c r="D6" s="508"/>
      <c r="E6" s="509"/>
      <c r="F6" s="509"/>
      <c r="G6" s="509"/>
      <c r="H6" s="509"/>
      <c r="I6" s="509"/>
      <c r="J6" s="509"/>
      <c r="K6" s="509"/>
      <c r="L6" s="509" t="s">
        <v>151</v>
      </c>
      <c r="M6" s="509"/>
      <c r="N6" s="509"/>
      <c r="O6" s="509"/>
      <c r="P6" s="509"/>
      <c r="Q6" s="509"/>
      <c r="R6" s="513"/>
      <c r="S6" s="513"/>
      <c r="T6" s="513"/>
      <c r="U6" s="513"/>
      <c r="V6" s="514"/>
      <c r="W6" s="517" t="s">
        <v>152</v>
      </c>
      <c r="X6" s="518"/>
      <c r="Y6" s="518"/>
      <c r="Z6" s="518"/>
      <c r="AA6" s="518"/>
      <c r="AB6" s="508"/>
      <c r="AC6" s="521" t="s">
        <v>154</v>
      </c>
      <c r="AD6" s="522"/>
      <c r="AE6" s="522"/>
      <c r="AF6" s="522"/>
      <c r="AG6" s="522"/>
      <c r="AH6" s="522"/>
      <c r="AI6" s="522"/>
      <c r="AJ6" s="522"/>
      <c r="AK6" s="522"/>
      <c r="AL6" s="523"/>
      <c r="AM6" s="367" t="s">
        <v>157</v>
      </c>
      <c r="AN6" s="368"/>
      <c r="AO6" s="368"/>
      <c r="AP6" s="368"/>
      <c r="AQ6" s="368"/>
      <c r="AR6" s="368"/>
      <c r="AS6" s="368"/>
      <c r="AT6" s="369"/>
      <c r="AU6" s="370" t="s">
        <v>148</v>
      </c>
      <c r="AV6" s="371"/>
      <c r="AW6" s="371"/>
      <c r="AX6" s="371"/>
      <c r="AY6" s="372" t="s">
        <v>62</v>
      </c>
      <c r="AZ6" s="373"/>
      <c r="BA6" s="373"/>
      <c r="BB6" s="373"/>
      <c r="BC6" s="373"/>
      <c r="BD6" s="373"/>
      <c r="BE6" s="373"/>
      <c r="BF6" s="373"/>
      <c r="BG6" s="373"/>
      <c r="BH6" s="373"/>
      <c r="BI6" s="373"/>
      <c r="BJ6" s="373"/>
      <c r="BK6" s="373"/>
      <c r="BL6" s="373"/>
      <c r="BM6" s="374"/>
      <c r="BN6" s="375">
        <v>113772</v>
      </c>
      <c r="BO6" s="376"/>
      <c r="BP6" s="376"/>
      <c r="BQ6" s="376"/>
      <c r="BR6" s="376"/>
      <c r="BS6" s="376"/>
      <c r="BT6" s="376"/>
      <c r="BU6" s="377"/>
      <c r="BV6" s="375">
        <v>103776</v>
      </c>
      <c r="BW6" s="376"/>
      <c r="BX6" s="376"/>
      <c r="BY6" s="376"/>
      <c r="BZ6" s="376"/>
      <c r="CA6" s="376"/>
      <c r="CB6" s="376"/>
      <c r="CC6" s="377"/>
      <c r="CD6" s="378" t="s">
        <v>158</v>
      </c>
      <c r="CE6" s="379"/>
      <c r="CF6" s="379"/>
      <c r="CG6" s="379"/>
      <c r="CH6" s="379"/>
      <c r="CI6" s="379"/>
      <c r="CJ6" s="379"/>
      <c r="CK6" s="379"/>
      <c r="CL6" s="379"/>
      <c r="CM6" s="379"/>
      <c r="CN6" s="379"/>
      <c r="CO6" s="379"/>
      <c r="CP6" s="379"/>
      <c r="CQ6" s="379"/>
      <c r="CR6" s="379"/>
      <c r="CS6" s="380"/>
      <c r="CT6" s="384">
        <v>97.1</v>
      </c>
      <c r="CU6" s="385"/>
      <c r="CV6" s="385"/>
      <c r="CW6" s="385"/>
      <c r="CX6" s="385"/>
      <c r="CY6" s="385"/>
      <c r="CZ6" s="385"/>
      <c r="DA6" s="386"/>
      <c r="DB6" s="384">
        <v>97.1</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159</v>
      </c>
      <c r="AN7" s="368"/>
      <c r="AO7" s="368"/>
      <c r="AP7" s="368"/>
      <c r="AQ7" s="368"/>
      <c r="AR7" s="368"/>
      <c r="AS7" s="368"/>
      <c r="AT7" s="369"/>
      <c r="AU7" s="370" t="s">
        <v>148</v>
      </c>
      <c r="AV7" s="371"/>
      <c r="AW7" s="371"/>
      <c r="AX7" s="371"/>
      <c r="AY7" s="372" t="s">
        <v>81</v>
      </c>
      <c r="AZ7" s="373"/>
      <c r="BA7" s="373"/>
      <c r="BB7" s="373"/>
      <c r="BC7" s="373"/>
      <c r="BD7" s="373"/>
      <c r="BE7" s="373"/>
      <c r="BF7" s="373"/>
      <c r="BG7" s="373"/>
      <c r="BH7" s="373"/>
      <c r="BI7" s="373"/>
      <c r="BJ7" s="373"/>
      <c r="BK7" s="373"/>
      <c r="BL7" s="373"/>
      <c r="BM7" s="374"/>
      <c r="BN7" s="375">
        <v>0</v>
      </c>
      <c r="BO7" s="376"/>
      <c r="BP7" s="376"/>
      <c r="BQ7" s="376"/>
      <c r="BR7" s="376"/>
      <c r="BS7" s="376"/>
      <c r="BT7" s="376"/>
      <c r="BU7" s="377"/>
      <c r="BV7" s="375">
        <v>2557</v>
      </c>
      <c r="BW7" s="376"/>
      <c r="BX7" s="376"/>
      <c r="BY7" s="376"/>
      <c r="BZ7" s="376"/>
      <c r="CA7" s="376"/>
      <c r="CB7" s="376"/>
      <c r="CC7" s="377"/>
      <c r="CD7" s="378" t="s">
        <v>161</v>
      </c>
      <c r="CE7" s="379"/>
      <c r="CF7" s="379"/>
      <c r="CG7" s="379"/>
      <c r="CH7" s="379"/>
      <c r="CI7" s="379"/>
      <c r="CJ7" s="379"/>
      <c r="CK7" s="379"/>
      <c r="CL7" s="379"/>
      <c r="CM7" s="379"/>
      <c r="CN7" s="379"/>
      <c r="CO7" s="379"/>
      <c r="CP7" s="379"/>
      <c r="CQ7" s="379"/>
      <c r="CR7" s="379"/>
      <c r="CS7" s="380"/>
      <c r="CT7" s="375">
        <v>2206877</v>
      </c>
      <c r="CU7" s="376"/>
      <c r="CV7" s="376"/>
      <c r="CW7" s="376"/>
      <c r="CX7" s="376"/>
      <c r="CY7" s="376"/>
      <c r="CZ7" s="376"/>
      <c r="DA7" s="377"/>
      <c r="DB7" s="375">
        <v>2266105</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164</v>
      </c>
      <c r="AN8" s="368"/>
      <c r="AO8" s="368"/>
      <c r="AP8" s="368"/>
      <c r="AQ8" s="368"/>
      <c r="AR8" s="368"/>
      <c r="AS8" s="368"/>
      <c r="AT8" s="369"/>
      <c r="AU8" s="370" t="s">
        <v>148</v>
      </c>
      <c r="AV8" s="371"/>
      <c r="AW8" s="371"/>
      <c r="AX8" s="371"/>
      <c r="AY8" s="372" t="s">
        <v>165</v>
      </c>
      <c r="AZ8" s="373"/>
      <c r="BA8" s="373"/>
      <c r="BB8" s="373"/>
      <c r="BC8" s="373"/>
      <c r="BD8" s="373"/>
      <c r="BE8" s="373"/>
      <c r="BF8" s="373"/>
      <c r="BG8" s="373"/>
      <c r="BH8" s="373"/>
      <c r="BI8" s="373"/>
      <c r="BJ8" s="373"/>
      <c r="BK8" s="373"/>
      <c r="BL8" s="373"/>
      <c r="BM8" s="374"/>
      <c r="BN8" s="375">
        <v>113772</v>
      </c>
      <c r="BO8" s="376"/>
      <c r="BP8" s="376"/>
      <c r="BQ8" s="376"/>
      <c r="BR8" s="376"/>
      <c r="BS8" s="376"/>
      <c r="BT8" s="376"/>
      <c r="BU8" s="377"/>
      <c r="BV8" s="375">
        <v>101219</v>
      </c>
      <c r="BW8" s="376"/>
      <c r="BX8" s="376"/>
      <c r="BY8" s="376"/>
      <c r="BZ8" s="376"/>
      <c r="CA8" s="376"/>
      <c r="CB8" s="376"/>
      <c r="CC8" s="377"/>
      <c r="CD8" s="378" t="s">
        <v>168</v>
      </c>
      <c r="CE8" s="379"/>
      <c r="CF8" s="379"/>
      <c r="CG8" s="379"/>
      <c r="CH8" s="379"/>
      <c r="CI8" s="379"/>
      <c r="CJ8" s="379"/>
      <c r="CK8" s="379"/>
      <c r="CL8" s="379"/>
      <c r="CM8" s="379"/>
      <c r="CN8" s="379"/>
      <c r="CO8" s="379"/>
      <c r="CP8" s="379"/>
      <c r="CQ8" s="379"/>
      <c r="CR8" s="379"/>
      <c r="CS8" s="380"/>
      <c r="CT8" s="387">
        <v>0.41</v>
      </c>
      <c r="CU8" s="388"/>
      <c r="CV8" s="388"/>
      <c r="CW8" s="388"/>
      <c r="CX8" s="388"/>
      <c r="CY8" s="388"/>
      <c r="CZ8" s="388"/>
      <c r="DA8" s="389"/>
      <c r="DB8" s="387">
        <v>0.41</v>
      </c>
      <c r="DC8" s="388"/>
      <c r="DD8" s="388"/>
      <c r="DE8" s="388"/>
      <c r="DF8" s="388"/>
      <c r="DG8" s="388"/>
      <c r="DH8" s="388"/>
      <c r="DI8" s="389"/>
    </row>
    <row r="9" spans="1:119" ht="18.75" customHeight="1" x14ac:dyDescent="0.15">
      <c r="A9" s="2"/>
      <c r="B9" s="349" t="s">
        <v>170</v>
      </c>
      <c r="C9" s="350"/>
      <c r="D9" s="350"/>
      <c r="E9" s="350"/>
      <c r="F9" s="350"/>
      <c r="G9" s="350"/>
      <c r="H9" s="350"/>
      <c r="I9" s="350"/>
      <c r="J9" s="350"/>
      <c r="K9" s="444"/>
      <c r="L9" s="390" t="s">
        <v>174</v>
      </c>
      <c r="M9" s="391"/>
      <c r="N9" s="391"/>
      <c r="O9" s="391"/>
      <c r="P9" s="391"/>
      <c r="Q9" s="392"/>
      <c r="R9" s="393">
        <v>7324</v>
      </c>
      <c r="S9" s="394"/>
      <c r="T9" s="394"/>
      <c r="U9" s="394"/>
      <c r="V9" s="395"/>
      <c r="W9" s="352" t="s">
        <v>176</v>
      </c>
      <c r="X9" s="353"/>
      <c r="Y9" s="353"/>
      <c r="Z9" s="353"/>
      <c r="AA9" s="353"/>
      <c r="AB9" s="353"/>
      <c r="AC9" s="353"/>
      <c r="AD9" s="353"/>
      <c r="AE9" s="353"/>
      <c r="AF9" s="353"/>
      <c r="AG9" s="353"/>
      <c r="AH9" s="353"/>
      <c r="AI9" s="353"/>
      <c r="AJ9" s="353"/>
      <c r="AK9" s="353"/>
      <c r="AL9" s="354"/>
      <c r="AM9" s="367" t="s">
        <v>179</v>
      </c>
      <c r="AN9" s="368"/>
      <c r="AO9" s="368"/>
      <c r="AP9" s="368"/>
      <c r="AQ9" s="368"/>
      <c r="AR9" s="368"/>
      <c r="AS9" s="368"/>
      <c r="AT9" s="369"/>
      <c r="AU9" s="370" t="s">
        <v>148</v>
      </c>
      <c r="AV9" s="371"/>
      <c r="AW9" s="371"/>
      <c r="AX9" s="371"/>
      <c r="AY9" s="372" t="s">
        <v>182</v>
      </c>
      <c r="AZ9" s="373"/>
      <c r="BA9" s="373"/>
      <c r="BB9" s="373"/>
      <c r="BC9" s="373"/>
      <c r="BD9" s="373"/>
      <c r="BE9" s="373"/>
      <c r="BF9" s="373"/>
      <c r="BG9" s="373"/>
      <c r="BH9" s="373"/>
      <c r="BI9" s="373"/>
      <c r="BJ9" s="373"/>
      <c r="BK9" s="373"/>
      <c r="BL9" s="373"/>
      <c r="BM9" s="374"/>
      <c r="BN9" s="375">
        <v>12553</v>
      </c>
      <c r="BO9" s="376"/>
      <c r="BP9" s="376"/>
      <c r="BQ9" s="376"/>
      <c r="BR9" s="376"/>
      <c r="BS9" s="376"/>
      <c r="BT9" s="376"/>
      <c r="BU9" s="377"/>
      <c r="BV9" s="375">
        <v>-4545</v>
      </c>
      <c r="BW9" s="376"/>
      <c r="BX9" s="376"/>
      <c r="BY9" s="376"/>
      <c r="BZ9" s="376"/>
      <c r="CA9" s="376"/>
      <c r="CB9" s="376"/>
      <c r="CC9" s="377"/>
      <c r="CD9" s="378" t="s">
        <v>184</v>
      </c>
      <c r="CE9" s="379"/>
      <c r="CF9" s="379"/>
      <c r="CG9" s="379"/>
      <c r="CH9" s="379"/>
      <c r="CI9" s="379"/>
      <c r="CJ9" s="379"/>
      <c r="CK9" s="379"/>
      <c r="CL9" s="379"/>
      <c r="CM9" s="379"/>
      <c r="CN9" s="379"/>
      <c r="CO9" s="379"/>
      <c r="CP9" s="379"/>
      <c r="CQ9" s="379"/>
      <c r="CR9" s="379"/>
      <c r="CS9" s="380"/>
      <c r="CT9" s="381">
        <v>12.9</v>
      </c>
      <c r="CU9" s="382"/>
      <c r="CV9" s="382"/>
      <c r="CW9" s="382"/>
      <c r="CX9" s="382"/>
      <c r="CY9" s="382"/>
      <c r="CZ9" s="382"/>
      <c r="DA9" s="383"/>
      <c r="DB9" s="381">
        <v>12.5</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185</v>
      </c>
      <c r="M10" s="368"/>
      <c r="N10" s="368"/>
      <c r="O10" s="368"/>
      <c r="P10" s="368"/>
      <c r="Q10" s="369"/>
      <c r="R10" s="397">
        <v>7908</v>
      </c>
      <c r="S10" s="398"/>
      <c r="T10" s="398"/>
      <c r="U10" s="398"/>
      <c r="V10" s="399"/>
      <c r="W10" s="502"/>
      <c r="X10" s="482"/>
      <c r="Y10" s="482"/>
      <c r="Z10" s="482"/>
      <c r="AA10" s="482"/>
      <c r="AB10" s="482"/>
      <c r="AC10" s="482"/>
      <c r="AD10" s="482"/>
      <c r="AE10" s="482"/>
      <c r="AF10" s="482"/>
      <c r="AG10" s="482"/>
      <c r="AH10" s="482"/>
      <c r="AI10" s="482"/>
      <c r="AJ10" s="482"/>
      <c r="AK10" s="482"/>
      <c r="AL10" s="505"/>
      <c r="AM10" s="367" t="s">
        <v>186</v>
      </c>
      <c r="AN10" s="368"/>
      <c r="AO10" s="368"/>
      <c r="AP10" s="368"/>
      <c r="AQ10" s="368"/>
      <c r="AR10" s="368"/>
      <c r="AS10" s="368"/>
      <c r="AT10" s="369"/>
      <c r="AU10" s="370" t="s">
        <v>148</v>
      </c>
      <c r="AV10" s="371"/>
      <c r="AW10" s="371"/>
      <c r="AX10" s="371"/>
      <c r="AY10" s="372" t="s">
        <v>188</v>
      </c>
      <c r="AZ10" s="373"/>
      <c r="BA10" s="373"/>
      <c r="BB10" s="373"/>
      <c r="BC10" s="373"/>
      <c r="BD10" s="373"/>
      <c r="BE10" s="373"/>
      <c r="BF10" s="373"/>
      <c r="BG10" s="373"/>
      <c r="BH10" s="373"/>
      <c r="BI10" s="373"/>
      <c r="BJ10" s="373"/>
      <c r="BK10" s="373"/>
      <c r="BL10" s="373"/>
      <c r="BM10" s="374"/>
      <c r="BN10" s="375">
        <v>51110</v>
      </c>
      <c r="BO10" s="376"/>
      <c r="BP10" s="376"/>
      <c r="BQ10" s="376"/>
      <c r="BR10" s="376"/>
      <c r="BS10" s="376"/>
      <c r="BT10" s="376"/>
      <c r="BU10" s="377"/>
      <c r="BV10" s="375">
        <v>53391</v>
      </c>
      <c r="BW10" s="376"/>
      <c r="BX10" s="376"/>
      <c r="BY10" s="376"/>
      <c r="BZ10" s="376"/>
      <c r="CA10" s="376"/>
      <c r="CB10" s="376"/>
      <c r="CC10" s="377"/>
      <c r="CD10" s="25" t="s">
        <v>73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34</v>
      </c>
      <c r="M11" s="401"/>
      <c r="N11" s="401"/>
      <c r="O11" s="401"/>
      <c r="P11" s="401"/>
      <c r="Q11" s="402"/>
      <c r="R11" s="403" t="s">
        <v>189</v>
      </c>
      <c r="S11" s="404"/>
      <c r="T11" s="404"/>
      <c r="U11" s="404"/>
      <c r="V11" s="405"/>
      <c r="W11" s="502"/>
      <c r="X11" s="482"/>
      <c r="Y11" s="482"/>
      <c r="Z11" s="482"/>
      <c r="AA11" s="482"/>
      <c r="AB11" s="482"/>
      <c r="AC11" s="482"/>
      <c r="AD11" s="482"/>
      <c r="AE11" s="482"/>
      <c r="AF11" s="482"/>
      <c r="AG11" s="482"/>
      <c r="AH11" s="482"/>
      <c r="AI11" s="482"/>
      <c r="AJ11" s="482"/>
      <c r="AK11" s="482"/>
      <c r="AL11" s="505"/>
      <c r="AM11" s="367" t="s">
        <v>193</v>
      </c>
      <c r="AN11" s="368"/>
      <c r="AO11" s="368"/>
      <c r="AP11" s="368"/>
      <c r="AQ11" s="368"/>
      <c r="AR11" s="368"/>
      <c r="AS11" s="368"/>
      <c r="AT11" s="369"/>
      <c r="AU11" s="370" t="s">
        <v>148</v>
      </c>
      <c r="AV11" s="371"/>
      <c r="AW11" s="371"/>
      <c r="AX11" s="371"/>
      <c r="AY11" s="372" t="s">
        <v>194</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197</v>
      </c>
      <c r="CE11" s="379"/>
      <c r="CF11" s="379"/>
      <c r="CG11" s="379"/>
      <c r="CH11" s="379"/>
      <c r="CI11" s="379"/>
      <c r="CJ11" s="379"/>
      <c r="CK11" s="379"/>
      <c r="CL11" s="379"/>
      <c r="CM11" s="379"/>
      <c r="CN11" s="379"/>
      <c r="CO11" s="379"/>
      <c r="CP11" s="379"/>
      <c r="CQ11" s="379"/>
      <c r="CR11" s="379"/>
      <c r="CS11" s="380"/>
      <c r="CT11" s="387" t="s">
        <v>169</v>
      </c>
      <c r="CU11" s="388"/>
      <c r="CV11" s="388"/>
      <c r="CW11" s="388"/>
      <c r="CX11" s="388"/>
      <c r="CY11" s="388"/>
      <c r="CZ11" s="388"/>
      <c r="DA11" s="389"/>
      <c r="DB11" s="387" t="s">
        <v>169</v>
      </c>
      <c r="DC11" s="388"/>
      <c r="DD11" s="388"/>
      <c r="DE11" s="388"/>
      <c r="DF11" s="388"/>
      <c r="DG11" s="388"/>
      <c r="DH11" s="388"/>
      <c r="DI11" s="389"/>
    </row>
    <row r="12" spans="1:119" ht="18.75" customHeight="1" x14ac:dyDescent="0.15">
      <c r="A12" s="2"/>
      <c r="B12" s="529" t="s">
        <v>198</v>
      </c>
      <c r="C12" s="530"/>
      <c r="D12" s="530"/>
      <c r="E12" s="530"/>
      <c r="F12" s="530"/>
      <c r="G12" s="530"/>
      <c r="H12" s="530"/>
      <c r="I12" s="530"/>
      <c r="J12" s="530"/>
      <c r="K12" s="531"/>
      <c r="L12" s="406" t="s">
        <v>200</v>
      </c>
      <c r="M12" s="407"/>
      <c r="N12" s="407"/>
      <c r="O12" s="407"/>
      <c r="P12" s="407"/>
      <c r="Q12" s="408"/>
      <c r="R12" s="409">
        <v>7143</v>
      </c>
      <c r="S12" s="410"/>
      <c r="T12" s="410"/>
      <c r="U12" s="410"/>
      <c r="V12" s="411"/>
      <c r="W12" s="412" t="s">
        <v>2</v>
      </c>
      <c r="X12" s="371"/>
      <c r="Y12" s="371"/>
      <c r="Z12" s="371"/>
      <c r="AA12" s="371"/>
      <c r="AB12" s="413"/>
      <c r="AC12" s="370" t="s">
        <v>201</v>
      </c>
      <c r="AD12" s="371"/>
      <c r="AE12" s="371"/>
      <c r="AF12" s="371"/>
      <c r="AG12" s="413"/>
      <c r="AH12" s="370" t="s">
        <v>203</v>
      </c>
      <c r="AI12" s="371"/>
      <c r="AJ12" s="371"/>
      <c r="AK12" s="371"/>
      <c r="AL12" s="414"/>
      <c r="AM12" s="367" t="s">
        <v>84</v>
      </c>
      <c r="AN12" s="368"/>
      <c r="AO12" s="368"/>
      <c r="AP12" s="368"/>
      <c r="AQ12" s="368"/>
      <c r="AR12" s="368"/>
      <c r="AS12" s="368"/>
      <c r="AT12" s="369"/>
      <c r="AU12" s="370" t="s">
        <v>148</v>
      </c>
      <c r="AV12" s="371"/>
      <c r="AW12" s="371"/>
      <c r="AX12" s="371"/>
      <c r="AY12" s="372" t="s">
        <v>205</v>
      </c>
      <c r="AZ12" s="373"/>
      <c r="BA12" s="373"/>
      <c r="BB12" s="373"/>
      <c r="BC12" s="373"/>
      <c r="BD12" s="373"/>
      <c r="BE12" s="373"/>
      <c r="BF12" s="373"/>
      <c r="BG12" s="373"/>
      <c r="BH12" s="373"/>
      <c r="BI12" s="373"/>
      <c r="BJ12" s="373"/>
      <c r="BK12" s="373"/>
      <c r="BL12" s="373"/>
      <c r="BM12" s="374"/>
      <c r="BN12" s="375">
        <v>37610</v>
      </c>
      <c r="BO12" s="376"/>
      <c r="BP12" s="376"/>
      <c r="BQ12" s="376"/>
      <c r="BR12" s="376"/>
      <c r="BS12" s="376"/>
      <c r="BT12" s="376"/>
      <c r="BU12" s="377"/>
      <c r="BV12" s="375">
        <v>135817</v>
      </c>
      <c r="BW12" s="376"/>
      <c r="BX12" s="376"/>
      <c r="BY12" s="376"/>
      <c r="BZ12" s="376"/>
      <c r="CA12" s="376"/>
      <c r="CB12" s="376"/>
      <c r="CC12" s="377"/>
      <c r="CD12" s="378" t="s">
        <v>207</v>
      </c>
      <c r="CE12" s="379"/>
      <c r="CF12" s="379"/>
      <c r="CG12" s="379"/>
      <c r="CH12" s="379"/>
      <c r="CI12" s="379"/>
      <c r="CJ12" s="379"/>
      <c r="CK12" s="379"/>
      <c r="CL12" s="379"/>
      <c r="CM12" s="379"/>
      <c r="CN12" s="379"/>
      <c r="CO12" s="379"/>
      <c r="CP12" s="379"/>
      <c r="CQ12" s="379"/>
      <c r="CR12" s="379"/>
      <c r="CS12" s="380"/>
      <c r="CT12" s="387" t="s">
        <v>169</v>
      </c>
      <c r="CU12" s="388"/>
      <c r="CV12" s="388"/>
      <c r="CW12" s="388"/>
      <c r="CX12" s="388"/>
      <c r="CY12" s="388"/>
      <c r="CZ12" s="388"/>
      <c r="DA12" s="389"/>
      <c r="DB12" s="387" t="s">
        <v>169</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210</v>
      </c>
      <c r="N13" s="416"/>
      <c r="O13" s="416"/>
      <c r="P13" s="416"/>
      <c r="Q13" s="417"/>
      <c r="R13" s="418">
        <v>7095</v>
      </c>
      <c r="S13" s="419"/>
      <c r="T13" s="419"/>
      <c r="U13" s="419"/>
      <c r="V13" s="420"/>
      <c r="W13" s="517" t="s">
        <v>212</v>
      </c>
      <c r="X13" s="518"/>
      <c r="Y13" s="518"/>
      <c r="Z13" s="518"/>
      <c r="AA13" s="518"/>
      <c r="AB13" s="508"/>
      <c r="AC13" s="397">
        <v>116</v>
      </c>
      <c r="AD13" s="398"/>
      <c r="AE13" s="398"/>
      <c r="AF13" s="398"/>
      <c r="AG13" s="421"/>
      <c r="AH13" s="397">
        <v>132</v>
      </c>
      <c r="AI13" s="398"/>
      <c r="AJ13" s="398"/>
      <c r="AK13" s="398"/>
      <c r="AL13" s="399"/>
      <c r="AM13" s="367" t="s">
        <v>214</v>
      </c>
      <c r="AN13" s="368"/>
      <c r="AO13" s="368"/>
      <c r="AP13" s="368"/>
      <c r="AQ13" s="368"/>
      <c r="AR13" s="368"/>
      <c r="AS13" s="368"/>
      <c r="AT13" s="369"/>
      <c r="AU13" s="370" t="s">
        <v>217</v>
      </c>
      <c r="AV13" s="371"/>
      <c r="AW13" s="371"/>
      <c r="AX13" s="371"/>
      <c r="AY13" s="372" t="s">
        <v>219</v>
      </c>
      <c r="AZ13" s="373"/>
      <c r="BA13" s="373"/>
      <c r="BB13" s="373"/>
      <c r="BC13" s="373"/>
      <c r="BD13" s="373"/>
      <c r="BE13" s="373"/>
      <c r="BF13" s="373"/>
      <c r="BG13" s="373"/>
      <c r="BH13" s="373"/>
      <c r="BI13" s="373"/>
      <c r="BJ13" s="373"/>
      <c r="BK13" s="373"/>
      <c r="BL13" s="373"/>
      <c r="BM13" s="374"/>
      <c r="BN13" s="375">
        <v>26053</v>
      </c>
      <c r="BO13" s="376"/>
      <c r="BP13" s="376"/>
      <c r="BQ13" s="376"/>
      <c r="BR13" s="376"/>
      <c r="BS13" s="376"/>
      <c r="BT13" s="376"/>
      <c r="BU13" s="377"/>
      <c r="BV13" s="375">
        <v>-86971</v>
      </c>
      <c r="BW13" s="376"/>
      <c r="BX13" s="376"/>
      <c r="BY13" s="376"/>
      <c r="BZ13" s="376"/>
      <c r="CA13" s="376"/>
      <c r="CB13" s="376"/>
      <c r="CC13" s="377"/>
      <c r="CD13" s="378" t="s">
        <v>33</v>
      </c>
      <c r="CE13" s="379"/>
      <c r="CF13" s="379"/>
      <c r="CG13" s="379"/>
      <c r="CH13" s="379"/>
      <c r="CI13" s="379"/>
      <c r="CJ13" s="379"/>
      <c r="CK13" s="379"/>
      <c r="CL13" s="379"/>
      <c r="CM13" s="379"/>
      <c r="CN13" s="379"/>
      <c r="CO13" s="379"/>
      <c r="CP13" s="379"/>
      <c r="CQ13" s="379"/>
      <c r="CR13" s="379"/>
      <c r="CS13" s="380"/>
      <c r="CT13" s="381">
        <v>12.6</v>
      </c>
      <c r="CU13" s="382"/>
      <c r="CV13" s="382"/>
      <c r="CW13" s="382"/>
      <c r="CX13" s="382"/>
      <c r="CY13" s="382"/>
      <c r="CZ13" s="382"/>
      <c r="DA13" s="383"/>
      <c r="DB13" s="381">
        <v>11.9</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162</v>
      </c>
      <c r="M14" s="423"/>
      <c r="N14" s="423"/>
      <c r="O14" s="423"/>
      <c r="P14" s="423"/>
      <c r="Q14" s="424"/>
      <c r="R14" s="418">
        <v>7279</v>
      </c>
      <c r="S14" s="419"/>
      <c r="T14" s="419"/>
      <c r="U14" s="419"/>
      <c r="V14" s="420"/>
      <c r="W14" s="503"/>
      <c r="X14" s="504"/>
      <c r="Y14" s="504"/>
      <c r="Z14" s="504"/>
      <c r="AA14" s="504"/>
      <c r="AB14" s="494"/>
      <c r="AC14" s="425">
        <v>3.3</v>
      </c>
      <c r="AD14" s="426"/>
      <c r="AE14" s="426"/>
      <c r="AF14" s="426"/>
      <c r="AG14" s="427"/>
      <c r="AH14" s="425">
        <v>3.6</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223</v>
      </c>
      <c r="CE14" s="430"/>
      <c r="CF14" s="430"/>
      <c r="CG14" s="430"/>
      <c r="CH14" s="430"/>
      <c r="CI14" s="430"/>
      <c r="CJ14" s="430"/>
      <c r="CK14" s="430"/>
      <c r="CL14" s="430"/>
      <c r="CM14" s="430"/>
      <c r="CN14" s="430"/>
      <c r="CO14" s="430"/>
      <c r="CP14" s="430"/>
      <c r="CQ14" s="430"/>
      <c r="CR14" s="430"/>
      <c r="CS14" s="431"/>
      <c r="CT14" s="432">
        <v>99.2</v>
      </c>
      <c r="CU14" s="433"/>
      <c r="CV14" s="433"/>
      <c r="CW14" s="433"/>
      <c r="CX14" s="433"/>
      <c r="CY14" s="433"/>
      <c r="CZ14" s="433"/>
      <c r="DA14" s="434"/>
      <c r="DB14" s="432">
        <v>101.9</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210</v>
      </c>
      <c r="N15" s="416"/>
      <c r="O15" s="416"/>
      <c r="P15" s="416"/>
      <c r="Q15" s="417"/>
      <c r="R15" s="418">
        <v>7231</v>
      </c>
      <c r="S15" s="419"/>
      <c r="T15" s="419"/>
      <c r="U15" s="419"/>
      <c r="V15" s="420"/>
      <c r="W15" s="517" t="s">
        <v>224</v>
      </c>
      <c r="X15" s="518"/>
      <c r="Y15" s="518"/>
      <c r="Z15" s="518"/>
      <c r="AA15" s="518"/>
      <c r="AB15" s="508"/>
      <c r="AC15" s="397">
        <v>1158</v>
      </c>
      <c r="AD15" s="398"/>
      <c r="AE15" s="398"/>
      <c r="AF15" s="398"/>
      <c r="AG15" s="421"/>
      <c r="AH15" s="397">
        <v>1273</v>
      </c>
      <c r="AI15" s="398"/>
      <c r="AJ15" s="398"/>
      <c r="AK15" s="398"/>
      <c r="AL15" s="399"/>
      <c r="AM15" s="367"/>
      <c r="AN15" s="368"/>
      <c r="AO15" s="368"/>
      <c r="AP15" s="368"/>
      <c r="AQ15" s="368"/>
      <c r="AR15" s="368"/>
      <c r="AS15" s="368"/>
      <c r="AT15" s="369"/>
      <c r="AU15" s="370"/>
      <c r="AV15" s="371"/>
      <c r="AW15" s="371"/>
      <c r="AX15" s="371"/>
      <c r="AY15" s="355" t="s">
        <v>227</v>
      </c>
      <c r="AZ15" s="356"/>
      <c r="BA15" s="356"/>
      <c r="BB15" s="356"/>
      <c r="BC15" s="356"/>
      <c r="BD15" s="356"/>
      <c r="BE15" s="356"/>
      <c r="BF15" s="356"/>
      <c r="BG15" s="356"/>
      <c r="BH15" s="356"/>
      <c r="BI15" s="356"/>
      <c r="BJ15" s="356"/>
      <c r="BK15" s="356"/>
      <c r="BL15" s="356"/>
      <c r="BM15" s="357"/>
      <c r="BN15" s="358">
        <v>778820</v>
      </c>
      <c r="BO15" s="359"/>
      <c r="BP15" s="359"/>
      <c r="BQ15" s="359"/>
      <c r="BR15" s="359"/>
      <c r="BS15" s="359"/>
      <c r="BT15" s="359"/>
      <c r="BU15" s="360"/>
      <c r="BV15" s="358">
        <v>797725</v>
      </c>
      <c r="BW15" s="359"/>
      <c r="BX15" s="359"/>
      <c r="BY15" s="359"/>
      <c r="BZ15" s="359"/>
      <c r="CA15" s="359"/>
      <c r="CB15" s="359"/>
      <c r="CC15" s="360"/>
      <c r="CD15" s="361" t="s">
        <v>229</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230</v>
      </c>
      <c r="M16" s="435"/>
      <c r="N16" s="435"/>
      <c r="O16" s="435"/>
      <c r="P16" s="435"/>
      <c r="Q16" s="436"/>
      <c r="R16" s="437" t="s">
        <v>49</v>
      </c>
      <c r="S16" s="438"/>
      <c r="T16" s="438"/>
      <c r="U16" s="438"/>
      <c r="V16" s="439"/>
      <c r="W16" s="503"/>
      <c r="X16" s="504"/>
      <c r="Y16" s="504"/>
      <c r="Z16" s="504"/>
      <c r="AA16" s="504"/>
      <c r="AB16" s="494"/>
      <c r="AC16" s="425">
        <v>33.299999999999997</v>
      </c>
      <c r="AD16" s="426"/>
      <c r="AE16" s="426"/>
      <c r="AF16" s="426"/>
      <c r="AG16" s="427"/>
      <c r="AH16" s="425">
        <v>34.9</v>
      </c>
      <c r="AI16" s="426"/>
      <c r="AJ16" s="426"/>
      <c r="AK16" s="426"/>
      <c r="AL16" s="428"/>
      <c r="AM16" s="367"/>
      <c r="AN16" s="368"/>
      <c r="AO16" s="368"/>
      <c r="AP16" s="368"/>
      <c r="AQ16" s="368"/>
      <c r="AR16" s="368"/>
      <c r="AS16" s="368"/>
      <c r="AT16" s="369"/>
      <c r="AU16" s="370"/>
      <c r="AV16" s="371"/>
      <c r="AW16" s="371"/>
      <c r="AX16" s="371"/>
      <c r="AY16" s="372" t="s">
        <v>231</v>
      </c>
      <c r="AZ16" s="373"/>
      <c r="BA16" s="373"/>
      <c r="BB16" s="373"/>
      <c r="BC16" s="373"/>
      <c r="BD16" s="373"/>
      <c r="BE16" s="373"/>
      <c r="BF16" s="373"/>
      <c r="BG16" s="373"/>
      <c r="BH16" s="373"/>
      <c r="BI16" s="373"/>
      <c r="BJ16" s="373"/>
      <c r="BK16" s="373"/>
      <c r="BL16" s="373"/>
      <c r="BM16" s="374"/>
      <c r="BN16" s="375">
        <v>1896051</v>
      </c>
      <c r="BO16" s="376"/>
      <c r="BP16" s="376"/>
      <c r="BQ16" s="376"/>
      <c r="BR16" s="376"/>
      <c r="BS16" s="376"/>
      <c r="BT16" s="376"/>
      <c r="BU16" s="377"/>
      <c r="BV16" s="375">
        <v>1920801</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4</v>
      </c>
      <c r="N17" s="441"/>
      <c r="O17" s="441"/>
      <c r="P17" s="441"/>
      <c r="Q17" s="442"/>
      <c r="R17" s="437" t="s">
        <v>49</v>
      </c>
      <c r="S17" s="438"/>
      <c r="T17" s="438"/>
      <c r="U17" s="438"/>
      <c r="V17" s="439"/>
      <c r="W17" s="517" t="s">
        <v>233</v>
      </c>
      <c r="X17" s="518"/>
      <c r="Y17" s="518"/>
      <c r="Z17" s="518"/>
      <c r="AA17" s="518"/>
      <c r="AB17" s="508"/>
      <c r="AC17" s="397">
        <v>2204</v>
      </c>
      <c r="AD17" s="398"/>
      <c r="AE17" s="398"/>
      <c r="AF17" s="398"/>
      <c r="AG17" s="421"/>
      <c r="AH17" s="397">
        <v>2244</v>
      </c>
      <c r="AI17" s="398"/>
      <c r="AJ17" s="398"/>
      <c r="AK17" s="398"/>
      <c r="AL17" s="399"/>
      <c r="AM17" s="367"/>
      <c r="AN17" s="368"/>
      <c r="AO17" s="368"/>
      <c r="AP17" s="368"/>
      <c r="AQ17" s="368"/>
      <c r="AR17" s="368"/>
      <c r="AS17" s="368"/>
      <c r="AT17" s="369"/>
      <c r="AU17" s="370"/>
      <c r="AV17" s="371"/>
      <c r="AW17" s="371"/>
      <c r="AX17" s="371"/>
      <c r="AY17" s="372" t="s">
        <v>181</v>
      </c>
      <c r="AZ17" s="373"/>
      <c r="BA17" s="373"/>
      <c r="BB17" s="373"/>
      <c r="BC17" s="373"/>
      <c r="BD17" s="373"/>
      <c r="BE17" s="373"/>
      <c r="BF17" s="373"/>
      <c r="BG17" s="373"/>
      <c r="BH17" s="373"/>
      <c r="BI17" s="373"/>
      <c r="BJ17" s="373"/>
      <c r="BK17" s="373"/>
      <c r="BL17" s="373"/>
      <c r="BM17" s="374"/>
      <c r="BN17" s="375">
        <v>991885</v>
      </c>
      <c r="BO17" s="376"/>
      <c r="BP17" s="376"/>
      <c r="BQ17" s="376"/>
      <c r="BR17" s="376"/>
      <c r="BS17" s="376"/>
      <c r="BT17" s="376"/>
      <c r="BU17" s="377"/>
      <c r="BV17" s="375">
        <v>1021769</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234</v>
      </c>
      <c r="C18" s="444"/>
      <c r="D18" s="444"/>
      <c r="E18" s="445"/>
      <c r="F18" s="445"/>
      <c r="G18" s="445"/>
      <c r="H18" s="445"/>
      <c r="I18" s="445"/>
      <c r="J18" s="445"/>
      <c r="K18" s="445"/>
      <c r="L18" s="446">
        <v>30.43</v>
      </c>
      <c r="M18" s="446"/>
      <c r="N18" s="446"/>
      <c r="O18" s="446"/>
      <c r="P18" s="446"/>
      <c r="Q18" s="446"/>
      <c r="R18" s="447"/>
      <c r="S18" s="447"/>
      <c r="T18" s="447"/>
      <c r="U18" s="447"/>
      <c r="V18" s="448"/>
      <c r="W18" s="519"/>
      <c r="X18" s="520"/>
      <c r="Y18" s="520"/>
      <c r="Z18" s="520"/>
      <c r="AA18" s="520"/>
      <c r="AB18" s="511"/>
      <c r="AC18" s="449">
        <v>63.4</v>
      </c>
      <c r="AD18" s="450"/>
      <c r="AE18" s="450"/>
      <c r="AF18" s="450"/>
      <c r="AG18" s="451"/>
      <c r="AH18" s="449">
        <v>61.5</v>
      </c>
      <c r="AI18" s="450"/>
      <c r="AJ18" s="450"/>
      <c r="AK18" s="450"/>
      <c r="AL18" s="452"/>
      <c r="AM18" s="367"/>
      <c r="AN18" s="368"/>
      <c r="AO18" s="368"/>
      <c r="AP18" s="368"/>
      <c r="AQ18" s="368"/>
      <c r="AR18" s="368"/>
      <c r="AS18" s="368"/>
      <c r="AT18" s="369"/>
      <c r="AU18" s="370"/>
      <c r="AV18" s="371"/>
      <c r="AW18" s="371"/>
      <c r="AX18" s="371"/>
      <c r="AY18" s="372" t="s">
        <v>236</v>
      </c>
      <c r="AZ18" s="373"/>
      <c r="BA18" s="373"/>
      <c r="BB18" s="373"/>
      <c r="BC18" s="373"/>
      <c r="BD18" s="373"/>
      <c r="BE18" s="373"/>
      <c r="BF18" s="373"/>
      <c r="BG18" s="373"/>
      <c r="BH18" s="373"/>
      <c r="BI18" s="373"/>
      <c r="BJ18" s="373"/>
      <c r="BK18" s="373"/>
      <c r="BL18" s="373"/>
      <c r="BM18" s="374"/>
      <c r="BN18" s="375">
        <v>2044612</v>
      </c>
      <c r="BO18" s="376"/>
      <c r="BP18" s="376"/>
      <c r="BQ18" s="376"/>
      <c r="BR18" s="376"/>
      <c r="BS18" s="376"/>
      <c r="BT18" s="376"/>
      <c r="BU18" s="377"/>
      <c r="BV18" s="375">
        <v>2057649</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239</v>
      </c>
      <c r="C19" s="444"/>
      <c r="D19" s="444"/>
      <c r="E19" s="445"/>
      <c r="F19" s="445"/>
      <c r="G19" s="445"/>
      <c r="H19" s="445"/>
      <c r="I19" s="445"/>
      <c r="J19" s="445"/>
      <c r="K19" s="445"/>
      <c r="L19" s="453">
        <v>241</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240</v>
      </c>
      <c r="AZ19" s="373"/>
      <c r="BA19" s="373"/>
      <c r="BB19" s="373"/>
      <c r="BC19" s="373"/>
      <c r="BD19" s="373"/>
      <c r="BE19" s="373"/>
      <c r="BF19" s="373"/>
      <c r="BG19" s="373"/>
      <c r="BH19" s="373"/>
      <c r="BI19" s="373"/>
      <c r="BJ19" s="373"/>
      <c r="BK19" s="373"/>
      <c r="BL19" s="373"/>
      <c r="BM19" s="374"/>
      <c r="BN19" s="375">
        <v>2593296</v>
      </c>
      <c r="BO19" s="376"/>
      <c r="BP19" s="376"/>
      <c r="BQ19" s="376"/>
      <c r="BR19" s="376"/>
      <c r="BS19" s="376"/>
      <c r="BT19" s="376"/>
      <c r="BU19" s="377"/>
      <c r="BV19" s="375">
        <v>2625653</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241</v>
      </c>
      <c r="C20" s="444"/>
      <c r="D20" s="444"/>
      <c r="E20" s="445"/>
      <c r="F20" s="445"/>
      <c r="G20" s="445"/>
      <c r="H20" s="445"/>
      <c r="I20" s="445"/>
      <c r="J20" s="445"/>
      <c r="K20" s="445"/>
      <c r="L20" s="453">
        <v>2648</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243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244</v>
      </c>
      <c r="C22" s="564"/>
      <c r="D22" s="565"/>
      <c r="E22" s="513" t="s">
        <v>2</v>
      </c>
      <c r="F22" s="518"/>
      <c r="G22" s="518"/>
      <c r="H22" s="518"/>
      <c r="I22" s="518"/>
      <c r="J22" s="518"/>
      <c r="K22" s="508"/>
      <c r="L22" s="513" t="s">
        <v>245</v>
      </c>
      <c r="M22" s="518"/>
      <c r="N22" s="518"/>
      <c r="O22" s="518"/>
      <c r="P22" s="508"/>
      <c r="Q22" s="540" t="s">
        <v>248</v>
      </c>
      <c r="R22" s="541"/>
      <c r="S22" s="541"/>
      <c r="T22" s="541"/>
      <c r="U22" s="541"/>
      <c r="V22" s="542"/>
      <c r="W22" s="572" t="s">
        <v>249</v>
      </c>
      <c r="X22" s="564"/>
      <c r="Y22" s="565"/>
      <c r="Z22" s="513" t="s">
        <v>2</v>
      </c>
      <c r="AA22" s="518"/>
      <c r="AB22" s="518"/>
      <c r="AC22" s="518"/>
      <c r="AD22" s="518"/>
      <c r="AE22" s="518"/>
      <c r="AF22" s="518"/>
      <c r="AG22" s="508"/>
      <c r="AH22" s="546" t="s">
        <v>250</v>
      </c>
      <c r="AI22" s="518"/>
      <c r="AJ22" s="518"/>
      <c r="AK22" s="518"/>
      <c r="AL22" s="508"/>
      <c r="AM22" s="546" t="s">
        <v>252</v>
      </c>
      <c r="AN22" s="547"/>
      <c r="AO22" s="547"/>
      <c r="AP22" s="547"/>
      <c r="AQ22" s="547"/>
      <c r="AR22" s="548"/>
      <c r="AS22" s="540" t="s">
        <v>248</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253</v>
      </c>
      <c r="AZ23" s="356"/>
      <c r="BA23" s="356"/>
      <c r="BB23" s="356"/>
      <c r="BC23" s="356"/>
      <c r="BD23" s="356"/>
      <c r="BE23" s="356"/>
      <c r="BF23" s="356"/>
      <c r="BG23" s="356"/>
      <c r="BH23" s="356"/>
      <c r="BI23" s="356"/>
      <c r="BJ23" s="356"/>
      <c r="BK23" s="356"/>
      <c r="BL23" s="356"/>
      <c r="BM23" s="357"/>
      <c r="BN23" s="375">
        <v>3015754</v>
      </c>
      <c r="BO23" s="376"/>
      <c r="BP23" s="376"/>
      <c r="BQ23" s="376"/>
      <c r="BR23" s="376"/>
      <c r="BS23" s="376"/>
      <c r="BT23" s="376"/>
      <c r="BU23" s="377"/>
      <c r="BV23" s="375">
        <v>3027952</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118</v>
      </c>
      <c r="F24" s="368"/>
      <c r="G24" s="368"/>
      <c r="H24" s="368"/>
      <c r="I24" s="368"/>
      <c r="J24" s="368"/>
      <c r="K24" s="369"/>
      <c r="L24" s="397">
        <v>1</v>
      </c>
      <c r="M24" s="398"/>
      <c r="N24" s="398"/>
      <c r="O24" s="398"/>
      <c r="P24" s="421"/>
      <c r="Q24" s="397">
        <v>5600</v>
      </c>
      <c r="R24" s="398"/>
      <c r="S24" s="398"/>
      <c r="T24" s="398"/>
      <c r="U24" s="398"/>
      <c r="V24" s="421"/>
      <c r="W24" s="573"/>
      <c r="X24" s="567"/>
      <c r="Y24" s="568"/>
      <c r="Z24" s="396" t="s">
        <v>254</v>
      </c>
      <c r="AA24" s="368"/>
      <c r="AB24" s="368"/>
      <c r="AC24" s="368"/>
      <c r="AD24" s="368"/>
      <c r="AE24" s="368"/>
      <c r="AF24" s="368"/>
      <c r="AG24" s="369"/>
      <c r="AH24" s="397">
        <v>73</v>
      </c>
      <c r="AI24" s="398"/>
      <c r="AJ24" s="398"/>
      <c r="AK24" s="398"/>
      <c r="AL24" s="421"/>
      <c r="AM24" s="397">
        <v>205714</v>
      </c>
      <c r="AN24" s="398"/>
      <c r="AO24" s="398"/>
      <c r="AP24" s="398"/>
      <c r="AQ24" s="398"/>
      <c r="AR24" s="421"/>
      <c r="AS24" s="397">
        <v>2818</v>
      </c>
      <c r="AT24" s="398"/>
      <c r="AU24" s="398"/>
      <c r="AV24" s="398"/>
      <c r="AW24" s="398"/>
      <c r="AX24" s="399"/>
      <c r="AY24" s="467" t="s">
        <v>257</v>
      </c>
      <c r="AZ24" s="468"/>
      <c r="BA24" s="468"/>
      <c r="BB24" s="468"/>
      <c r="BC24" s="468"/>
      <c r="BD24" s="468"/>
      <c r="BE24" s="468"/>
      <c r="BF24" s="468"/>
      <c r="BG24" s="468"/>
      <c r="BH24" s="468"/>
      <c r="BI24" s="468"/>
      <c r="BJ24" s="468"/>
      <c r="BK24" s="468"/>
      <c r="BL24" s="468"/>
      <c r="BM24" s="469"/>
      <c r="BN24" s="375">
        <v>1683764</v>
      </c>
      <c r="BO24" s="376"/>
      <c r="BP24" s="376"/>
      <c r="BQ24" s="376"/>
      <c r="BR24" s="376"/>
      <c r="BS24" s="376"/>
      <c r="BT24" s="376"/>
      <c r="BU24" s="377"/>
      <c r="BV24" s="375">
        <v>1626016</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259</v>
      </c>
      <c r="F25" s="368"/>
      <c r="G25" s="368"/>
      <c r="H25" s="368"/>
      <c r="I25" s="368"/>
      <c r="J25" s="368"/>
      <c r="K25" s="369"/>
      <c r="L25" s="397">
        <v>1</v>
      </c>
      <c r="M25" s="398"/>
      <c r="N25" s="398"/>
      <c r="O25" s="398"/>
      <c r="P25" s="421"/>
      <c r="Q25" s="397">
        <v>4950</v>
      </c>
      <c r="R25" s="398"/>
      <c r="S25" s="398"/>
      <c r="T25" s="398"/>
      <c r="U25" s="398"/>
      <c r="V25" s="421"/>
      <c r="W25" s="573"/>
      <c r="X25" s="567"/>
      <c r="Y25" s="568"/>
      <c r="Z25" s="396" t="s">
        <v>43</v>
      </c>
      <c r="AA25" s="368"/>
      <c r="AB25" s="368"/>
      <c r="AC25" s="368"/>
      <c r="AD25" s="368"/>
      <c r="AE25" s="368"/>
      <c r="AF25" s="368"/>
      <c r="AG25" s="369"/>
      <c r="AH25" s="397" t="s">
        <v>169</v>
      </c>
      <c r="AI25" s="398"/>
      <c r="AJ25" s="398"/>
      <c r="AK25" s="398"/>
      <c r="AL25" s="421"/>
      <c r="AM25" s="397" t="s">
        <v>169</v>
      </c>
      <c r="AN25" s="398"/>
      <c r="AO25" s="398"/>
      <c r="AP25" s="398"/>
      <c r="AQ25" s="398"/>
      <c r="AR25" s="421"/>
      <c r="AS25" s="397" t="s">
        <v>169</v>
      </c>
      <c r="AT25" s="398"/>
      <c r="AU25" s="398"/>
      <c r="AV25" s="398"/>
      <c r="AW25" s="398"/>
      <c r="AX25" s="399"/>
      <c r="AY25" s="355" t="s">
        <v>260</v>
      </c>
      <c r="AZ25" s="356"/>
      <c r="BA25" s="356"/>
      <c r="BB25" s="356"/>
      <c r="BC25" s="356"/>
      <c r="BD25" s="356"/>
      <c r="BE25" s="356"/>
      <c r="BF25" s="356"/>
      <c r="BG25" s="356"/>
      <c r="BH25" s="356"/>
      <c r="BI25" s="356"/>
      <c r="BJ25" s="356"/>
      <c r="BK25" s="356"/>
      <c r="BL25" s="356"/>
      <c r="BM25" s="357"/>
      <c r="BN25" s="358">
        <v>11806</v>
      </c>
      <c r="BO25" s="359"/>
      <c r="BP25" s="359"/>
      <c r="BQ25" s="359"/>
      <c r="BR25" s="359"/>
      <c r="BS25" s="359"/>
      <c r="BT25" s="359"/>
      <c r="BU25" s="360"/>
      <c r="BV25" s="358">
        <v>10936</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262</v>
      </c>
      <c r="F26" s="368"/>
      <c r="G26" s="368"/>
      <c r="H26" s="368"/>
      <c r="I26" s="368"/>
      <c r="J26" s="368"/>
      <c r="K26" s="369"/>
      <c r="L26" s="397">
        <v>1</v>
      </c>
      <c r="M26" s="398"/>
      <c r="N26" s="398"/>
      <c r="O26" s="398"/>
      <c r="P26" s="421"/>
      <c r="Q26" s="397">
        <v>4590</v>
      </c>
      <c r="R26" s="398"/>
      <c r="S26" s="398"/>
      <c r="T26" s="398"/>
      <c r="U26" s="398"/>
      <c r="V26" s="421"/>
      <c r="W26" s="573"/>
      <c r="X26" s="567"/>
      <c r="Y26" s="568"/>
      <c r="Z26" s="396" t="s">
        <v>263</v>
      </c>
      <c r="AA26" s="473"/>
      <c r="AB26" s="473"/>
      <c r="AC26" s="473"/>
      <c r="AD26" s="473"/>
      <c r="AE26" s="473"/>
      <c r="AF26" s="473"/>
      <c r="AG26" s="474"/>
      <c r="AH26" s="397">
        <v>2</v>
      </c>
      <c r="AI26" s="398"/>
      <c r="AJ26" s="398"/>
      <c r="AK26" s="398"/>
      <c r="AL26" s="421"/>
      <c r="AM26" s="397" t="s">
        <v>242</v>
      </c>
      <c r="AN26" s="398"/>
      <c r="AO26" s="398"/>
      <c r="AP26" s="398"/>
      <c r="AQ26" s="398"/>
      <c r="AR26" s="421"/>
      <c r="AS26" s="397" t="s">
        <v>242</v>
      </c>
      <c r="AT26" s="398"/>
      <c r="AU26" s="398"/>
      <c r="AV26" s="398"/>
      <c r="AW26" s="398"/>
      <c r="AX26" s="399"/>
      <c r="AY26" s="378" t="s">
        <v>10</v>
      </c>
      <c r="AZ26" s="379"/>
      <c r="BA26" s="379"/>
      <c r="BB26" s="379"/>
      <c r="BC26" s="379"/>
      <c r="BD26" s="379"/>
      <c r="BE26" s="379"/>
      <c r="BF26" s="379"/>
      <c r="BG26" s="379"/>
      <c r="BH26" s="379"/>
      <c r="BI26" s="379"/>
      <c r="BJ26" s="379"/>
      <c r="BK26" s="379"/>
      <c r="BL26" s="379"/>
      <c r="BM26" s="380"/>
      <c r="BN26" s="375" t="s">
        <v>169</v>
      </c>
      <c r="BO26" s="376"/>
      <c r="BP26" s="376"/>
      <c r="BQ26" s="376"/>
      <c r="BR26" s="376"/>
      <c r="BS26" s="376"/>
      <c r="BT26" s="376"/>
      <c r="BU26" s="377"/>
      <c r="BV26" s="375" t="s">
        <v>169</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267</v>
      </c>
      <c r="F27" s="368"/>
      <c r="G27" s="368"/>
      <c r="H27" s="368"/>
      <c r="I27" s="368"/>
      <c r="J27" s="368"/>
      <c r="K27" s="369"/>
      <c r="L27" s="397">
        <v>1</v>
      </c>
      <c r="M27" s="398"/>
      <c r="N27" s="398"/>
      <c r="O27" s="398"/>
      <c r="P27" s="421"/>
      <c r="Q27" s="397">
        <v>2470</v>
      </c>
      <c r="R27" s="398"/>
      <c r="S27" s="398"/>
      <c r="T27" s="398"/>
      <c r="U27" s="398"/>
      <c r="V27" s="421"/>
      <c r="W27" s="573"/>
      <c r="X27" s="567"/>
      <c r="Y27" s="568"/>
      <c r="Z27" s="396" t="s">
        <v>47</v>
      </c>
      <c r="AA27" s="368"/>
      <c r="AB27" s="368"/>
      <c r="AC27" s="368"/>
      <c r="AD27" s="368"/>
      <c r="AE27" s="368"/>
      <c r="AF27" s="368"/>
      <c r="AG27" s="369"/>
      <c r="AH27" s="397">
        <v>1</v>
      </c>
      <c r="AI27" s="398"/>
      <c r="AJ27" s="398"/>
      <c r="AK27" s="398"/>
      <c r="AL27" s="421"/>
      <c r="AM27" s="397" t="s">
        <v>242</v>
      </c>
      <c r="AN27" s="398"/>
      <c r="AO27" s="398"/>
      <c r="AP27" s="398"/>
      <c r="AQ27" s="398"/>
      <c r="AR27" s="421"/>
      <c r="AS27" s="397" t="s">
        <v>242</v>
      </c>
      <c r="AT27" s="398"/>
      <c r="AU27" s="398"/>
      <c r="AV27" s="398"/>
      <c r="AW27" s="398"/>
      <c r="AX27" s="399"/>
      <c r="AY27" s="429" t="s">
        <v>269</v>
      </c>
      <c r="AZ27" s="430"/>
      <c r="BA27" s="430"/>
      <c r="BB27" s="430"/>
      <c r="BC27" s="430"/>
      <c r="BD27" s="430"/>
      <c r="BE27" s="430"/>
      <c r="BF27" s="430"/>
      <c r="BG27" s="430"/>
      <c r="BH27" s="430"/>
      <c r="BI27" s="430"/>
      <c r="BJ27" s="430"/>
      <c r="BK27" s="430"/>
      <c r="BL27" s="430"/>
      <c r="BM27" s="431"/>
      <c r="BN27" s="470" t="s">
        <v>169</v>
      </c>
      <c r="BO27" s="471"/>
      <c r="BP27" s="471"/>
      <c r="BQ27" s="471"/>
      <c r="BR27" s="471"/>
      <c r="BS27" s="471"/>
      <c r="BT27" s="471"/>
      <c r="BU27" s="472"/>
      <c r="BV27" s="470" t="s">
        <v>169</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271</v>
      </c>
      <c r="F28" s="368"/>
      <c r="G28" s="368"/>
      <c r="H28" s="368"/>
      <c r="I28" s="368"/>
      <c r="J28" s="368"/>
      <c r="K28" s="369"/>
      <c r="L28" s="397">
        <v>1</v>
      </c>
      <c r="M28" s="398"/>
      <c r="N28" s="398"/>
      <c r="O28" s="398"/>
      <c r="P28" s="421"/>
      <c r="Q28" s="397">
        <v>1930</v>
      </c>
      <c r="R28" s="398"/>
      <c r="S28" s="398"/>
      <c r="T28" s="398"/>
      <c r="U28" s="398"/>
      <c r="V28" s="421"/>
      <c r="W28" s="573"/>
      <c r="X28" s="567"/>
      <c r="Y28" s="568"/>
      <c r="Z28" s="396" t="s">
        <v>136</v>
      </c>
      <c r="AA28" s="368"/>
      <c r="AB28" s="368"/>
      <c r="AC28" s="368"/>
      <c r="AD28" s="368"/>
      <c r="AE28" s="368"/>
      <c r="AF28" s="368"/>
      <c r="AG28" s="369"/>
      <c r="AH28" s="397" t="s">
        <v>169</v>
      </c>
      <c r="AI28" s="398"/>
      <c r="AJ28" s="398"/>
      <c r="AK28" s="398"/>
      <c r="AL28" s="421"/>
      <c r="AM28" s="397" t="s">
        <v>169</v>
      </c>
      <c r="AN28" s="398"/>
      <c r="AO28" s="398"/>
      <c r="AP28" s="398"/>
      <c r="AQ28" s="398"/>
      <c r="AR28" s="421"/>
      <c r="AS28" s="397" t="s">
        <v>169</v>
      </c>
      <c r="AT28" s="398"/>
      <c r="AU28" s="398"/>
      <c r="AV28" s="398"/>
      <c r="AW28" s="398"/>
      <c r="AX28" s="399"/>
      <c r="AY28" s="554" t="s">
        <v>155</v>
      </c>
      <c r="AZ28" s="555"/>
      <c r="BA28" s="555"/>
      <c r="BB28" s="556"/>
      <c r="BC28" s="355" t="s">
        <v>29</v>
      </c>
      <c r="BD28" s="356"/>
      <c r="BE28" s="356"/>
      <c r="BF28" s="356"/>
      <c r="BG28" s="356"/>
      <c r="BH28" s="356"/>
      <c r="BI28" s="356"/>
      <c r="BJ28" s="356"/>
      <c r="BK28" s="356"/>
      <c r="BL28" s="356"/>
      <c r="BM28" s="357"/>
      <c r="BN28" s="358">
        <v>419642</v>
      </c>
      <c r="BO28" s="359"/>
      <c r="BP28" s="359"/>
      <c r="BQ28" s="359"/>
      <c r="BR28" s="359"/>
      <c r="BS28" s="359"/>
      <c r="BT28" s="359"/>
      <c r="BU28" s="360"/>
      <c r="BV28" s="358">
        <v>406142</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273</v>
      </c>
      <c r="F29" s="368"/>
      <c r="G29" s="368"/>
      <c r="H29" s="368"/>
      <c r="I29" s="368"/>
      <c r="J29" s="368"/>
      <c r="K29" s="369"/>
      <c r="L29" s="397">
        <v>8</v>
      </c>
      <c r="M29" s="398"/>
      <c r="N29" s="398"/>
      <c r="O29" s="398"/>
      <c r="P29" s="421"/>
      <c r="Q29" s="397">
        <v>1770</v>
      </c>
      <c r="R29" s="398"/>
      <c r="S29" s="398"/>
      <c r="T29" s="398"/>
      <c r="U29" s="398"/>
      <c r="V29" s="421"/>
      <c r="W29" s="574"/>
      <c r="X29" s="575"/>
      <c r="Y29" s="576"/>
      <c r="Z29" s="396" t="s">
        <v>275</v>
      </c>
      <c r="AA29" s="368"/>
      <c r="AB29" s="368"/>
      <c r="AC29" s="368"/>
      <c r="AD29" s="368"/>
      <c r="AE29" s="368"/>
      <c r="AF29" s="368"/>
      <c r="AG29" s="369"/>
      <c r="AH29" s="397">
        <v>74</v>
      </c>
      <c r="AI29" s="398"/>
      <c r="AJ29" s="398"/>
      <c r="AK29" s="398"/>
      <c r="AL29" s="421"/>
      <c r="AM29" s="397">
        <v>209397</v>
      </c>
      <c r="AN29" s="398"/>
      <c r="AO29" s="398"/>
      <c r="AP29" s="398"/>
      <c r="AQ29" s="398"/>
      <c r="AR29" s="421"/>
      <c r="AS29" s="397">
        <v>2830</v>
      </c>
      <c r="AT29" s="398"/>
      <c r="AU29" s="398"/>
      <c r="AV29" s="398"/>
      <c r="AW29" s="398"/>
      <c r="AX29" s="399"/>
      <c r="AY29" s="557"/>
      <c r="AZ29" s="558"/>
      <c r="BA29" s="558"/>
      <c r="BB29" s="559"/>
      <c r="BC29" s="372" t="s">
        <v>93</v>
      </c>
      <c r="BD29" s="373"/>
      <c r="BE29" s="373"/>
      <c r="BF29" s="373"/>
      <c r="BG29" s="373"/>
      <c r="BH29" s="373"/>
      <c r="BI29" s="373"/>
      <c r="BJ29" s="373"/>
      <c r="BK29" s="373"/>
      <c r="BL29" s="373"/>
      <c r="BM29" s="374"/>
      <c r="BN29" s="375">
        <v>50003</v>
      </c>
      <c r="BO29" s="376"/>
      <c r="BP29" s="376"/>
      <c r="BQ29" s="376"/>
      <c r="BR29" s="376"/>
      <c r="BS29" s="376"/>
      <c r="BT29" s="376"/>
      <c r="BU29" s="377"/>
      <c r="BV29" s="375">
        <v>40003</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276</v>
      </c>
      <c r="X30" s="479"/>
      <c r="Y30" s="479"/>
      <c r="Z30" s="479"/>
      <c r="AA30" s="479"/>
      <c r="AB30" s="479"/>
      <c r="AC30" s="479"/>
      <c r="AD30" s="479"/>
      <c r="AE30" s="479"/>
      <c r="AF30" s="479"/>
      <c r="AG30" s="480"/>
      <c r="AH30" s="449">
        <v>93.7</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92</v>
      </c>
      <c r="BD30" s="468"/>
      <c r="BE30" s="468"/>
      <c r="BF30" s="468"/>
      <c r="BG30" s="468"/>
      <c r="BH30" s="468"/>
      <c r="BI30" s="468"/>
      <c r="BJ30" s="468"/>
      <c r="BK30" s="468"/>
      <c r="BL30" s="468"/>
      <c r="BM30" s="469"/>
      <c r="BN30" s="470">
        <v>176454</v>
      </c>
      <c r="BO30" s="471"/>
      <c r="BP30" s="471"/>
      <c r="BQ30" s="471"/>
      <c r="BR30" s="471"/>
      <c r="BS30" s="471"/>
      <c r="BT30" s="471"/>
      <c r="BU30" s="472"/>
      <c r="BV30" s="470">
        <v>120174</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268</v>
      </c>
      <c r="D32" s="9"/>
      <c r="E32" s="9"/>
      <c r="F32" s="8"/>
      <c r="G32" s="8"/>
      <c r="H32" s="8"/>
      <c r="I32" s="8"/>
      <c r="J32" s="8"/>
      <c r="K32" s="8"/>
      <c r="L32" s="8"/>
      <c r="M32" s="8"/>
      <c r="N32" s="8"/>
      <c r="O32" s="8"/>
      <c r="P32" s="8"/>
      <c r="Q32" s="8"/>
      <c r="R32" s="8"/>
      <c r="S32" s="8"/>
      <c r="T32" s="8"/>
      <c r="U32" s="8" t="s">
        <v>277</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37</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264</v>
      </c>
      <c r="D33" s="481"/>
      <c r="E33" s="482" t="s">
        <v>284</v>
      </c>
      <c r="F33" s="482"/>
      <c r="G33" s="482"/>
      <c r="H33" s="482"/>
      <c r="I33" s="482"/>
      <c r="J33" s="482"/>
      <c r="K33" s="482"/>
      <c r="L33" s="482"/>
      <c r="M33" s="482"/>
      <c r="N33" s="482"/>
      <c r="O33" s="482"/>
      <c r="P33" s="482"/>
      <c r="Q33" s="482"/>
      <c r="R33" s="482"/>
      <c r="S33" s="482"/>
      <c r="T33" s="14"/>
      <c r="U33" s="481" t="s">
        <v>264</v>
      </c>
      <c r="V33" s="481"/>
      <c r="W33" s="482" t="s">
        <v>284</v>
      </c>
      <c r="X33" s="482"/>
      <c r="Y33" s="482"/>
      <c r="Z33" s="482"/>
      <c r="AA33" s="482"/>
      <c r="AB33" s="482"/>
      <c r="AC33" s="482"/>
      <c r="AD33" s="482"/>
      <c r="AE33" s="482"/>
      <c r="AF33" s="482"/>
      <c r="AG33" s="482"/>
      <c r="AH33" s="482"/>
      <c r="AI33" s="482"/>
      <c r="AJ33" s="482"/>
      <c r="AK33" s="482"/>
      <c r="AL33" s="14"/>
      <c r="AM33" s="481" t="s">
        <v>264</v>
      </c>
      <c r="AN33" s="481"/>
      <c r="AO33" s="482" t="s">
        <v>284</v>
      </c>
      <c r="AP33" s="482"/>
      <c r="AQ33" s="482"/>
      <c r="AR33" s="482"/>
      <c r="AS33" s="482"/>
      <c r="AT33" s="482"/>
      <c r="AU33" s="482"/>
      <c r="AV33" s="482"/>
      <c r="AW33" s="482"/>
      <c r="AX33" s="482"/>
      <c r="AY33" s="482"/>
      <c r="AZ33" s="482"/>
      <c r="BA33" s="482"/>
      <c r="BB33" s="482"/>
      <c r="BC33" s="482"/>
      <c r="BD33" s="10"/>
      <c r="BE33" s="482" t="s">
        <v>112</v>
      </c>
      <c r="BF33" s="482"/>
      <c r="BG33" s="482" t="s">
        <v>285</v>
      </c>
      <c r="BH33" s="482"/>
      <c r="BI33" s="482"/>
      <c r="BJ33" s="482"/>
      <c r="BK33" s="482"/>
      <c r="BL33" s="482"/>
      <c r="BM33" s="482"/>
      <c r="BN33" s="482"/>
      <c r="BO33" s="482"/>
      <c r="BP33" s="482"/>
      <c r="BQ33" s="482"/>
      <c r="BR33" s="482"/>
      <c r="BS33" s="482"/>
      <c r="BT33" s="482"/>
      <c r="BU33" s="482"/>
      <c r="BV33" s="10"/>
      <c r="BW33" s="481" t="s">
        <v>112</v>
      </c>
      <c r="BX33" s="481"/>
      <c r="BY33" s="482" t="s">
        <v>286</v>
      </c>
      <c r="BZ33" s="482"/>
      <c r="CA33" s="482"/>
      <c r="CB33" s="482"/>
      <c r="CC33" s="482"/>
      <c r="CD33" s="482"/>
      <c r="CE33" s="482"/>
      <c r="CF33" s="482"/>
      <c r="CG33" s="482"/>
      <c r="CH33" s="482"/>
      <c r="CI33" s="482"/>
      <c r="CJ33" s="482"/>
      <c r="CK33" s="482"/>
      <c r="CL33" s="482"/>
      <c r="CM33" s="482"/>
      <c r="CN33" s="14"/>
      <c r="CO33" s="481" t="s">
        <v>264</v>
      </c>
      <c r="CP33" s="481"/>
      <c r="CQ33" s="482" t="s">
        <v>270</v>
      </c>
      <c r="CR33" s="482"/>
      <c r="CS33" s="482"/>
      <c r="CT33" s="482"/>
      <c r="CU33" s="482"/>
      <c r="CV33" s="482"/>
      <c r="CW33" s="482"/>
      <c r="CX33" s="482"/>
      <c r="CY33" s="482"/>
      <c r="CZ33" s="482"/>
      <c r="DA33" s="482"/>
      <c r="DB33" s="482"/>
      <c r="DC33" s="482"/>
      <c r="DD33" s="482"/>
      <c r="DE33" s="482"/>
      <c r="DF33" s="14"/>
      <c r="DG33" s="483" t="s">
        <v>288</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2</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9"/>
      <c r="AM34" s="484" t="str">
        <f>IF(AO34="","",MAX(C34:D43,U34:V43)+1)</f>
        <v/>
      </c>
      <c r="AN34" s="484"/>
      <c r="AO34" s="485"/>
      <c r="AP34" s="485"/>
      <c r="AQ34" s="485"/>
      <c r="AR34" s="485"/>
      <c r="AS34" s="485"/>
      <c r="AT34" s="485"/>
      <c r="AU34" s="485"/>
      <c r="AV34" s="485"/>
      <c r="AW34" s="485"/>
      <c r="AX34" s="485"/>
      <c r="AY34" s="485"/>
      <c r="AZ34" s="485"/>
      <c r="BA34" s="485"/>
      <c r="BB34" s="485"/>
      <c r="BC34" s="485"/>
      <c r="BD34" s="9"/>
      <c r="BE34" s="484" t="str">
        <f>IF(BG34="","",MAX(C34:D43,U34:V43,AM34:AN43)+1)</f>
        <v/>
      </c>
      <c r="BF34" s="484"/>
      <c r="BG34" s="485"/>
      <c r="BH34" s="485"/>
      <c r="BI34" s="485"/>
      <c r="BJ34" s="485"/>
      <c r="BK34" s="485"/>
      <c r="BL34" s="485"/>
      <c r="BM34" s="485"/>
      <c r="BN34" s="485"/>
      <c r="BO34" s="485"/>
      <c r="BP34" s="485"/>
      <c r="BQ34" s="485"/>
      <c r="BR34" s="485"/>
      <c r="BS34" s="485"/>
      <c r="BT34" s="485"/>
      <c r="BU34" s="485"/>
      <c r="BV34" s="9"/>
      <c r="BW34" s="484" t="str">
        <f>IF(BY34="","",MAX(C34:D43,U34:V43,AM34:AN43,BE34:BF43)+1)</f>
        <v/>
      </c>
      <c r="BX34" s="484"/>
      <c r="BY34" s="485" t="str">
        <f>IF('各会計、関係団体の財政状況及び健全化判断比率'!B68="","",'各会計、関係団体の財政状況及び健全化判断比率'!B68)</f>
        <v/>
      </c>
      <c r="BZ34" s="485"/>
      <c r="CA34" s="485"/>
      <c r="CB34" s="485"/>
      <c r="CC34" s="485"/>
      <c r="CD34" s="485"/>
      <c r="CE34" s="485"/>
      <c r="CF34" s="485"/>
      <c r="CG34" s="485"/>
      <c r="CH34" s="485"/>
      <c r="CI34" s="485"/>
      <c r="CJ34" s="485"/>
      <c r="CK34" s="485"/>
      <c r="CL34" s="485"/>
      <c r="CM34" s="485"/>
      <c r="CN34" s="9"/>
      <c r="CO34" s="484" t="str">
        <f>IF(CQ34="","",MAX(C34:D43,U34:V43,AM34:AN43,BE34:BF43,BW34:BX43)+1)</f>
        <v/>
      </c>
      <c r="CP34" s="484"/>
      <c r="CQ34" s="485" t="str">
        <f>IF('各会計、関係団体の財政状況及び健全化判断比率'!BS7="","",'各会計、関係団体の財政状況及び健全化判断比率'!BS7)</f>
        <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9"/>
      <c r="U35" s="484">
        <f t="shared" ref="U35:U43" si="1">IF(W35="","",U34+1)</f>
        <v>3</v>
      </c>
      <c r="V35" s="484"/>
      <c r="W35" s="485" t="str">
        <f>IF('各会計、関係団体の財政状況及び健全化判断比率'!B29="","",'各会計、関係団体の財政状況及び健全化判断比率'!B29)</f>
        <v>介護保険特別会計</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t="str">
        <f t="shared" ref="BE35:BE43" si="3">IF(BG35="","",BE34+1)</f>
        <v/>
      </c>
      <c r="BF35" s="484"/>
      <c r="BG35" s="485"/>
      <c r="BH35" s="485"/>
      <c r="BI35" s="485"/>
      <c r="BJ35" s="485"/>
      <c r="BK35" s="485"/>
      <c r="BL35" s="485"/>
      <c r="BM35" s="485"/>
      <c r="BN35" s="485"/>
      <c r="BO35" s="485"/>
      <c r="BP35" s="485"/>
      <c r="BQ35" s="485"/>
      <c r="BR35" s="485"/>
      <c r="BS35" s="485"/>
      <c r="BT35" s="485"/>
      <c r="BU35" s="485"/>
      <c r="BV35" s="9"/>
      <c r="BW35" s="484" t="str">
        <f t="shared" ref="BW35:BW43" si="4">IF(BY35="","",BW34+1)</f>
        <v/>
      </c>
      <c r="BX35" s="484"/>
      <c r="BY35" s="485" t="str">
        <f>IF('各会計、関係団体の財政状況及び健全化判断比率'!B69="","",'各会計、関係団体の財政状況及び健全化判断比率'!B69)</f>
        <v/>
      </c>
      <c r="BZ35" s="485"/>
      <c r="CA35" s="485"/>
      <c r="CB35" s="485"/>
      <c r="CC35" s="485"/>
      <c r="CD35" s="485"/>
      <c r="CE35" s="485"/>
      <c r="CF35" s="485"/>
      <c r="CG35" s="485"/>
      <c r="CH35" s="485"/>
      <c r="CI35" s="485"/>
      <c r="CJ35" s="485"/>
      <c r="CK35" s="485"/>
      <c r="CL35" s="485"/>
      <c r="CM35" s="485"/>
      <c r="CN35" s="9"/>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4</v>
      </c>
      <c r="V36" s="484"/>
      <c r="W36" s="485" t="str">
        <f>IF('各会計、関係団体の財政状況及び健全化判断比率'!B30="","",'各会計、関係団体の財政状況及び健全化判断比率'!B30)</f>
        <v>後期高齢者医療特別会計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t="str">
        <f t="shared" si="4"/>
        <v/>
      </c>
      <c r="BX36" s="484"/>
      <c r="BY36" s="485" t="str">
        <f>IF('各会計、関係団体の財政状況及び健全化判断比率'!B70="","",'各会計、関係団体の財政状況及び健全化判断比率'!B70)</f>
        <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t="str">
        <f t="shared" si="1"/>
        <v/>
      </c>
      <c r="V37" s="484"/>
      <c r="W37" s="485"/>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t="str">
        <f t="shared" si="4"/>
        <v/>
      </c>
      <c r="BX37" s="484"/>
      <c r="BY37" s="485" t="str">
        <f>IF('各会計、関係団体の財政状況及び健全化判断比率'!B71="","",'各会計、関係団体の財政状況及び健全化判断比率'!B71)</f>
        <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t="str">
        <f t="shared" si="4"/>
        <v/>
      </c>
      <c r="BX38" s="484"/>
      <c r="BY38" s="485" t="str">
        <f>IF('各会計、関係団体の財政状況及び健全化判断比率'!B72="","",'各会計、関係団体の財政状況及び健全化判断比率'!B72)</f>
        <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221</v>
      </c>
    </row>
    <row r="47" spans="1:113" x14ac:dyDescent="0.15">
      <c r="E47" s="1" t="s">
        <v>290</v>
      </c>
    </row>
    <row r="48" spans="1:113" x14ac:dyDescent="0.15">
      <c r="E48" s="1" t="s">
        <v>292</v>
      </c>
    </row>
    <row r="49" spans="5:5" x14ac:dyDescent="0.15">
      <c r="E49" s="1" t="s">
        <v>295</v>
      </c>
    </row>
    <row r="50" spans="5:5" x14ac:dyDescent="0.15">
      <c r="E50" s="1" t="s">
        <v>296</v>
      </c>
    </row>
    <row r="51" spans="5:5" x14ac:dyDescent="0.15">
      <c r="E51" s="1" t="s">
        <v>299</v>
      </c>
    </row>
    <row r="52" spans="5:5" x14ac:dyDescent="0.15">
      <c r="E52" s="1" t="s">
        <v>302</v>
      </c>
    </row>
    <row r="53" spans="5:5" x14ac:dyDescent="0.15"/>
    <row r="54" spans="5:5" x14ac:dyDescent="0.15"/>
    <row r="55" spans="5:5" x14ac:dyDescent="0.15"/>
    <row r="56" spans="5:5" x14ac:dyDescent="0.15"/>
  </sheetData>
  <sheetProtection algorithmName="SHA-512" hashValue="112IayNMs4oZUCflz1hQdWtvHL10VgHZSI0BDYMRSgqIV4JTdV+FIrcjofMFhCfqIJq3fRqha2ekmflztZ46oQ==" saltValue="HuOm4X6YzZgRlENvQpaqN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0</v>
      </c>
      <c r="K32" s="203"/>
      <c r="L32" s="203"/>
      <c r="M32" s="203"/>
      <c r="N32" s="203"/>
      <c r="O32" s="203"/>
      <c r="P32" s="203"/>
    </row>
    <row r="33" spans="1:16" ht="39" customHeight="1" x14ac:dyDescent="0.2">
      <c r="A33" s="203"/>
      <c r="B33" s="204" t="s">
        <v>20</v>
      </c>
      <c r="C33" s="210"/>
      <c r="D33" s="210"/>
      <c r="E33" s="212" t="s">
        <v>7</v>
      </c>
      <c r="F33" s="213" t="s">
        <v>213</v>
      </c>
      <c r="G33" s="218" t="s">
        <v>514</v>
      </c>
      <c r="H33" s="218" t="s">
        <v>228</v>
      </c>
      <c r="I33" s="218" t="s">
        <v>235</v>
      </c>
      <c r="J33" s="222" t="s">
        <v>515</v>
      </c>
      <c r="K33" s="203"/>
      <c r="L33" s="203"/>
      <c r="M33" s="203"/>
      <c r="N33" s="203"/>
      <c r="O33" s="203"/>
      <c r="P33" s="203"/>
    </row>
    <row r="34" spans="1:16" ht="39" customHeight="1" x14ac:dyDescent="0.15">
      <c r="A34" s="203"/>
      <c r="B34" s="205"/>
      <c r="C34" s="1058" t="s">
        <v>395</v>
      </c>
      <c r="D34" s="1058"/>
      <c r="E34" s="1059"/>
      <c r="F34" s="214">
        <v>2.65</v>
      </c>
      <c r="G34" s="219">
        <v>6.05</v>
      </c>
      <c r="H34" s="219">
        <v>4.6100000000000003</v>
      </c>
      <c r="I34" s="219">
        <v>4.46</v>
      </c>
      <c r="J34" s="223">
        <v>5.15</v>
      </c>
      <c r="K34" s="203"/>
      <c r="L34" s="203"/>
      <c r="M34" s="203"/>
      <c r="N34" s="203"/>
      <c r="O34" s="203"/>
      <c r="P34" s="203"/>
    </row>
    <row r="35" spans="1:16" ht="39" customHeight="1" x14ac:dyDescent="0.15">
      <c r="A35" s="203"/>
      <c r="B35" s="206"/>
      <c r="C35" s="1060" t="s">
        <v>449</v>
      </c>
      <c r="D35" s="1060"/>
      <c r="E35" s="1061"/>
      <c r="F35" s="215">
        <v>1.1499999999999999</v>
      </c>
      <c r="G35" s="220">
        <v>1.64</v>
      </c>
      <c r="H35" s="220">
        <v>2.41</v>
      </c>
      <c r="I35" s="220">
        <v>2.0299999999999998</v>
      </c>
      <c r="J35" s="224">
        <v>2.2599999999999998</v>
      </c>
      <c r="K35" s="203"/>
      <c r="L35" s="203"/>
      <c r="M35" s="203"/>
      <c r="N35" s="203"/>
      <c r="O35" s="203"/>
      <c r="P35" s="203"/>
    </row>
    <row r="36" spans="1:16" ht="39" customHeight="1" x14ac:dyDescent="0.15">
      <c r="A36" s="203"/>
      <c r="B36" s="206"/>
      <c r="C36" s="1060" t="s">
        <v>447</v>
      </c>
      <c r="D36" s="1060"/>
      <c r="E36" s="1061"/>
      <c r="F36" s="215">
        <v>5.27</v>
      </c>
      <c r="G36" s="220">
        <v>5.2</v>
      </c>
      <c r="H36" s="220">
        <v>6.57</v>
      </c>
      <c r="I36" s="220">
        <v>6.42</v>
      </c>
      <c r="J36" s="224">
        <v>1.08</v>
      </c>
      <c r="K36" s="203"/>
      <c r="L36" s="203"/>
      <c r="M36" s="203"/>
      <c r="N36" s="203"/>
      <c r="O36" s="203"/>
      <c r="P36" s="203"/>
    </row>
    <row r="37" spans="1:16" ht="39" customHeight="1" x14ac:dyDescent="0.15">
      <c r="A37" s="203"/>
      <c r="B37" s="206"/>
      <c r="C37" s="1060" t="s">
        <v>450</v>
      </c>
      <c r="D37" s="1060"/>
      <c r="E37" s="1061"/>
      <c r="F37" s="215">
        <v>7.0000000000000007E-2</v>
      </c>
      <c r="G37" s="220">
        <v>0.08</v>
      </c>
      <c r="H37" s="220">
        <v>7.0000000000000007E-2</v>
      </c>
      <c r="I37" s="220">
        <v>0.08</v>
      </c>
      <c r="J37" s="224">
        <v>0.08</v>
      </c>
      <c r="K37" s="203"/>
      <c r="L37" s="203"/>
      <c r="M37" s="203"/>
      <c r="N37" s="203"/>
      <c r="O37" s="203"/>
      <c r="P37" s="203"/>
    </row>
    <row r="38" spans="1:16" ht="39" customHeight="1" x14ac:dyDescent="0.15">
      <c r="A38" s="203"/>
      <c r="B38" s="206"/>
      <c r="C38" s="1060"/>
      <c r="D38" s="1060"/>
      <c r="E38" s="1061"/>
      <c r="F38" s="215"/>
      <c r="G38" s="220"/>
      <c r="H38" s="220"/>
      <c r="I38" s="220"/>
      <c r="J38" s="224"/>
      <c r="K38" s="203"/>
      <c r="L38" s="203"/>
      <c r="M38" s="203"/>
      <c r="N38" s="203"/>
      <c r="O38" s="203"/>
      <c r="P38" s="203"/>
    </row>
    <row r="39" spans="1:16" ht="39" customHeight="1" x14ac:dyDescent="0.15">
      <c r="A39" s="203"/>
      <c r="B39" s="206"/>
      <c r="C39" s="1060"/>
      <c r="D39" s="1060"/>
      <c r="E39" s="1061"/>
      <c r="F39" s="215"/>
      <c r="G39" s="220"/>
      <c r="H39" s="220"/>
      <c r="I39" s="220"/>
      <c r="J39" s="224"/>
      <c r="K39" s="203"/>
      <c r="L39" s="203"/>
      <c r="M39" s="203"/>
      <c r="N39" s="203"/>
      <c r="O39" s="203"/>
      <c r="P39" s="203"/>
    </row>
    <row r="40" spans="1:16" ht="39" customHeight="1" x14ac:dyDescent="0.15">
      <c r="A40" s="203"/>
      <c r="B40" s="206"/>
      <c r="C40" s="1060"/>
      <c r="D40" s="1060"/>
      <c r="E40" s="1061"/>
      <c r="F40" s="215"/>
      <c r="G40" s="220"/>
      <c r="H40" s="220"/>
      <c r="I40" s="220"/>
      <c r="J40" s="224"/>
      <c r="K40" s="203"/>
      <c r="L40" s="203"/>
      <c r="M40" s="203"/>
      <c r="N40" s="203"/>
      <c r="O40" s="203"/>
      <c r="P40" s="203"/>
    </row>
    <row r="41" spans="1:16" ht="39" customHeight="1" x14ac:dyDescent="0.15">
      <c r="A41" s="203"/>
      <c r="B41" s="206"/>
      <c r="C41" s="1060"/>
      <c r="D41" s="1060"/>
      <c r="E41" s="1061"/>
      <c r="F41" s="215"/>
      <c r="G41" s="220"/>
      <c r="H41" s="220"/>
      <c r="I41" s="220"/>
      <c r="J41" s="224"/>
      <c r="K41" s="203"/>
      <c r="L41" s="203"/>
      <c r="M41" s="203"/>
      <c r="N41" s="203"/>
      <c r="O41" s="203"/>
      <c r="P41" s="203"/>
    </row>
    <row r="42" spans="1:16" ht="39" customHeight="1" x14ac:dyDescent="0.15">
      <c r="A42" s="203"/>
      <c r="B42" s="207"/>
      <c r="C42" s="1060" t="s">
        <v>52</v>
      </c>
      <c r="D42" s="1060"/>
      <c r="E42" s="1061"/>
      <c r="F42" s="215" t="s">
        <v>169</v>
      </c>
      <c r="G42" s="220" t="s">
        <v>169</v>
      </c>
      <c r="H42" s="220" t="s">
        <v>169</v>
      </c>
      <c r="I42" s="220" t="s">
        <v>169</v>
      </c>
      <c r="J42" s="224" t="s">
        <v>169</v>
      </c>
      <c r="K42" s="203"/>
      <c r="L42" s="203"/>
      <c r="M42" s="203"/>
      <c r="N42" s="203"/>
      <c r="O42" s="203"/>
      <c r="P42" s="203"/>
    </row>
    <row r="43" spans="1:16" ht="39" customHeight="1" x14ac:dyDescent="0.15">
      <c r="A43" s="203"/>
      <c r="B43" s="208"/>
      <c r="C43" s="1062" t="s">
        <v>516</v>
      </c>
      <c r="D43" s="1062"/>
      <c r="E43" s="1063"/>
      <c r="F43" s="216" t="s">
        <v>169</v>
      </c>
      <c r="G43" s="221" t="s">
        <v>169</v>
      </c>
      <c r="H43" s="221" t="s">
        <v>169</v>
      </c>
      <c r="I43" s="221" t="s">
        <v>169</v>
      </c>
      <c r="J43" s="225" t="s">
        <v>169</v>
      </c>
      <c r="K43" s="203"/>
      <c r="L43" s="203"/>
      <c r="M43" s="203"/>
      <c r="N43" s="203"/>
      <c r="O43" s="203"/>
      <c r="P43" s="203"/>
    </row>
    <row r="44" spans="1:16" ht="39" customHeight="1" x14ac:dyDescent="0.15">
      <c r="A44" s="203"/>
      <c r="B44" s="209" t="s">
        <v>3</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5NX0geVTmwRZhrsfgA+KGHLkUOv/HzIJb4hh8n4MJeNjRqZinegFAn4FZr+FE1hNwSB++9j7M4s2Gcuz66McfQ==" saltValue="GbE/mM5dF5Y1h+BlvtHo2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24</v>
      </c>
      <c r="C44" s="232"/>
      <c r="D44" s="232"/>
      <c r="E44" s="240"/>
      <c r="F44" s="240"/>
      <c r="G44" s="240"/>
      <c r="H44" s="240"/>
      <c r="I44" s="240"/>
      <c r="J44" s="243" t="s">
        <v>7</v>
      </c>
      <c r="K44" s="245" t="s">
        <v>213</v>
      </c>
      <c r="L44" s="253" t="s">
        <v>514</v>
      </c>
      <c r="M44" s="253" t="s">
        <v>228</v>
      </c>
      <c r="N44" s="253" t="s">
        <v>235</v>
      </c>
      <c r="O44" s="261" t="s">
        <v>515</v>
      </c>
      <c r="P44" s="103"/>
      <c r="Q44" s="103"/>
      <c r="R44" s="103"/>
      <c r="S44" s="103"/>
      <c r="T44" s="103"/>
      <c r="U44" s="103"/>
    </row>
    <row r="45" spans="1:21" ht="30.75" customHeight="1" x14ac:dyDescent="0.15">
      <c r="A45" s="103"/>
      <c r="B45" s="1084" t="s">
        <v>26</v>
      </c>
      <c r="C45" s="1085"/>
      <c r="D45" s="235"/>
      <c r="E45" s="1064" t="s">
        <v>28</v>
      </c>
      <c r="F45" s="1064"/>
      <c r="G45" s="1064"/>
      <c r="H45" s="1064"/>
      <c r="I45" s="1064"/>
      <c r="J45" s="1065"/>
      <c r="K45" s="246">
        <v>312</v>
      </c>
      <c r="L45" s="254">
        <v>331</v>
      </c>
      <c r="M45" s="254">
        <v>330</v>
      </c>
      <c r="N45" s="254">
        <v>330</v>
      </c>
      <c r="O45" s="262">
        <v>338</v>
      </c>
      <c r="P45" s="103"/>
      <c r="Q45" s="103"/>
      <c r="R45" s="103"/>
      <c r="S45" s="103"/>
      <c r="T45" s="103"/>
      <c r="U45" s="103"/>
    </row>
    <row r="46" spans="1:21" ht="30.75" customHeight="1" x14ac:dyDescent="0.15">
      <c r="A46" s="103"/>
      <c r="B46" s="1086"/>
      <c r="C46" s="1087"/>
      <c r="D46" s="236"/>
      <c r="E46" s="1066" t="s">
        <v>31</v>
      </c>
      <c r="F46" s="1066"/>
      <c r="G46" s="1066"/>
      <c r="H46" s="1066"/>
      <c r="I46" s="1066"/>
      <c r="J46" s="1067"/>
      <c r="K46" s="247" t="s">
        <v>169</v>
      </c>
      <c r="L46" s="255" t="s">
        <v>169</v>
      </c>
      <c r="M46" s="255" t="s">
        <v>169</v>
      </c>
      <c r="N46" s="255" t="s">
        <v>169</v>
      </c>
      <c r="O46" s="263" t="s">
        <v>169</v>
      </c>
      <c r="P46" s="103"/>
      <c r="Q46" s="103"/>
      <c r="R46" s="103"/>
      <c r="S46" s="103"/>
      <c r="T46" s="103"/>
      <c r="U46" s="103"/>
    </row>
    <row r="47" spans="1:21" ht="30.75" customHeight="1" x14ac:dyDescent="0.15">
      <c r="A47" s="103"/>
      <c r="B47" s="1086"/>
      <c r="C47" s="1087"/>
      <c r="D47" s="236"/>
      <c r="E47" s="1066" t="s">
        <v>35</v>
      </c>
      <c r="F47" s="1066"/>
      <c r="G47" s="1066"/>
      <c r="H47" s="1066"/>
      <c r="I47" s="1066"/>
      <c r="J47" s="1067"/>
      <c r="K47" s="247" t="s">
        <v>169</v>
      </c>
      <c r="L47" s="255" t="s">
        <v>169</v>
      </c>
      <c r="M47" s="255" t="s">
        <v>169</v>
      </c>
      <c r="N47" s="255" t="s">
        <v>169</v>
      </c>
      <c r="O47" s="263" t="s">
        <v>169</v>
      </c>
      <c r="P47" s="103"/>
      <c r="Q47" s="103"/>
      <c r="R47" s="103"/>
      <c r="S47" s="103"/>
      <c r="T47" s="103"/>
      <c r="U47" s="103"/>
    </row>
    <row r="48" spans="1:21" ht="30.75" customHeight="1" x14ac:dyDescent="0.15">
      <c r="A48" s="103"/>
      <c r="B48" s="1086"/>
      <c r="C48" s="1087"/>
      <c r="D48" s="236"/>
      <c r="E48" s="1066" t="s">
        <v>14</v>
      </c>
      <c r="F48" s="1066"/>
      <c r="G48" s="1066"/>
      <c r="H48" s="1066"/>
      <c r="I48" s="1066"/>
      <c r="J48" s="1067"/>
      <c r="K48" s="247" t="s">
        <v>169</v>
      </c>
      <c r="L48" s="255" t="s">
        <v>169</v>
      </c>
      <c r="M48" s="255" t="s">
        <v>169</v>
      </c>
      <c r="N48" s="255" t="s">
        <v>169</v>
      </c>
      <c r="O48" s="263" t="s">
        <v>169</v>
      </c>
      <c r="P48" s="103"/>
      <c r="Q48" s="103"/>
      <c r="R48" s="103"/>
      <c r="S48" s="103"/>
      <c r="T48" s="103"/>
      <c r="U48" s="103"/>
    </row>
    <row r="49" spans="1:21" ht="30.75" customHeight="1" x14ac:dyDescent="0.15">
      <c r="A49" s="103"/>
      <c r="B49" s="1086"/>
      <c r="C49" s="1087"/>
      <c r="D49" s="236"/>
      <c r="E49" s="1066" t="s">
        <v>40</v>
      </c>
      <c r="F49" s="1066"/>
      <c r="G49" s="1066"/>
      <c r="H49" s="1066"/>
      <c r="I49" s="1066"/>
      <c r="J49" s="1067"/>
      <c r="K49" s="247">
        <v>247</v>
      </c>
      <c r="L49" s="255">
        <v>245</v>
      </c>
      <c r="M49" s="255">
        <v>254</v>
      </c>
      <c r="N49" s="255">
        <v>253</v>
      </c>
      <c r="O49" s="263">
        <v>243</v>
      </c>
      <c r="P49" s="103"/>
      <c r="Q49" s="103"/>
      <c r="R49" s="103"/>
      <c r="S49" s="103"/>
      <c r="T49" s="103"/>
      <c r="U49" s="103"/>
    </row>
    <row r="50" spans="1:21" ht="30.75" customHeight="1" x14ac:dyDescent="0.15">
      <c r="A50" s="103"/>
      <c r="B50" s="1086"/>
      <c r="C50" s="1087"/>
      <c r="D50" s="236"/>
      <c r="E50" s="1066" t="s">
        <v>44</v>
      </c>
      <c r="F50" s="1066"/>
      <c r="G50" s="1066"/>
      <c r="H50" s="1066"/>
      <c r="I50" s="1066"/>
      <c r="J50" s="1067"/>
      <c r="K50" s="247">
        <v>3</v>
      </c>
      <c r="L50" s="255">
        <v>3</v>
      </c>
      <c r="M50" s="255">
        <v>3</v>
      </c>
      <c r="N50" s="255">
        <v>3</v>
      </c>
      <c r="O50" s="263">
        <v>3</v>
      </c>
      <c r="P50" s="103"/>
      <c r="Q50" s="103"/>
      <c r="R50" s="103"/>
      <c r="S50" s="103"/>
      <c r="T50" s="103"/>
      <c r="U50" s="103"/>
    </row>
    <row r="51" spans="1:21" ht="30.75" customHeight="1" x14ac:dyDescent="0.15">
      <c r="A51" s="103"/>
      <c r="B51" s="1088"/>
      <c r="C51" s="1089"/>
      <c r="D51" s="237"/>
      <c r="E51" s="1066" t="s">
        <v>46</v>
      </c>
      <c r="F51" s="1066"/>
      <c r="G51" s="1066"/>
      <c r="H51" s="1066"/>
      <c r="I51" s="1066"/>
      <c r="J51" s="1067"/>
      <c r="K51" s="247" t="s">
        <v>169</v>
      </c>
      <c r="L51" s="255" t="s">
        <v>169</v>
      </c>
      <c r="M51" s="255" t="s">
        <v>169</v>
      </c>
      <c r="N51" s="255" t="s">
        <v>169</v>
      </c>
      <c r="O51" s="263" t="s">
        <v>169</v>
      </c>
      <c r="P51" s="103"/>
      <c r="Q51" s="103"/>
      <c r="R51" s="103"/>
      <c r="S51" s="103"/>
      <c r="T51" s="103"/>
      <c r="U51" s="103"/>
    </row>
    <row r="52" spans="1:21" ht="30.75" customHeight="1" x14ac:dyDescent="0.15">
      <c r="A52" s="103"/>
      <c r="B52" s="1068" t="s">
        <v>48</v>
      </c>
      <c r="C52" s="1069"/>
      <c r="D52" s="237"/>
      <c r="E52" s="1066" t="s">
        <v>55</v>
      </c>
      <c r="F52" s="1066"/>
      <c r="G52" s="1066"/>
      <c r="H52" s="1066"/>
      <c r="I52" s="1066"/>
      <c r="J52" s="1067"/>
      <c r="K52" s="247">
        <v>361</v>
      </c>
      <c r="L52" s="255">
        <v>361</v>
      </c>
      <c r="M52" s="255">
        <v>351</v>
      </c>
      <c r="N52" s="255">
        <v>347</v>
      </c>
      <c r="O52" s="263">
        <v>338</v>
      </c>
      <c r="P52" s="103"/>
      <c r="Q52" s="103"/>
      <c r="R52" s="103"/>
      <c r="S52" s="103"/>
      <c r="T52" s="103"/>
      <c r="U52" s="103"/>
    </row>
    <row r="53" spans="1:21" ht="30.75" customHeight="1" x14ac:dyDescent="0.15">
      <c r="A53" s="103"/>
      <c r="B53" s="1070" t="s">
        <v>57</v>
      </c>
      <c r="C53" s="1071"/>
      <c r="D53" s="238"/>
      <c r="E53" s="1072" t="s">
        <v>59</v>
      </c>
      <c r="F53" s="1072"/>
      <c r="G53" s="1072"/>
      <c r="H53" s="1072"/>
      <c r="I53" s="1072"/>
      <c r="J53" s="1073"/>
      <c r="K53" s="248">
        <v>201</v>
      </c>
      <c r="L53" s="256">
        <v>218</v>
      </c>
      <c r="M53" s="256">
        <v>236</v>
      </c>
      <c r="N53" s="256">
        <v>239</v>
      </c>
      <c r="O53" s="264">
        <v>246</v>
      </c>
      <c r="P53" s="103"/>
      <c r="Q53" s="103"/>
      <c r="R53" s="103"/>
      <c r="S53" s="103"/>
      <c r="T53" s="103"/>
      <c r="U53" s="103"/>
    </row>
    <row r="54" spans="1:21" ht="24" customHeight="1" x14ac:dyDescent="0.15">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7</v>
      </c>
      <c r="K56" s="250" t="s">
        <v>517</v>
      </c>
      <c r="L56" s="257" t="s">
        <v>518</v>
      </c>
      <c r="M56" s="257" t="s">
        <v>519</v>
      </c>
      <c r="N56" s="257" t="s">
        <v>520</v>
      </c>
      <c r="O56" s="265" t="s">
        <v>521</v>
      </c>
      <c r="P56" s="103"/>
      <c r="Q56" s="103"/>
      <c r="R56" s="103"/>
      <c r="S56" s="103"/>
      <c r="T56" s="103"/>
      <c r="U56" s="103"/>
    </row>
    <row r="57" spans="1:21" ht="31.5" customHeight="1" x14ac:dyDescent="0.15">
      <c r="B57" s="1080" t="s">
        <v>41</v>
      </c>
      <c r="C57" s="1081"/>
      <c r="D57" s="1074" t="s">
        <v>51</v>
      </c>
      <c r="E57" s="1075"/>
      <c r="F57" s="1075"/>
      <c r="G57" s="1075"/>
      <c r="H57" s="1075"/>
      <c r="I57" s="1075"/>
      <c r="J57" s="1076"/>
      <c r="K57" s="251" t="s">
        <v>169</v>
      </c>
      <c r="L57" s="258" t="s">
        <v>169</v>
      </c>
      <c r="M57" s="258" t="s">
        <v>169</v>
      </c>
      <c r="N57" s="258" t="s">
        <v>169</v>
      </c>
      <c r="O57" s="266" t="s">
        <v>169</v>
      </c>
    </row>
    <row r="58" spans="1:21" ht="31.5" customHeight="1" x14ac:dyDescent="0.15">
      <c r="B58" s="1082"/>
      <c r="C58" s="1083"/>
      <c r="D58" s="1077" t="s">
        <v>70</v>
      </c>
      <c r="E58" s="1078"/>
      <c r="F58" s="1078"/>
      <c r="G58" s="1078"/>
      <c r="H58" s="1078"/>
      <c r="I58" s="1078"/>
      <c r="J58" s="1079"/>
      <c r="K58" s="252" t="s">
        <v>169</v>
      </c>
      <c r="L58" s="259" t="s">
        <v>169</v>
      </c>
      <c r="M58" s="259" t="s">
        <v>169</v>
      </c>
      <c r="N58" s="259" t="s">
        <v>169</v>
      </c>
      <c r="O58" s="267" t="s">
        <v>169</v>
      </c>
    </row>
    <row r="59" spans="1:21" ht="24" customHeight="1" x14ac:dyDescent="0.15">
      <c r="B59" s="230"/>
      <c r="C59" s="230"/>
      <c r="D59" s="239" t="s">
        <v>72</v>
      </c>
      <c r="E59" s="242"/>
      <c r="F59" s="242"/>
      <c r="G59" s="242"/>
      <c r="H59" s="242"/>
      <c r="I59" s="242"/>
      <c r="J59" s="242"/>
      <c r="K59" s="242"/>
      <c r="L59" s="242"/>
      <c r="M59" s="242"/>
      <c r="N59" s="242"/>
      <c r="O59" s="242"/>
    </row>
    <row r="60" spans="1:21" ht="24" customHeight="1" x14ac:dyDescent="0.15">
      <c r="B60" s="231"/>
      <c r="C60" s="231"/>
      <c r="D60" s="239" t="s">
        <v>75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Sm4sKEIh9Z0WOlmYd1I12ciG7/eiS2ZQ2MRRPo0ZTjXD5hw+i/+cAzQykcKR2ijAJj87Im/hRUr+Wn/e3E+y9Q==" saltValue="2m9+6A5vIE6wg+/SX8mec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24</v>
      </c>
      <c r="C40" s="232"/>
      <c r="D40" s="232"/>
      <c r="E40" s="240"/>
      <c r="F40" s="240"/>
      <c r="G40" s="240"/>
      <c r="H40" s="243" t="s">
        <v>7</v>
      </c>
      <c r="I40" s="245" t="s">
        <v>213</v>
      </c>
      <c r="J40" s="253" t="s">
        <v>514</v>
      </c>
      <c r="K40" s="253" t="s">
        <v>228</v>
      </c>
      <c r="L40" s="253" t="s">
        <v>235</v>
      </c>
      <c r="M40" s="273" t="s">
        <v>515</v>
      </c>
    </row>
    <row r="41" spans="2:13" ht="27.75" customHeight="1" x14ac:dyDescent="0.15">
      <c r="B41" s="1084" t="s">
        <v>21</v>
      </c>
      <c r="C41" s="1085"/>
      <c r="D41" s="235"/>
      <c r="E41" s="1090" t="s">
        <v>6</v>
      </c>
      <c r="F41" s="1090"/>
      <c r="G41" s="1090"/>
      <c r="H41" s="1091"/>
      <c r="I41" s="246">
        <v>3169</v>
      </c>
      <c r="J41" s="254">
        <v>3157</v>
      </c>
      <c r="K41" s="254">
        <v>3058</v>
      </c>
      <c r="L41" s="254">
        <v>3028</v>
      </c>
      <c r="M41" s="262">
        <v>3016</v>
      </c>
    </row>
    <row r="42" spans="2:13" ht="27.75" customHeight="1" x14ac:dyDescent="0.15">
      <c r="B42" s="1086"/>
      <c r="C42" s="1087"/>
      <c r="D42" s="236"/>
      <c r="E42" s="1092" t="s">
        <v>76</v>
      </c>
      <c r="F42" s="1092"/>
      <c r="G42" s="1092"/>
      <c r="H42" s="1093"/>
      <c r="I42" s="247">
        <v>27</v>
      </c>
      <c r="J42" s="255">
        <v>14</v>
      </c>
      <c r="K42" s="255">
        <v>2</v>
      </c>
      <c r="L42" s="255">
        <v>11</v>
      </c>
      <c r="M42" s="263">
        <v>12</v>
      </c>
    </row>
    <row r="43" spans="2:13" ht="27.75" customHeight="1" x14ac:dyDescent="0.15">
      <c r="B43" s="1086"/>
      <c r="C43" s="1087"/>
      <c r="D43" s="236"/>
      <c r="E43" s="1092" t="s">
        <v>77</v>
      </c>
      <c r="F43" s="1092"/>
      <c r="G43" s="1092"/>
      <c r="H43" s="1093"/>
      <c r="I43" s="247" t="s">
        <v>169</v>
      </c>
      <c r="J43" s="255" t="s">
        <v>169</v>
      </c>
      <c r="K43" s="255" t="s">
        <v>169</v>
      </c>
      <c r="L43" s="255" t="s">
        <v>169</v>
      </c>
      <c r="M43" s="263" t="s">
        <v>169</v>
      </c>
    </row>
    <row r="44" spans="2:13" ht="27.75" customHeight="1" x14ac:dyDescent="0.15">
      <c r="B44" s="1086"/>
      <c r="C44" s="1087"/>
      <c r="D44" s="236"/>
      <c r="E44" s="1092" t="s">
        <v>80</v>
      </c>
      <c r="F44" s="1092"/>
      <c r="G44" s="1092"/>
      <c r="H44" s="1093"/>
      <c r="I44" s="247">
        <v>2898</v>
      </c>
      <c r="J44" s="255">
        <v>2673</v>
      </c>
      <c r="K44" s="255">
        <v>2502</v>
      </c>
      <c r="L44" s="255">
        <v>2336</v>
      </c>
      <c r="M44" s="263">
        <v>2219</v>
      </c>
    </row>
    <row r="45" spans="2:13" ht="27.75" customHeight="1" x14ac:dyDescent="0.15">
      <c r="B45" s="1086"/>
      <c r="C45" s="1087"/>
      <c r="D45" s="236"/>
      <c r="E45" s="1092" t="s">
        <v>79</v>
      </c>
      <c r="F45" s="1092"/>
      <c r="G45" s="1092"/>
      <c r="H45" s="1093"/>
      <c r="I45" s="247">
        <v>749</v>
      </c>
      <c r="J45" s="255">
        <v>702</v>
      </c>
      <c r="K45" s="255">
        <v>675</v>
      </c>
      <c r="L45" s="255">
        <v>669</v>
      </c>
      <c r="M45" s="263">
        <v>713</v>
      </c>
    </row>
    <row r="46" spans="2:13" ht="27.75" customHeight="1" x14ac:dyDescent="0.15">
      <c r="B46" s="1086"/>
      <c r="C46" s="1087"/>
      <c r="D46" s="237"/>
      <c r="E46" s="1092" t="s">
        <v>83</v>
      </c>
      <c r="F46" s="1092"/>
      <c r="G46" s="1092"/>
      <c r="H46" s="1093"/>
      <c r="I46" s="247">
        <v>13</v>
      </c>
      <c r="J46" s="255">
        <v>11</v>
      </c>
      <c r="K46" s="255">
        <v>9</v>
      </c>
      <c r="L46" s="255">
        <v>7</v>
      </c>
      <c r="M46" s="263">
        <v>7</v>
      </c>
    </row>
    <row r="47" spans="2:13" ht="27.75" customHeight="1" x14ac:dyDescent="0.15">
      <c r="B47" s="1086"/>
      <c r="C47" s="1087"/>
      <c r="D47" s="269"/>
      <c r="E47" s="1094" t="s">
        <v>85</v>
      </c>
      <c r="F47" s="1095"/>
      <c r="G47" s="1095"/>
      <c r="H47" s="1096"/>
      <c r="I47" s="247" t="s">
        <v>169</v>
      </c>
      <c r="J47" s="255" t="s">
        <v>169</v>
      </c>
      <c r="K47" s="255" t="s">
        <v>169</v>
      </c>
      <c r="L47" s="255" t="s">
        <v>169</v>
      </c>
      <c r="M47" s="263" t="s">
        <v>169</v>
      </c>
    </row>
    <row r="48" spans="2:13" ht="27.75" customHeight="1" x14ac:dyDescent="0.15">
      <c r="B48" s="1086"/>
      <c r="C48" s="1087"/>
      <c r="D48" s="236"/>
      <c r="E48" s="1092" t="s">
        <v>61</v>
      </c>
      <c r="F48" s="1092"/>
      <c r="G48" s="1092"/>
      <c r="H48" s="1093"/>
      <c r="I48" s="247" t="s">
        <v>169</v>
      </c>
      <c r="J48" s="255" t="s">
        <v>169</v>
      </c>
      <c r="K48" s="255" t="s">
        <v>169</v>
      </c>
      <c r="L48" s="255" t="s">
        <v>169</v>
      </c>
      <c r="M48" s="263" t="s">
        <v>169</v>
      </c>
    </row>
    <row r="49" spans="2:13" ht="27.75" customHeight="1" x14ac:dyDescent="0.15">
      <c r="B49" s="1088"/>
      <c r="C49" s="1089"/>
      <c r="D49" s="236"/>
      <c r="E49" s="1092" t="s">
        <v>45</v>
      </c>
      <c r="F49" s="1092"/>
      <c r="G49" s="1092"/>
      <c r="H49" s="1093"/>
      <c r="I49" s="247" t="s">
        <v>169</v>
      </c>
      <c r="J49" s="255" t="s">
        <v>169</v>
      </c>
      <c r="K49" s="255" t="s">
        <v>169</v>
      </c>
      <c r="L49" s="255" t="s">
        <v>169</v>
      </c>
      <c r="M49" s="263" t="s">
        <v>169</v>
      </c>
    </row>
    <row r="50" spans="2:13" ht="27.75" customHeight="1" x14ac:dyDescent="0.15">
      <c r="B50" s="1099" t="s">
        <v>86</v>
      </c>
      <c r="C50" s="1100"/>
      <c r="D50" s="270"/>
      <c r="E50" s="1092" t="s">
        <v>87</v>
      </c>
      <c r="F50" s="1092"/>
      <c r="G50" s="1092"/>
      <c r="H50" s="1093"/>
      <c r="I50" s="247">
        <v>671</v>
      </c>
      <c r="J50" s="255">
        <v>653</v>
      </c>
      <c r="K50" s="255">
        <v>721</v>
      </c>
      <c r="L50" s="255">
        <v>682</v>
      </c>
      <c r="M50" s="263">
        <v>833</v>
      </c>
    </row>
    <row r="51" spans="2:13" ht="27.75" customHeight="1" x14ac:dyDescent="0.15">
      <c r="B51" s="1086"/>
      <c r="C51" s="1087"/>
      <c r="D51" s="236"/>
      <c r="E51" s="1092" t="s">
        <v>89</v>
      </c>
      <c r="F51" s="1092"/>
      <c r="G51" s="1092"/>
      <c r="H51" s="1093"/>
      <c r="I51" s="247">
        <v>20</v>
      </c>
      <c r="J51" s="255">
        <v>11</v>
      </c>
      <c r="K51" s="255">
        <v>6</v>
      </c>
      <c r="L51" s="255">
        <v>5</v>
      </c>
      <c r="M51" s="263">
        <v>6</v>
      </c>
    </row>
    <row r="52" spans="2:13" ht="27.75" customHeight="1" x14ac:dyDescent="0.15">
      <c r="B52" s="1088"/>
      <c r="C52" s="1089"/>
      <c r="D52" s="236"/>
      <c r="E52" s="1092" t="s">
        <v>95</v>
      </c>
      <c r="F52" s="1092"/>
      <c r="G52" s="1092"/>
      <c r="H52" s="1093"/>
      <c r="I52" s="247">
        <v>3737</v>
      </c>
      <c r="J52" s="255">
        <v>3611</v>
      </c>
      <c r="K52" s="255">
        <v>3516</v>
      </c>
      <c r="L52" s="255">
        <v>3406</v>
      </c>
      <c r="M52" s="263">
        <v>3269</v>
      </c>
    </row>
    <row r="53" spans="2:13" ht="27.75" customHeight="1" x14ac:dyDescent="0.15">
      <c r="B53" s="1070" t="s">
        <v>57</v>
      </c>
      <c r="C53" s="1071"/>
      <c r="D53" s="238"/>
      <c r="E53" s="1097" t="s">
        <v>97</v>
      </c>
      <c r="F53" s="1097"/>
      <c r="G53" s="1097"/>
      <c r="H53" s="1098"/>
      <c r="I53" s="248">
        <v>2428</v>
      </c>
      <c r="J53" s="256">
        <v>2283</v>
      </c>
      <c r="K53" s="256">
        <v>2002</v>
      </c>
      <c r="L53" s="256">
        <v>1958</v>
      </c>
      <c r="M53" s="264">
        <v>1859</v>
      </c>
    </row>
    <row r="54" spans="2:13" ht="27.75" customHeight="1" x14ac:dyDescent="0.15">
      <c r="B54" s="209" t="s">
        <v>25</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we6eqqv0gW+5OKbMUoGCPsTs6TkiAXOcqLL4/ZgUXk5ZRitlFnt3DHCdw7NrwyMtKF98a10yIhIPMZaDXqdA==" saltValue="7ll0gE3+7B/yVM1yXvSJe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64</v>
      </c>
    </row>
    <row r="54" spans="2:8" ht="29.25" customHeight="1" x14ac:dyDescent="0.2">
      <c r="B54" s="274" t="s">
        <v>2</v>
      </c>
      <c r="C54" s="280"/>
      <c r="D54" s="280"/>
      <c r="E54" s="281" t="s">
        <v>7</v>
      </c>
      <c r="F54" s="282" t="s">
        <v>228</v>
      </c>
      <c r="G54" s="282" t="s">
        <v>235</v>
      </c>
      <c r="H54" s="290" t="s">
        <v>515</v>
      </c>
    </row>
    <row r="55" spans="2:8" ht="52.5" customHeight="1" x14ac:dyDescent="0.15">
      <c r="B55" s="275"/>
      <c r="C55" s="1101" t="s">
        <v>29</v>
      </c>
      <c r="D55" s="1101"/>
      <c r="E55" s="1102"/>
      <c r="F55" s="283">
        <v>489</v>
      </c>
      <c r="G55" s="283">
        <v>406</v>
      </c>
      <c r="H55" s="291">
        <v>420</v>
      </c>
    </row>
    <row r="56" spans="2:8" ht="52.5" customHeight="1" x14ac:dyDescent="0.15">
      <c r="B56" s="276"/>
      <c r="C56" s="1103" t="s">
        <v>5</v>
      </c>
      <c r="D56" s="1103"/>
      <c r="E56" s="1104"/>
      <c r="F56" s="284">
        <v>46</v>
      </c>
      <c r="G56" s="284">
        <v>40</v>
      </c>
      <c r="H56" s="292">
        <v>50</v>
      </c>
    </row>
    <row r="57" spans="2:8" ht="53.25" customHeight="1" x14ac:dyDescent="0.15">
      <c r="B57" s="276"/>
      <c r="C57" s="1105" t="s">
        <v>92</v>
      </c>
      <c r="D57" s="1105"/>
      <c r="E57" s="1106"/>
      <c r="F57" s="285">
        <v>81</v>
      </c>
      <c r="G57" s="285">
        <v>120</v>
      </c>
      <c r="H57" s="293">
        <v>176</v>
      </c>
    </row>
    <row r="58" spans="2:8" ht="45.75" customHeight="1" x14ac:dyDescent="0.15">
      <c r="B58" s="277"/>
      <c r="C58" s="1107" t="s">
        <v>42</v>
      </c>
      <c r="D58" s="1108"/>
      <c r="E58" s="1109"/>
      <c r="F58" s="286"/>
      <c r="G58" s="286"/>
      <c r="H58" s="294"/>
    </row>
    <row r="59" spans="2:8" ht="45.75" customHeight="1" x14ac:dyDescent="0.15">
      <c r="B59" s="277"/>
      <c r="C59" s="1107" t="s">
        <v>42</v>
      </c>
      <c r="D59" s="1108"/>
      <c r="E59" s="1109"/>
      <c r="F59" s="286"/>
      <c r="G59" s="286"/>
      <c r="H59" s="294"/>
    </row>
    <row r="60" spans="2:8" ht="45.75" customHeight="1" x14ac:dyDescent="0.15">
      <c r="B60" s="277"/>
      <c r="C60" s="1107" t="s">
        <v>42</v>
      </c>
      <c r="D60" s="1108"/>
      <c r="E60" s="1109"/>
      <c r="F60" s="286"/>
      <c r="G60" s="286"/>
      <c r="H60" s="294"/>
    </row>
    <row r="61" spans="2:8" ht="45.75" customHeight="1" x14ac:dyDescent="0.15">
      <c r="B61" s="277"/>
      <c r="C61" s="1107" t="s">
        <v>42</v>
      </c>
      <c r="D61" s="1108"/>
      <c r="E61" s="1109"/>
      <c r="F61" s="286"/>
      <c r="G61" s="286"/>
      <c r="H61" s="294"/>
    </row>
    <row r="62" spans="2:8" ht="45.75" customHeight="1" x14ac:dyDescent="0.15">
      <c r="B62" s="278"/>
      <c r="C62" s="1110" t="s">
        <v>42</v>
      </c>
      <c r="D62" s="1111"/>
      <c r="E62" s="1112"/>
      <c r="F62" s="287"/>
      <c r="G62" s="287"/>
      <c r="H62" s="295"/>
    </row>
    <row r="63" spans="2:8" ht="52.5" customHeight="1" x14ac:dyDescent="0.15">
      <c r="B63" s="279"/>
      <c r="C63" s="1113" t="s">
        <v>98</v>
      </c>
      <c r="D63" s="1113"/>
      <c r="E63" s="1114"/>
      <c r="F63" s="288">
        <v>616</v>
      </c>
      <c r="G63" s="288">
        <v>566</v>
      </c>
      <c r="H63" s="296">
        <v>646</v>
      </c>
    </row>
    <row r="64" spans="2:8" ht="15" customHeight="1" x14ac:dyDescent="0.15"/>
    <row r="65" ht="0" hidden="1" customHeight="1" x14ac:dyDescent="0.15"/>
    <row r="66" ht="0" hidden="1" customHeight="1" x14ac:dyDescent="0.15"/>
  </sheetData>
  <sheetProtection algorithmName="SHA-512" hashValue="jnrgIsma82RE36nTw0Kve3H1mSYWAbwZ8niadcKLA0MLGD946L01eqlIxPypm3DVRVc4ADiwcfxucS22dqaznw==" saltValue="w5JegqJ7vMXZfWIMG1SUU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530</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530</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522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523</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18" t="s">
        <v>141</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524</v>
      </c>
    </row>
    <row r="50" spans="1:109" x14ac:dyDescent="0.15">
      <c r="B50" s="97"/>
      <c r="G50" s="1115"/>
      <c r="H50" s="1115"/>
      <c r="I50" s="1115"/>
      <c r="J50" s="1115"/>
      <c r="K50" s="312"/>
      <c r="L50" s="312"/>
      <c r="M50" s="317"/>
      <c r="N50" s="317"/>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213</v>
      </c>
      <c r="BQ50" s="1117"/>
      <c r="BR50" s="1117"/>
      <c r="BS50" s="1117"/>
      <c r="BT50" s="1117"/>
      <c r="BU50" s="1117"/>
      <c r="BV50" s="1117"/>
      <c r="BW50" s="1117"/>
      <c r="BX50" s="1117" t="s">
        <v>514</v>
      </c>
      <c r="BY50" s="1117"/>
      <c r="BZ50" s="1117"/>
      <c r="CA50" s="1117"/>
      <c r="CB50" s="1117"/>
      <c r="CC50" s="1117"/>
      <c r="CD50" s="1117"/>
      <c r="CE50" s="1117"/>
      <c r="CF50" s="1117" t="s">
        <v>228</v>
      </c>
      <c r="CG50" s="1117"/>
      <c r="CH50" s="1117"/>
      <c r="CI50" s="1117"/>
      <c r="CJ50" s="1117"/>
      <c r="CK50" s="1117"/>
      <c r="CL50" s="1117"/>
      <c r="CM50" s="1117"/>
      <c r="CN50" s="1117" t="s">
        <v>235</v>
      </c>
      <c r="CO50" s="1117"/>
      <c r="CP50" s="1117"/>
      <c r="CQ50" s="1117"/>
      <c r="CR50" s="1117"/>
      <c r="CS50" s="1117"/>
      <c r="CT50" s="1117"/>
      <c r="CU50" s="1117"/>
      <c r="CV50" s="1117" t="s">
        <v>515</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08"/>
      <c r="AN51" s="1130" t="s">
        <v>525</v>
      </c>
      <c r="AO51" s="1130"/>
      <c r="AP51" s="1130"/>
      <c r="AQ51" s="1130"/>
      <c r="AR51" s="1130"/>
      <c r="AS51" s="1130"/>
      <c r="AT51" s="1130"/>
      <c r="AU51" s="1130"/>
      <c r="AV51" s="1130"/>
      <c r="AW51" s="1130"/>
      <c r="AX51" s="1130"/>
      <c r="AY51" s="1130"/>
      <c r="AZ51" s="1130"/>
      <c r="BA51" s="1130"/>
      <c r="BB51" s="1130" t="s">
        <v>527</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1"/>
      <c r="BY51" s="1132"/>
      <c r="BZ51" s="1132"/>
      <c r="CA51" s="1132"/>
      <c r="CB51" s="1132"/>
      <c r="CC51" s="1132"/>
      <c r="CD51" s="1132"/>
      <c r="CE51" s="1132"/>
      <c r="CF51" s="1132">
        <v>103.1</v>
      </c>
      <c r="CG51" s="1132"/>
      <c r="CH51" s="1132"/>
      <c r="CI51" s="1132"/>
      <c r="CJ51" s="1132"/>
      <c r="CK51" s="1132"/>
      <c r="CL51" s="1132"/>
      <c r="CM51" s="1132"/>
      <c r="CN51" s="1132">
        <v>101.9</v>
      </c>
      <c r="CO51" s="1132"/>
      <c r="CP51" s="1132"/>
      <c r="CQ51" s="1132"/>
      <c r="CR51" s="1132"/>
      <c r="CS51" s="1132"/>
      <c r="CT51" s="1132"/>
      <c r="CU51" s="1132"/>
      <c r="CV51" s="1131"/>
      <c r="CW51" s="1132"/>
      <c r="CX51" s="1132"/>
      <c r="CY51" s="1132"/>
      <c r="CZ51" s="1132"/>
      <c r="DA51" s="1132"/>
      <c r="DB51" s="1132"/>
      <c r="DC51" s="1132"/>
    </row>
    <row r="52" spans="1:109" x14ac:dyDescent="0.15">
      <c r="B52" s="97"/>
      <c r="G52" s="1127"/>
      <c r="H52" s="1127"/>
      <c r="I52" s="1128"/>
      <c r="J52" s="1128"/>
      <c r="K52" s="1129"/>
      <c r="L52" s="1129"/>
      <c r="M52" s="1129"/>
      <c r="N52" s="1129"/>
      <c r="AM52" s="30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297"/>
      <c r="B53" s="97"/>
      <c r="G53" s="1127"/>
      <c r="H53" s="1127"/>
      <c r="I53" s="1115"/>
      <c r="J53" s="1115"/>
      <c r="K53" s="1129"/>
      <c r="L53" s="1129"/>
      <c r="M53" s="1129"/>
      <c r="N53" s="1129"/>
      <c r="AM53" s="308"/>
      <c r="AN53" s="1130"/>
      <c r="AO53" s="1130"/>
      <c r="AP53" s="1130"/>
      <c r="AQ53" s="1130"/>
      <c r="AR53" s="1130"/>
      <c r="AS53" s="1130"/>
      <c r="AT53" s="1130"/>
      <c r="AU53" s="1130"/>
      <c r="AV53" s="1130"/>
      <c r="AW53" s="1130"/>
      <c r="AX53" s="1130"/>
      <c r="AY53" s="1130"/>
      <c r="AZ53" s="1130"/>
      <c r="BA53" s="1130"/>
      <c r="BB53" s="1130" t="s">
        <v>528</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1"/>
      <c r="BY53" s="1132"/>
      <c r="BZ53" s="1132"/>
      <c r="CA53" s="1132"/>
      <c r="CB53" s="1132"/>
      <c r="CC53" s="1132"/>
      <c r="CD53" s="1132"/>
      <c r="CE53" s="1132"/>
      <c r="CF53" s="1132">
        <v>62.7</v>
      </c>
      <c r="CG53" s="1132"/>
      <c r="CH53" s="1132"/>
      <c r="CI53" s="1132"/>
      <c r="CJ53" s="1132"/>
      <c r="CK53" s="1132"/>
      <c r="CL53" s="1132"/>
      <c r="CM53" s="1132"/>
      <c r="CN53" s="1132">
        <v>63.5</v>
      </c>
      <c r="CO53" s="1132"/>
      <c r="CP53" s="1132"/>
      <c r="CQ53" s="1132"/>
      <c r="CR53" s="1132"/>
      <c r="CS53" s="1132"/>
      <c r="CT53" s="1132"/>
      <c r="CU53" s="1132"/>
      <c r="CV53" s="1131"/>
      <c r="CW53" s="1132"/>
      <c r="CX53" s="1132"/>
      <c r="CY53" s="1132"/>
      <c r="CZ53" s="1132"/>
      <c r="DA53" s="1132"/>
      <c r="DB53" s="1132"/>
      <c r="DC53" s="1132"/>
    </row>
    <row r="54" spans="1:109" x14ac:dyDescent="0.15">
      <c r="A54" s="297"/>
      <c r="B54" s="97"/>
      <c r="G54" s="1127"/>
      <c r="H54" s="1127"/>
      <c r="I54" s="1115"/>
      <c r="J54" s="1115"/>
      <c r="K54" s="1129"/>
      <c r="L54" s="1129"/>
      <c r="M54" s="1129"/>
      <c r="N54" s="1129"/>
      <c r="AM54" s="30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297"/>
      <c r="B55" s="97"/>
      <c r="G55" s="1115"/>
      <c r="H55" s="1115"/>
      <c r="I55" s="1115"/>
      <c r="J55" s="1115"/>
      <c r="K55" s="1129"/>
      <c r="L55" s="1129"/>
      <c r="M55" s="1129"/>
      <c r="N55" s="1129"/>
      <c r="AN55" s="1117" t="s">
        <v>409</v>
      </c>
      <c r="AO55" s="1117"/>
      <c r="AP55" s="1117"/>
      <c r="AQ55" s="1117"/>
      <c r="AR55" s="1117"/>
      <c r="AS55" s="1117"/>
      <c r="AT55" s="1117"/>
      <c r="AU55" s="1117"/>
      <c r="AV55" s="1117"/>
      <c r="AW55" s="1117"/>
      <c r="AX55" s="1117"/>
      <c r="AY55" s="1117"/>
      <c r="AZ55" s="1117"/>
      <c r="BA55" s="1117"/>
      <c r="BB55" s="1130" t="s">
        <v>527</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1"/>
      <c r="BY55" s="1132"/>
      <c r="BZ55" s="1132"/>
      <c r="CA55" s="1132"/>
      <c r="CB55" s="1132"/>
      <c r="CC55" s="1132"/>
      <c r="CD55" s="1132"/>
      <c r="CE55" s="1132"/>
      <c r="CF55" s="1132">
        <v>25.4</v>
      </c>
      <c r="CG55" s="1132"/>
      <c r="CH55" s="1132"/>
      <c r="CI55" s="1132"/>
      <c r="CJ55" s="1132"/>
      <c r="CK55" s="1132"/>
      <c r="CL55" s="1132"/>
      <c r="CM55" s="1132"/>
      <c r="CN55" s="1132">
        <v>23.4</v>
      </c>
      <c r="CO55" s="1132"/>
      <c r="CP55" s="1132"/>
      <c r="CQ55" s="1132"/>
      <c r="CR55" s="1132"/>
      <c r="CS55" s="1132"/>
      <c r="CT55" s="1132"/>
      <c r="CU55" s="1132"/>
      <c r="CV55" s="1131"/>
      <c r="CW55" s="1132"/>
      <c r="CX55" s="1132"/>
      <c r="CY55" s="1132"/>
      <c r="CZ55" s="1132"/>
      <c r="DA55" s="1132"/>
      <c r="DB55" s="1132"/>
      <c r="DC55" s="1132"/>
    </row>
    <row r="56" spans="1:109" x14ac:dyDescent="0.15">
      <c r="A56" s="297"/>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297" customFormat="1" x14ac:dyDescent="0.15">
      <c r="B57" s="303"/>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528</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1"/>
      <c r="BY57" s="1132"/>
      <c r="BZ57" s="1132"/>
      <c r="CA57" s="1132"/>
      <c r="CB57" s="1132"/>
      <c r="CC57" s="1132"/>
      <c r="CD57" s="1132"/>
      <c r="CE57" s="1132"/>
      <c r="CF57" s="1132">
        <v>58.7</v>
      </c>
      <c r="CG57" s="1132"/>
      <c r="CH57" s="1132"/>
      <c r="CI57" s="1132"/>
      <c r="CJ57" s="1132"/>
      <c r="CK57" s="1132"/>
      <c r="CL57" s="1132"/>
      <c r="CM57" s="1132"/>
      <c r="CN57" s="1132">
        <v>59.2</v>
      </c>
      <c r="CO57" s="1132"/>
      <c r="CP57" s="1132"/>
      <c r="CQ57" s="1132"/>
      <c r="CR57" s="1132"/>
      <c r="CS57" s="1132"/>
      <c r="CT57" s="1132"/>
      <c r="CU57" s="1132"/>
      <c r="CV57" s="1131"/>
      <c r="CW57" s="1132"/>
      <c r="CX57" s="1132"/>
      <c r="CY57" s="1132"/>
      <c r="CZ57" s="1132"/>
      <c r="DA57" s="1132"/>
      <c r="DB57" s="1132"/>
      <c r="DC57" s="1132"/>
      <c r="DD57" s="322"/>
      <c r="DE57" s="303"/>
    </row>
    <row r="58" spans="1:109" s="297" customFormat="1" x14ac:dyDescent="0.15">
      <c r="A58" s="50"/>
      <c r="B58" s="303"/>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283</v>
      </c>
    </row>
    <row r="64" spans="1:109" x14ac:dyDescent="0.15">
      <c r="B64" s="97"/>
      <c r="G64" s="306"/>
      <c r="N64" s="320"/>
      <c r="AM64" s="306"/>
      <c r="AN64" s="306" t="s">
        <v>523</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18" t="s">
        <v>526</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x14ac:dyDescent="0.15">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x14ac:dyDescent="0.15">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x14ac:dyDescent="0.15">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x14ac:dyDescent="0.15">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524</v>
      </c>
    </row>
    <row r="72" spans="2:107" x14ac:dyDescent="0.15">
      <c r="B72" s="97"/>
      <c r="G72" s="1115"/>
      <c r="H72" s="1115"/>
      <c r="I72" s="1115"/>
      <c r="J72" s="1115"/>
      <c r="K72" s="312"/>
      <c r="L72" s="312"/>
      <c r="M72" s="317"/>
      <c r="N72" s="317"/>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213</v>
      </c>
      <c r="BQ72" s="1117"/>
      <c r="BR72" s="1117"/>
      <c r="BS72" s="1117"/>
      <c r="BT72" s="1117"/>
      <c r="BU72" s="1117"/>
      <c r="BV72" s="1117"/>
      <c r="BW72" s="1117"/>
      <c r="BX72" s="1117" t="s">
        <v>514</v>
      </c>
      <c r="BY72" s="1117"/>
      <c r="BZ72" s="1117"/>
      <c r="CA72" s="1117"/>
      <c r="CB72" s="1117"/>
      <c r="CC72" s="1117"/>
      <c r="CD72" s="1117"/>
      <c r="CE72" s="1117"/>
      <c r="CF72" s="1117" t="s">
        <v>228</v>
      </c>
      <c r="CG72" s="1117"/>
      <c r="CH72" s="1117"/>
      <c r="CI72" s="1117"/>
      <c r="CJ72" s="1117"/>
      <c r="CK72" s="1117"/>
      <c r="CL72" s="1117"/>
      <c r="CM72" s="1117"/>
      <c r="CN72" s="1117" t="s">
        <v>235</v>
      </c>
      <c r="CO72" s="1117"/>
      <c r="CP72" s="1117"/>
      <c r="CQ72" s="1117"/>
      <c r="CR72" s="1117"/>
      <c r="CS72" s="1117"/>
      <c r="CT72" s="1117"/>
      <c r="CU72" s="1117"/>
      <c r="CV72" s="1117" t="s">
        <v>515</v>
      </c>
      <c r="CW72" s="1117"/>
      <c r="CX72" s="1117"/>
      <c r="CY72" s="1117"/>
      <c r="CZ72" s="1117"/>
      <c r="DA72" s="1117"/>
      <c r="DB72" s="1117"/>
      <c r="DC72" s="1117"/>
    </row>
    <row r="73" spans="2:107" x14ac:dyDescent="0.15">
      <c r="B73" s="97"/>
      <c r="G73" s="1127"/>
      <c r="H73" s="1127"/>
      <c r="I73" s="1127"/>
      <c r="J73" s="1127"/>
      <c r="K73" s="1134"/>
      <c r="L73" s="1134"/>
      <c r="M73" s="1134"/>
      <c r="N73" s="1134"/>
      <c r="AM73" s="308"/>
      <c r="AN73" s="1130" t="s">
        <v>525</v>
      </c>
      <c r="AO73" s="1130"/>
      <c r="AP73" s="1130"/>
      <c r="AQ73" s="1130"/>
      <c r="AR73" s="1130"/>
      <c r="AS73" s="1130"/>
      <c r="AT73" s="1130"/>
      <c r="AU73" s="1130"/>
      <c r="AV73" s="1130"/>
      <c r="AW73" s="1130"/>
      <c r="AX73" s="1130"/>
      <c r="AY73" s="1130"/>
      <c r="AZ73" s="1130"/>
      <c r="BA73" s="1130"/>
      <c r="BB73" s="1130" t="s">
        <v>527</v>
      </c>
      <c r="BC73" s="1130"/>
      <c r="BD73" s="1130"/>
      <c r="BE73" s="1130"/>
      <c r="BF73" s="1130"/>
      <c r="BG73" s="1130"/>
      <c r="BH73" s="1130"/>
      <c r="BI73" s="1130"/>
      <c r="BJ73" s="1130"/>
      <c r="BK73" s="1130"/>
      <c r="BL73" s="1130"/>
      <c r="BM73" s="1130"/>
      <c r="BN73" s="1130"/>
      <c r="BO73" s="1130"/>
      <c r="BP73" s="1132">
        <v>130.5</v>
      </c>
      <c r="BQ73" s="1132"/>
      <c r="BR73" s="1132"/>
      <c r="BS73" s="1132"/>
      <c r="BT73" s="1132"/>
      <c r="BU73" s="1132"/>
      <c r="BV73" s="1132"/>
      <c r="BW73" s="1132"/>
      <c r="BX73" s="1132">
        <v>116.2</v>
      </c>
      <c r="BY73" s="1132"/>
      <c r="BZ73" s="1132"/>
      <c r="CA73" s="1132"/>
      <c r="CB73" s="1132"/>
      <c r="CC73" s="1132"/>
      <c r="CD73" s="1132"/>
      <c r="CE73" s="1132"/>
      <c r="CF73" s="1132">
        <v>103.1</v>
      </c>
      <c r="CG73" s="1132"/>
      <c r="CH73" s="1132"/>
      <c r="CI73" s="1132"/>
      <c r="CJ73" s="1132"/>
      <c r="CK73" s="1132"/>
      <c r="CL73" s="1132"/>
      <c r="CM73" s="1132"/>
      <c r="CN73" s="1132">
        <v>101.9</v>
      </c>
      <c r="CO73" s="1132"/>
      <c r="CP73" s="1132"/>
      <c r="CQ73" s="1132"/>
      <c r="CR73" s="1132"/>
      <c r="CS73" s="1132"/>
      <c r="CT73" s="1132"/>
      <c r="CU73" s="1132"/>
      <c r="CV73" s="1132">
        <v>99.2</v>
      </c>
      <c r="CW73" s="1132"/>
      <c r="CX73" s="1132"/>
      <c r="CY73" s="1132"/>
      <c r="CZ73" s="1132"/>
      <c r="DA73" s="1132"/>
      <c r="DB73" s="1132"/>
      <c r="DC73" s="1132"/>
    </row>
    <row r="74" spans="2:107" x14ac:dyDescent="0.15">
      <c r="B74" s="97"/>
      <c r="G74" s="1127"/>
      <c r="H74" s="1127"/>
      <c r="I74" s="1127"/>
      <c r="J74" s="1127"/>
      <c r="K74" s="1134"/>
      <c r="L74" s="1134"/>
      <c r="M74" s="1134"/>
      <c r="N74" s="1134"/>
      <c r="AM74" s="30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08"/>
      <c r="AN75" s="1130"/>
      <c r="AO75" s="1130"/>
      <c r="AP75" s="1130"/>
      <c r="AQ75" s="1130"/>
      <c r="AR75" s="1130"/>
      <c r="AS75" s="1130"/>
      <c r="AT75" s="1130"/>
      <c r="AU75" s="1130"/>
      <c r="AV75" s="1130"/>
      <c r="AW75" s="1130"/>
      <c r="AX75" s="1130"/>
      <c r="AY75" s="1130"/>
      <c r="AZ75" s="1130"/>
      <c r="BA75" s="1130"/>
      <c r="BB75" s="1130" t="s">
        <v>529</v>
      </c>
      <c r="BC75" s="1130"/>
      <c r="BD75" s="1130"/>
      <c r="BE75" s="1130"/>
      <c r="BF75" s="1130"/>
      <c r="BG75" s="1130"/>
      <c r="BH75" s="1130"/>
      <c r="BI75" s="1130"/>
      <c r="BJ75" s="1130"/>
      <c r="BK75" s="1130"/>
      <c r="BL75" s="1130"/>
      <c r="BM75" s="1130"/>
      <c r="BN75" s="1130"/>
      <c r="BO75" s="1130"/>
      <c r="BP75" s="1132">
        <v>11.3</v>
      </c>
      <c r="BQ75" s="1132"/>
      <c r="BR75" s="1132"/>
      <c r="BS75" s="1132"/>
      <c r="BT75" s="1132"/>
      <c r="BU75" s="1132"/>
      <c r="BV75" s="1132"/>
      <c r="BW75" s="1132"/>
      <c r="BX75" s="1132">
        <v>11.2</v>
      </c>
      <c r="BY75" s="1132"/>
      <c r="BZ75" s="1132"/>
      <c r="CA75" s="1132"/>
      <c r="CB75" s="1132"/>
      <c r="CC75" s="1132"/>
      <c r="CD75" s="1132"/>
      <c r="CE75" s="1132"/>
      <c r="CF75" s="1132">
        <v>11.3</v>
      </c>
      <c r="CG75" s="1132"/>
      <c r="CH75" s="1132"/>
      <c r="CI75" s="1132"/>
      <c r="CJ75" s="1132"/>
      <c r="CK75" s="1132"/>
      <c r="CL75" s="1132"/>
      <c r="CM75" s="1132"/>
      <c r="CN75" s="1132">
        <v>11.9</v>
      </c>
      <c r="CO75" s="1132"/>
      <c r="CP75" s="1132"/>
      <c r="CQ75" s="1132"/>
      <c r="CR75" s="1132"/>
      <c r="CS75" s="1132"/>
      <c r="CT75" s="1132"/>
      <c r="CU75" s="1132"/>
      <c r="CV75" s="1132">
        <v>12.6</v>
      </c>
      <c r="CW75" s="1132"/>
      <c r="CX75" s="1132"/>
      <c r="CY75" s="1132"/>
      <c r="CZ75" s="1132"/>
      <c r="DA75" s="1132"/>
      <c r="DB75" s="1132"/>
      <c r="DC75" s="1132"/>
    </row>
    <row r="76" spans="2:107" x14ac:dyDescent="0.15">
      <c r="B76" s="97"/>
      <c r="G76" s="1127"/>
      <c r="H76" s="1127"/>
      <c r="I76" s="1115"/>
      <c r="J76" s="1115"/>
      <c r="K76" s="1129"/>
      <c r="L76" s="1129"/>
      <c r="M76" s="1129"/>
      <c r="N76" s="1129"/>
      <c r="AM76" s="30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34"/>
      <c r="L77" s="1134"/>
      <c r="M77" s="1134"/>
      <c r="N77" s="1134"/>
      <c r="AN77" s="1117" t="s">
        <v>409</v>
      </c>
      <c r="AO77" s="1117"/>
      <c r="AP77" s="1117"/>
      <c r="AQ77" s="1117"/>
      <c r="AR77" s="1117"/>
      <c r="AS77" s="1117"/>
      <c r="AT77" s="1117"/>
      <c r="AU77" s="1117"/>
      <c r="AV77" s="1117"/>
      <c r="AW77" s="1117"/>
      <c r="AX77" s="1117"/>
      <c r="AY77" s="1117"/>
      <c r="AZ77" s="1117"/>
      <c r="BA77" s="1117"/>
      <c r="BB77" s="1130" t="s">
        <v>527</v>
      </c>
      <c r="BC77" s="1130"/>
      <c r="BD77" s="1130"/>
      <c r="BE77" s="1130"/>
      <c r="BF77" s="1130"/>
      <c r="BG77" s="1130"/>
      <c r="BH77" s="1130"/>
      <c r="BI77" s="1130"/>
      <c r="BJ77" s="1130"/>
      <c r="BK77" s="1130"/>
      <c r="BL77" s="1130"/>
      <c r="BM77" s="1130"/>
      <c r="BN77" s="1130"/>
      <c r="BO77" s="1130"/>
      <c r="BP77" s="1132">
        <v>17.899999999999999</v>
      </c>
      <c r="BQ77" s="1132"/>
      <c r="BR77" s="1132"/>
      <c r="BS77" s="1132"/>
      <c r="BT77" s="1132"/>
      <c r="BU77" s="1132"/>
      <c r="BV77" s="1132"/>
      <c r="BW77" s="1132"/>
      <c r="BX77" s="1132">
        <v>0.8</v>
      </c>
      <c r="BY77" s="1132"/>
      <c r="BZ77" s="1132"/>
      <c r="CA77" s="1132"/>
      <c r="CB77" s="1132"/>
      <c r="CC77" s="1132"/>
      <c r="CD77" s="1132"/>
      <c r="CE77" s="1132"/>
      <c r="CF77" s="1132">
        <v>25.4</v>
      </c>
      <c r="CG77" s="1132"/>
      <c r="CH77" s="1132"/>
      <c r="CI77" s="1132"/>
      <c r="CJ77" s="1132"/>
      <c r="CK77" s="1132"/>
      <c r="CL77" s="1132"/>
      <c r="CM77" s="1132"/>
      <c r="CN77" s="1132">
        <v>23.4</v>
      </c>
      <c r="CO77" s="1132"/>
      <c r="CP77" s="1132"/>
      <c r="CQ77" s="1132"/>
      <c r="CR77" s="1132"/>
      <c r="CS77" s="1132"/>
      <c r="CT77" s="1132"/>
      <c r="CU77" s="1132"/>
      <c r="CV77" s="1132">
        <v>7.7</v>
      </c>
      <c r="CW77" s="1132"/>
      <c r="CX77" s="1132"/>
      <c r="CY77" s="1132"/>
      <c r="CZ77" s="1132"/>
      <c r="DA77" s="1132"/>
      <c r="DB77" s="1132"/>
      <c r="DC77" s="1132"/>
    </row>
    <row r="78" spans="2:107" x14ac:dyDescent="0.15">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529</v>
      </c>
      <c r="BC79" s="1130"/>
      <c r="BD79" s="1130"/>
      <c r="BE79" s="1130"/>
      <c r="BF79" s="1130"/>
      <c r="BG79" s="1130"/>
      <c r="BH79" s="1130"/>
      <c r="BI79" s="1130"/>
      <c r="BJ79" s="1130"/>
      <c r="BK79" s="1130"/>
      <c r="BL79" s="1130"/>
      <c r="BM79" s="1130"/>
      <c r="BN79" s="1130"/>
      <c r="BO79" s="1130"/>
      <c r="BP79" s="1132">
        <v>9.5</v>
      </c>
      <c r="BQ79" s="1132"/>
      <c r="BR79" s="1132"/>
      <c r="BS79" s="1132"/>
      <c r="BT79" s="1132"/>
      <c r="BU79" s="1132"/>
      <c r="BV79" s="1132"/>
      <c r="BW79" s="1132"/>
      <c r="BX79" s="1132">
        <v>8.1</v>
      </c>
      <c r="BY79" s="1132"/>
      <c r="BZ79" s="1132"/>
      <c r="CA79" s="1132"/>
      <c r="CB79" s="1132"/>
      <c r="CC79" s="1132"/>
      <c r="CD79" s="1132"/>
      <c r="CE79" s="1132"/>
      <c r="CF79" s="1132">
        <v>8.6</v>
      </c>
      <c r="CG79" s="1132"/>
      <c r="CH79" s="1132"/>
      <c r="CI79" s="1132"/>
      <c r="CJ79" s="1132"/>
      <c r="CK79" s="1132"/>
      <c r="CL79" s="1132"/>
      <c r="CM79" s="1132"/>
      <c r="CN79" s="1132">
        <v>8.5</v>
      </c>
      <c r="CO79" s="1132"/>
      <c r="CP79" s="1132"/>
      <c r="CQ79" s="1132"/>
      <c r="CR79" s="1132"/>
      <c r="CS79" s="1132"/>
      <c r="CT79" s="1132"/>
      <c r="CU79" s="1132"/>
      <c r="CV79" s="1132">
        <v>8.6</v>
      </c>
      <c r="CW79" s="1132"/>
      <c r="CX79" s="1132"/>
      <c r="CY79" s="1132"/>
      <c r="CZ79" s="1132"/>
      <c r="DA79" s="1132"/>
      <c r="DB79" s="1132"/>
      <c r="DC79" s="1132"/>
    </row>
    <row r="80" spans="2:107" x14ac:dyDescent="0.15">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Les+iiCTznXtiSoMrCHF5IGhkGlrrwW4b5cTDOgxCVWSrNds5gDHJ/Z/DzfLlkUdlGKUCrLeZFAPUJp3BCgsQ==" saltValue="cM63M59NATNv74BgeWQki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pQX+BOD1EdpAbxZ6ti7OBJeUYfJGHy2G7GICNENUSsK4gzpfEQo4u7hKexC/8YEgajctqv6Qr7TxoDQcWr0g==" saltValue="qkSOscqEqHj/GIGcjUuwd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sweUcim+pk9TxzWMvHfZdC06y0WhTdYz8BKy2ovZNEddGnq+9wWj92w7ReIU33GJR36raAYv+Mil0zkF/wXMQ==" saltValue="5SFD2Q60wFtRU05rPE+Cn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38</v>
      </c>
      <c r="E2" s="141"/>
      <c r="F2" s="340" t="s">
        <v>358</v>
      </c>
      <c r="G2" s="165"/>
      <c r="H2" s="175"/>
    </row>
    <row r="3" spans="1:8" x14ac:dyDescent="0.15">
      <c r="A3" s="131" t="s">
        <v>280</v>
      </c>
      <c r="B3" s="123"/>
      <c r="C3" s="333"/>
      <c r="D3" s="336">
        <v>28367</v>
      </c>
      <c r="E3" s="338"/>
      <c r="F3" s="341">
        <v>119685</v>
      </c>
      <c r="G3" s="343"/>
      <c r="H3" s="346"/>
    </row>
    <row r="4" spans="1:8" x14ac:dyDescent="0.15">
      <c r="A4" s="116"/>
      <c r="B4" s="122"/>
      <c r="C4" s="334"/>
      <c r="D4" s="337">
        <v>18926</v>
      </c>
      <c r="E4" s="339"/>
      <c r="F4" s="342">
        <v>68464</v>
      </c>
      <c r="G4" s="344"/>
      <c r="H4" s="347"/>
    </row>
    <row r="5" spans="1:8" x14ac:dyDescent="0.15">
      <c r="A5" s="131" t="s">
        <v>436</v>
      </c>
      <c r="B5" s="123"/>
      <c r="C5" s="333"/>
      <c r="D5" s="336">
        <v>48915</v>
      </c>
      <c r="E5" s="338"/>
      <c r="F5" s="341">
        <v>128611</v>
      </c>
      <c r="G5" s="343"/>
      <c r="H5" s="346"/>
    </row>
    <row r="6" spans="1:8" x14ac:dyDescent="0.15">
      <c r="A6" s="116"/>
      <c r="B6" s="122"/>
      <c r="C6" s="334"/>
      <c r="D6" s="337">
        <v>9582</v>
      </c>
      <c r="E6" s="339"/>
      <c r="F6" s="342">
        <v>61552</v>
      </c>
      <c r="G6" s="344"/>
      <c r="H6" s="347"/>
    </row>
    <row r="7" spans="1:8" x14ac:dyDescent="0.15">
      <c r="A7" s="131" t="s">
        <v>486</v>
      </c>
      <c r="B7" s="123"/>
      <c r="C7" s="333"/>
      <c r="D7" s="336">
        <v>27174</v>
      </c>
      <c r="E7" s="338"/>
      <c r="F7" s="341">
        <v>119882</v>
      </c>
      <c r="G7" s="343"/>
      <c r="H7" s="346"/>
    </row>
    <row r="8" spans="1:8" x14ac:dyDescent="0.15">
      <c r="A8" s="116"/>
      <c r="B8" s="122"/>
      <c r="C8" s="334"/>
      <c r="D8" s="337">
        <v>12025</v>
      </c>
      <c r="E8" s="339"/>
      <c r="F8" s="342">
        <v>66481</v>
      </c>
      <c r="G8" s="344"/>
      <c r="H8" s="347"/>
    </row>
    <row r="9" spans="1:8" x14ac:dyDescent="0.15">
      <c r="A9" s="131" t="s">
        <v>427</v>
      </c>
      <c r="B9" s="123"/>
      <c r="C9" s="333"/>
      <c r="D9" s="336">
        <v>44979</v>
      </c>
      <c r="E9" s="338"/>
      <c r="F9" s="341">
        <v>116162</v>
      </c>
      <c r="G9" s="343"/>
      <c r="H9" s="346"/>
    </row>
    <row r="10" spans="1:8" x14ac:dyDescent="0.15">
      <c r="A10" s="116"/>
      <c r="B10" s="122"/>
      <c r="C10" s="334"/>
      <c r="D10" s="337">
        <v>14584</v>
      </c>
      <c r="E10" s="339"/>
      <c r="F10" s="342">
        <v>61562</v>
      </c>
      <c r="G10" s="344"/>
      <c r="H10" s="347"/>
    </row>
    <row r="11" spans="1:8" x14ac:dyDescent="0.15">
      <c r="A11" s="131" t="s">
        <v>334</v>
      </c>
      <c r="B11" s="123"/>
      <c r="C11" s="333"/>
      <c r="D11" s="336">
        <v>38841</v>
      </c>
      <c r="E11" s="338"/>
      <c r="F11" s="341">
        <v>121449</v>
      </c>
      <c r="G11" s="343"/>
      <c r="H11" s="346"/>
    </row>
    <row r="12" spans="1:8" x14ac:dyDescent="0.15">
      <c r="A12" s="116"/>
      <c r="B12" s="122"/>
      <c r="C12" s="335"/>
      <c r="D12" s="337">
        <v>17023</v>
      </c>
      <c r="E12" s="339"/>
      <c r="F12" s="342">
        <v>62922</v>
      </c>
      <c r="G12" s="344"/>
      <c r="H12" s="347"/>
    </row>
    <row r="13" spans="1:8" x14ac:dyDescent="0.15">
      <c r="A13" s="131"/>
      <c r="B13" s="123"/>
      <c r="C13" s="333"/>
      <c r="D13" s="336">
        <v>37655</v>
      </c>
      <c r="E13" s="338"/>
      <c r="F13" s="341">
        <v>121158</v>
      </c>
      <c r="G13" s="345"/>
      <c r="H13" s="346"/>
    </row>
    <row r="14" spans="1:8" x14ac:dyDescent="0.15">
      <c r="A14" s="116"/>
      <c r="B14" s="122"/>
      <c r="C14" s="334"/>
      <c r="D14" s="337">
        <v>14428</v>
      </c>
      <c r="E14" s="339"/>
      <c r="F14" s="342">
        <v>64196</v>
      </c>
      <c r="G14" s="344"/>
      <c r="H14" s="347"/>
    </row>
    <row r="17" spans="1:11" x14ac:dyDescent="0.15">
      <c r="A17" s="325" t="s">
        <v>96</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68</v>
      </c>
      <c r="B19" s="326">
        <f>ROUND(VALUE(SUBSTITUTE(実質収支比率等に係る経年分析!F$48,"▲","-")),2)</f>
        <v>2.65</v>
      </c>
      <c r="C19" s="326">
        <f>ROUND(VALUE(SUBSTITUTE(実質収支比率等に係る経年分析!G$48,"▲","-")),2)</f>
        <v>6.06</v>
      </c>
      <c r="D19" s="326">
        <f>ROUND(VALUE(SUBSTITUTE(実質収支比率等に係る経年分析!H$48,"▲","-")),2)</f>
        <v>4.62</v>
      </c>
      <c r="E19" s="326">
        <f>ROUND(VALUE(SUBSTITUTE(実質収支比率等に係る経年分析!I$48,"▲","-")),2)</f>
        <v>4.47</v>
      </c>
      <c r="F19" s="326">
        <f>ROUND(VALUE(SUBSTITUTE(実質収支比率等に係る経年分析!J$48,"▲","-")),2)</f>
        <v>5.16</v>
      </c>
    </row>
    <row r="20" spans="1:11" x14ac:dyDescent="0.15">
      <c r="A20" s="326" t="s">
        <v>100</v>
      </c>
      <c r="B20" s="326">
        <f>ROUND(VALUE(SUBSTITUTE(実質収支比率等に係る経年分析!F$47,"▲","-")),2)</f>
        <v>21.26</v>
      </c>
      <c r="C20" s="326">
        <f>ROUND(VALUE(SUBSTITUTE(実質収支比率等に係る経年分析!G$47,"▲","-")),2)</f>
        <v>20.12</v>
      </c>
      <c r="D20" s="326">
        <f>ROUND(VALUE(SUBSTITUTE(実質収支比率等に係る経年分析!H$47,"▲","-")),2)</f>
        <v>21.34</v>
      </c>
      <c r="E20" s="326">
        <f>ROUND(VALUE(SUBSTITUTE(実質収支比率等に係る経年分析!I$47,"▲","-")),2)</f>
        <v>17.920000000000002</v>
      </c>
      <c r="F20" s="326">
        <f>ROUND(VALUE(SUBSTITUTE(実質収支比率等に係る経年分析!J$47,"▲","-")),2)</f>
        <v>19.02</v>
      </c>
    </row>
    <row r="21" spans="1:11" x14ac:dyDescent="0.15">
      <c r="A21" s="326" t="s">
        <v>102</v>
      </c>
      <c r="B21" s="326">
        <f>IF(ISNUMBER(VALUE(SUBSTITUTE(実質収支比率等に係る経年分析!F$49,"▲","-"))),ROUND(VALUE(SUBSTITUTE(実質収支比率等に係る経年分析!F$49,"▲","-")),2),NA())</f>
        <v>-5.53</v>
      </c>
      <c r="C21" s="326">
        <f>IF(ISNUMBER(VALUE(SUBSTITUTE(実質収支比率等に係る経年分析!G$49,"▲","-"))),ROUND(VALUE(SUBSTITUTE(実質収支比率等に係る経年分析!G$49,"▲","-")),2),NA())</f>
        <v>3.35</v>
      </c>
      <c r="D21" s="326">
        <f>IF(ISNUMBER(VALUE(SUBSTITUTE(実質収支比率等に係る経年分析!H$49,"▲","-"))),ROUND(VALUE(SUBSTITUTE(実質収支比率等に係る経年分析!H$49,"▲","-")),2),NA())</f>
        <v>-0.61</v>
      </c>
      <c r="E21" s="326">
        <f>IF(ISNUMBER(VALUE(SUBSTITUTE(実質収支比率等に係る経年分析!I$49,"▲","-"))),ROUND(VALUE(SUBSTITUTE(実質収支比率等に係る経年分析!I$49,"▲","-")),2),NA())</f>
        <v>-3.84</v>
      </c>
      <c r="F21" s="326">
        <f>IF(ISNUMBER(VALUE(SUBSTITUTE(実質収支比率等に係る経年分析!J$49,"▲","-"))),ROUND(VALUE(SUBSTITUTE(実質収支比率等に係る経年分析!J$49,"▲","-")),2),NA())</f>
        <v>1.18</v>
      </c>
    </row>
    <row r="24" spans="1:11" x14ac:dyDescent="0.15">
      <c r="A24" s="325" t="s">
        <v>104</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106</v>
      </c>
      <c r="C26" s="327" t="s">
        <v>56</v>
      </c>
      <c r="D26" s="327" t="s">
        <v>106</v>
      </c>
      <c r="E26" s="327" t="s">
        <v>56</v>
      </c>
      <c r="F26" s="327" t="s">
        <v>106</v>
      </c>
      <c r="G26" s="327" t="s">
        <v>56</v>
      </c>
      <c r="H26" s="327" t="s">
        <v>106</v>
      </c>
      <c r="I26" s="327" t="s">
        <v>56</v>
      </c>
      <c r="J26" s="327" t="s">
        <v>106</v>
      </c>
      <c r="K26" s="327" t="s">
        <v>56</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#VALUE!</v>
      </c>
      <c r="C27" s="327" t="e">
        <f>IF(ROUND(VALUE(SUBSTITUTE(連結実質赤字比率に係る赤字・黒字の構成分析!F$43,"▲","-")),2)&gt;=0,ABS(ROUND(VALUE(SUBSTITUTE(連結実質赤字比率に係る赤字・黒字の構成分析!F$43,"▲","-")),2)),NA())</f>
        <v>#VALUE!</v>
      </c>
      <c r="D27" s="327" t="e">
        <f>IF(ROUND(VALUE(SUBSTITUTE(連結実質赤字比率に係る赤字・黒字の構成分析!G$43,"▲","-")),2)&lt;0,ABS(ROUND(VALUE(SUBSTITUTE(連結実質赤字比率に係る赤字・黒字の構成分析!G$43,"▲","-")),2)),NA())</f>
        <v>#VALUE!</v>
      </c>
      <c r="E27" s="327" t="e">
        <f>IF(ROUND(VALUE(SUBSTITUTE(連結実質赤字比率に係る赤字・黒字の構成分析!G$43,"▲","-")),2)&gt;=0,ABS(ROUND(VALUE(SUBSTITUTE(連結実質赤字比率に係る赤字・黒字の構成分析!G$43,"▲","-")),2)),NA())</f>
        <v>#VALUE!</v>
      </c>
      <c r="F27" s="327" t="e">
        <f>IF(ROUND(VALUE(SUBSTITUTE(連結実質赤字比率に係る赤字・黒字の構成分析!H$43,"▲","-")),2)&lt;0,ABS(ROUND(VALUE(SUBSTITUTE(連結実質赤字比率に係る赤字・黒字の構成分析!H$43,"▲","-")),2)),NA())</f>
        <v>#VALUE!</v>
      </c>
      <c r="G27" s="327" t="e">
        <f>IF(ROUND(VALUE(SUBSTITUTE(連結実質赤字比率に係る赤字・黒字の構成分析!H$43,"▲","-")),2)&gt;=0,ABS(ROUND(VALUE(SUBSTITUTE(連結実質赤字比率に係る赤字・黒字の構成分析!H$43,"▲","-")),2)),NA())</f>
        <v>#VALUE!</v>
      </c>
      <c r="H27" s="327" t="e">
        <f>IF(ROUND(VALUE(SUBSTITUTE(連結実質赤字比率に係る赤字・黒字の構成分析!I$43,"▲","-")),2)&lt;0,ABS(ROUND(VALUE(SUBSTITUTE(連結実質赤字比率に係る赤字・黒字の構成分析!I$43,"▲","-")),2)),NA())</f>
        <v>#VALUE!</v>
      </c>
      <c r="I27" s="327" t="e">
        <f>IF(ROUND(VALUE(SUBSTITUTE(連結実質赤字比率に係る赤字・黒字の構成分析!I$43,"▲","-")),2)&gt;=0,ABS(ROUND(VALUE(SUBSTITUTE(連結実質赤字比率に係る赤字・黒字の構成分析!I$43,"▲","-")),2)),NA())</f>
        <v>#VALUE!</v>
      </c>
      <c r="J27" s="327" t="e">
        <f>IF(ROUND(VALUE(SUBSTITUTE(連結実質赤字比率に係る赤字・黒字の構成分析!J$43,"▲","-")),2)&lt;0,ABS(ROUND(VALUE(SUBSTITUTE(連結実質赤字比率に係る赤字・黒字の構成分析!J$43,"▲","-")),2)),NA())</f>
        <v>#VALUE!</v>
      </c>
      <c r="K27" s="327" t="e">
        <f>IF(ROUND(VALUE(SUBSTITUTE(連結実質赤字比率に係る赤字・黒字の構成分析!J$43,"▲","-")),2)&gt;=0,ABS(ROUND(VALUE(SUBSTITUTE(連結実質赤字比率に係る赤字・黒字の構成分析!J$43,"▲","-")),2)),NA())</f>
        <v>#VALUE!</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e">
        <f>IF(連結実質赤字比率に係る赤字・黒字の構成分析!C$41="",NA(),連結実質赤字比率に係る赤字・黒字の構成分析!C$41)</f>
        <v>#N/A</v>
      </c>
      <c r="B29" s="327" t="e">
        <f>IF(ROUND(VALUE(SUBSTITUTE(連結実質赤字比率に係る赤字・黒字の構成分析!F$41,"▲","-")),2)&lt;0,ABS(ROUND(VALUE(SUBSTITUTE(連結実質赤字比率に係る赤字・黒字の構成分析!F$41,"▲","-")),2)),NA())</f>
        <v>#VALUE!</v>
      </c>
      <c r="C29" s="327" t="e">
        <f>IF(ROUND(VALUE(SUBSTITUTE(連結実質赤字比率に係る赤字・黒字の構成分析!F$41,"▲","-")),2)&gt;=0,ABS(ROUND(VALUE(SUBSTITUTE(連結実質赤字比率に係る赤字・黒字の構成分析!F$41,"▲","-")),2)),NA())</f>
        <v>#VALUE!</v>
      </c>
      <c r="D29" s="327" t="e">
        <f>IF(ROUND(VALUE(SUBSTITUTE(連結実質赤字比率に係る赤字・黒字の構成分析!G$41,"▲","-")),2)&lt;0,ABS(ROUND(VALUE(SUBSTITUTE(連結実質赤字比率に係る赤字・黒字の構成分析!G$41,"▲","-")),2)),NA())</f>
        <v>#VALUE!</v>
      </c>
      <c r="E29" s="327" t="e">
        <f>IF(ROUND(VALUE(SUBSTITUTE(連結実質赤字比率に係る赤字・黒字の構成分析!G$41,"▲","-")),2)&gt;=0,ABS(ROUND(VALUE(SUBSTITUTE(連結実質赤字比率に係る赤字・黒字の構成分析!G$41,"▲","-")),2)),NA())</f>
        <v>#VALUE!</v>
      </c>
      <c r="F29" s="327" t="e">
        <f>IF(ROUND(VALUE(SUBSTITUTE(連結実質赤字比率に係る赤字・黒字の構成分析!H$41,"▲","-")),2)&lt;0,ABS(ROUND(VALUE(SUBSTITUTE(連結実質赤字比率に係る赤字・黒字の構成分析!H$41,"▲","-")),2)),NA())</f>
        <v>#VALUE!</v>
      </c>
      <c r="G29" s="327" t="e">
        <f>IF(ROUND(VALUE(SUBSTITUTE(連結実質赤字比率に係る赤字・黒字の構成分析!H$41,"▲","-")),2)&gt;=0,ABS(ROUND(VALUE(SUBSTITUTE(連結実質赤字比率に係る赤字・黒字の構成分析!H$41,"▲","-")),2)),NA())</f>
        <v>#VALUE!</v>
      </c>
      <c r="H29" s="327" t="e">
        <f>IF(ROUND(VALUE(SUBSTITUTE(連結実質赤字比率に係る赤字・黒字の構成分析!I$41,"▲","-")),2)&lt;0,ABS(ROUND(VALUE(SUBSTITUTE(連結実質赤字比率に係る赤字・黒字の構成分析!I$41,"▲","-")),2)),NA())</f>
        <v>#VALUE!</v>
      </c>
      <c r="I29" s="327" t="e">
        <f>IF(ROUND(VALUE(SUBSTITUTE(連結実質赤字比率に係る赤字・黒字の構成分析!I$41,"▲","-")),2)&gt;=0,ABS(ROUND(VALUE(SUBSTITUTE(連結実質赤字比率に係る赤字・黒字の構成分析!I$41,"▲","-")),2)),NA())</f>
        <v>#VALUE!</v>
      </c>
      <c r="J29" s="327" t="e">
        <f>IF(ROUND(VALUE(SUBSTITUTE(連結実質赤字比率に係る赤字・黒字の構成分析!J$41,"▲","-")),2)&lt;0,ABS(ROUND(VALUE(SUBSTITUTE(連結実質赤字比率に係る赤字・黒字の構成分析!J$41,"▲","-")),2)),NA())</f>
        <v>#VALUE!</v>
      </c>
      <c r="K29" s="327" t="e">
        <f>IF(ROUND(VALUE(SUBSTITUTE(連結実質赤字比率に係る赤字・黒字の構成分析!J$41,"▲","-")),2)&gt;=0,ABS(ROUND(VALUE(SUBSTITUTE(連結実質赤字比率に係る赤字・黒字の構成分析!J$41,"▲","-")),2)),NA())</f>
        <v>#VALUE!</v>
      </c>
    </row>
    <row r="30" spans="1:11" x14ac:dyDescent="0.15">
      <c r="A30" s="327" t="e">
        <f>IF(連結実質赤字比率に係る赤字・黒字の構成分析!C$40="",NA(),連結実質赤字比率に係る赤字・黒字の構成分析!C$40)</f>
        <v>#N/A</v>
      </c>
      <c r="B30" s="327" t="e">
        <f>IF(ROUND(VALUE(SUBSTITUTE(連結実質赤字比率に係る赤字・黒字の構成分析!F$40,"▲","-")),2)&lt;0,ABS(ROUND(VALUE(SUBSTITUTE(連結実質赤字比率に係る赤字・黒字の構成分析!F$40,"▲","-")),2)),NA())</f>
        <v>#VALUE!</v>
      </c>
      <c r="C30" s="327" t="e">
        <f>IF(ROUND(VALUE(SUBSTITUTE(連結実質赤字比率に係る赤字・黒字の構成分析!F$40,"▲","-")),2)&gt;=0,ABS(ROUND(VALUE(SUBSTITUTE(連結実質赤字比率に係る赤字・黒字の構成分析!F$40,"▲","-")),2)),NA())</f>
        <v>#VALUE!</v>
      </c>
      <c r="D30" s="327" t="e">
        <f>IF(ROUND(VALUE(SUBSTITUTE(連結実質赤字比率に係る赤字・黒字の構成分析!G$40,"▲","-")),2)&lt;0,ABS(ROUND(VALUE(SUBSTITUTE(連結実質赤字比率に係る赤字・黒字の構成分析!G$40,"▲","-")),2)),NA())</f>
        <v>#VALUE!</v>
      </c>
      <c r="E30" s="327" t="e">
        <f>IF(ROUND(VALUE(SUBSTITUTE(連結実質赤字比率に係る赤字・黒字の構成分析!G$40,"▲","-")),2)&gt;=0,ABS(ROUND(VALUE(SUBSTITUTE(連結実質赤字比率に係る赤字・黒字の構成分析!G$40,"▲","-")),2)),NA())</f>
        <v>#VALUE!</v>
      </c>
      <c r="F30" s="327" t="e">
        <f>IF(ROUND(VALUE(SUBSTITUTE(連結実質赤字比率に係る赤字・黒字の構成分析!H$40,"▲","-")),2)&lt;0,ABS(ROUND(VALUE(SUBSTITUTE(連結実質赤字比率に係る赤字・黒字の構成分析!H$40,"▲","-")),2)),NA())</f>
        <v>#VALUE!</v>
      </c>
      <c r="G30" s="327" t="e">
        <f>IF(ROUND(VALUE(SUBSTITUTE(連結実質赤字比率に係る赤字・黒字の構成分析!H$40,"▲","-")),2)&gt;=0,ABS(ROUND(VALUE(SUBSTITUTE(連結実質赤字比率に係る赤字・黒字の構成分析!H$40,"▲","-")),2)),NA())</f>
        <v>#VALUE!</v>
      </c>
      <c r="H30" s="327" t="e">
        <f>IF(ROUND(VALUE(SUBSTITUTE(連結実質赤字比率に係る赤字・黒字の構成分析!I$40,"▲","-")),2)&lt;0,ABS(ROUND(VALUE(SUBSTITUTE(連結実質赤字比率に係る赤字・黒字の構成分析!I$40,"▲","-")),2)),NA())</f>
        <v>#VALUE!</v>
      </c>
      <c r="I30" s="327" t="e">
        <f>IF(ROUND(VALUE(SUBSTITUTE(連結実質赤字比率に係る赤字・黒字の構成分析!I$40,"▲","-")),2)&gt;=0,ABS(ROUND(VALUE(SUBSTITUTE(連結実質赤字比率に係る赤字・黒字の構成分析!I$40,"▲","-")),2)),NA())</f>
        <v>#VALUE!</v>
      </c>
      <c r="J30" s="327" t="e">
        <f>IF(ROUND(VALUE(SUBSTITUTE(連結実質赤字比率に係る赤字・黒字の構成分析!J$40,"▲","-")),2)&lt;0,ABS(ROUND(VALUE(SUBSTITUTE(連結実質赤字比率に係る赤字・黒字の構成分析!J$40,"▲","-")),2)),NA())</f>
        <v>#VALUE!</v>
      </c>
      <c r="K30" s="327" t="e">
        <f>IF(ROUND(VALUE(SUBSTITUTE(連結実質赤字比率に係る赤字・黒字の構成分析!J$40,"▲","-")),2)&gt;=0,ABS(ROUND(VALUE(SUBSTITUTE(連結実質赤字比率に係る赤字・黒字の構成分析!J$40,"▲","-")),2)),NA())</f>
        <v>#VALUE!</v>
      </c>
    </row>
    <row r="31" spans="1:11" x14ac:dyDescent="0.15">
      <c r="A31" s="327" t="e">
        <f>IF(連結実質赤字比率に係る赤字・黒字の構成分析!C$39="",NA(),連結実質赤字比率に係る赤字・黒字の構成分析!C$39)</f>
        <v>#N/A</v>
      </c>
      <c r="B31" s="327" t="e">
        <f>IF(ROUND(VALUE(SUBSTITUTE(連結実質赤字比率に係る赤字・黒字の構成分析!F$39,"▲","-")),2)&lt;0,ABS(ROUND(VALUE(SUBSTITUTE(連結実質赤字比率に係る赤字・黒字の構成分析!F$39,"▲","-")),2)),NA())</f>
        <v>#VALUE!</v>
      </c>
      <c r="C31" s="327" t="e">
        <f>IF(ROUND(VALUE(SUBSTITUTE(連結実質赤字比率に係る赤字・黒字の構成分析!F$39,"▲","-")),2)&gt;=0,ABS(ROUND(VALUE(SUBSTITUTE(連結実質赤字比率に係る赤字・黒字の構成分析!F$39,"▲","-")),2)),NA())</f>
        <v>#VALUE!</v>
      </c>
      <c r="D31" s="327" t="e">
        <f>IF(ROUND(VALUE(SUBSTITUTE(連結実質赤字比率に係る赤字・黒字の構成分析!G$39,"▲","-")),2)&lt;0,ABS(ROUND(VALUE(SUBSTITUTE(連結実質赤字比率に係る赤字・黒字の構成分析!G$39,"▲","-")),2)),NA())</f>
        <v>#VALUE!</v>
      </c>
      <c r="E31" s="327" t="e">
        <f>IF(ROUND(VALUE(SUBSTITUTE(連結実質赤字比率に係る赤字・黒字の構成分析!G$39,"▲","-")),2)&gt;=0,ABS(ROUND(VALUE(SUBSTITUTE(連結実質赤字比率に係る赤字・黒字の構成分析!G$39,"▲","-")),2)),NA())</f>
        <v>#VALUE!</v>
      </c>
      <c r="F31" s="327" t="e">
        <f>IF(ROUND(VALUE(SUBSTITUTE(連結実質赤字比率に係る赤字・黒字の構成分析!H$39,"▲","-")),2)&lt;0,ABS(ROUND(VALUE(SUBSTITUTE(連結実質赤字比率に係る赤字・黒字の構成分析!H$39,"▲","-")),2)),NA())</f>
        <v>#VALUE!</v>
      </c>
      <c r="G31" s="327" t="e">
        <f>IF(ROUND(VALUE(SUBSTITUTE(連結実質赤字比率に係る赤字・黒字の構成分析!H$39,"▲","-")),2)&gt;=0,ABS(ROUND(VALUE(SUBSTITUTE(連結実質赤字比率に係る赤字・黒字の構成分析!H$39,"▲","-")),2)),NA())</f>
        <v>#VALUE!</v>
      </c>
      <c r="H31" s="327" t="e">
        <f>IF(ROUND(VALUE(SUBSTITUTE(連結実質赤字比率に係る赤字・黒字の構成分析!I$39,"▲","-")),2)&lt;0,ABS(ROUND(VALUE(SUBSTITUTE(連結実質赤字比率に係る赤字・黒字の構成分析!I$39,"▲","-")),2)),NA())</f>
        <v>#VALUE!</v>
      </c>
      <c r="I31" s="327" t="e">
        <f>IF(ROUND(VALUE(SUBSTITUTE(連結実質赤字比率に係る赤字・黒字の構成分析!I$39,"▲","-")),2)&gt;=0,ABS(ROUND(VALUE(SUBSTITUTE(連結実質赤字比率に係る赤字・黒字の構成分析!I$39,"▲","-")),2)),NA())</f>
        <v>#VALUE!</v>
      </c>
      <c r="J31" s="327" t="e">
        <f>IF(ROUND(VALUE(SUBSTITUTE(連結実質赤字比率に係る赤字・黒字の構成分析!J$39,"▲","-")),2)&lt;0,ABS(ROUND(VALUE(SUBSTITUTE(連結実質赤字比率に係る赤字・黒字の構成分析!J$39,"▲","-")),2)),NA())</f>
        <v>#VALUE!</v>
      </c>
      <c r="K31" s="327" t="e">
        <f>IF(ROUND(VALUE(SUBSTITUTE(連結実質赤字比率に係る赤字・黒字の構成分析!J$39,"▲","-")),2)&gt;=0,ABS(ROUND(VALUE(SUBSTITUTE(連結実質赤字比率に係る赤字・黒字の構成分析!J$39,"▲","-")),2)),NA())</f>
        <v>#VALUE!</v>
      </c>
    </row>
    <row r="32" spans="1:11" x14ac:dyDescent="0.15">
      <c r="A32" s="327" t="e">
        <f>IF(連結実質赤字比率に係る赤字・黒字の構成分析!C$38="",NA(),連結実質赤字比率に係る赤字・黒字の構成分析!C$38)</f>
        <v>#N/A</v>
      </c>
      <c r="B32" s="327" t="e">
        <f>IF(ROUND(VALUE(SUBSTITUTE(連結実質赤字比率に係る赤字・黒字の構成分析!F$38,"▲","-")),2)&lt;0,ABS(ROUND(VALUE(SUBSTITUTE(連結実質赤字比率に係る赤字・黒字の構成分析!F$38,"▲","-")),2)),NA())</f>
        <v>#VALUE!</v>
      </c>
      <c r="C32" s="327" t="e">
        <f>IF(ROUND(VALUE(SUBSTITUTE(連結実質赤字比率に係る赤字・黒字の構成分析!F$38,"▲","-")),2)&gt;=0,ABS(ROUND(VALUE(SUBSTITUTE(連結実質赤字比率に係る赤字・黒字の構成分析!F$38,"▲","-")),2)),NA())</f>
        <v>#VALUE!</v>
      </c>
      <c r="D32" s="327" t="e">
        <f>IF(ROUND(VALUE(SUBSTITUTE(連結実質赤字比率に係る赤字・黒字の構成分析!G$38,"▲","-")),2)&lt;0,ABS(ROUND(VALUE(SUBSTITUTE(連結実質赤字比率に係る赤字・黒字の構成分析!G$38,"▲","-")),2)),NA())</f>
        <v>#VALUE!</v>
      </c>
      <c r="E32" s="327" t="e">
        <f>IF(ROUND(VALUE(SUBSTITUTE(連結実質赤字比率に係る赤字・黒字の構成分析!G$38,"▲","-")),2)&gt;=0,ABS(ROUND(VALUE(SUBSTITUTE(連結実質赤字比率に係る赤字・黒字の構成分析!G$38,"▲","-")),2)),NA())</f>
        <v>#VALUE!</v>
      </c>
      <c r="F32" s="327" t="e">
        <f>IF(ROUND(VALUE(SUBSTITUTE(連結実質赤字比率に係る赤字・黒字の構成分析!H$38,"▲","-")),2)&lt;0,ABS(ROUND(VALUE(SUBSTITUTE(連結実質赤字比率に係る赤字・黒字の構成分析!H$38,"▲","-")),2)),NA())</f>
        <v>#VALUE!</v>
      </c>
      <c r="G32" s="327" t="e">
        <f>IF(ROUND(VALUE(SUBSTITUTE(連結実質赤字比率に係る赤字・黒字の構成分析!H$38,"▲","-")),2)&gt;=0,ABS(ROUND(VALUE(SUBSTITUTE(連結実質赤字比率に係る赤字・黒字の構成分析!H$38,"▲","-")),2)),NA())</f>
        <v>#VALUE!</v>
      </c>
      <c r="H32" s="327" t="e">
        <f>IF(ROUND(VALUE(SUBSTITUTE(連結実質赤字比率に係る赤字・黒字の構成分析!I$38,"▲","-")),2)&lt;0,ABS(ROUND(VALUE(SUBSTITUTE(連結実質赤字比率に係る赤字・黒字の構成分析!I$38,"▲","-")),2)),NA())</f>
        <v>#VALUE!</v>
      </c>
      <c r="I32" s="327" t="e">
        <f>IF(ROUND(VALUE(SUBSTITUTE(連結実質赤字比率に係る赤字・黒字の構成分析!I$38,"▲","-")),2)&gt;=0,ABS(ROUND(VALUE(SUBSTITUTE(連結実質赤字比率に係る赤字・黒字の構成分析!I$38,"▲","-")),2)),NA())</f>
        <v>#VALUE!</v>
      </c>
      <c r="J32" s="327" t="e">
        <f>IF(ROUND(VALUE(SUBSTITUTE(連結実質赤字比率に係る赤字・黒字の構成分析!J$38,"▲","-")),2)&lt;0,ABS(ROUND(VALUE(SUBSTITUTE(連結実質赤字比率に係る赤字・黒字の構成分析!J$38,"▲","-")),2)),NA())</f>
        <v>#VALUE!</v>
      </c>
      <c r="K32" s="327" t="e">
        <f>IF(ROUND(VALUE(SUBSTITUTE(連結実質赤字比率に係る赤字・黒字の構成分析!J$38,"▲","-")),2)&gt;=0,ABS(ROUND(VALUE(SUBSTITUTE(連結実質赤字比率に係る赤字・黒字の構成分析!J$38,"▲","-")),2)),NA())</f>
        <v>#VALUE!</v>
      </c>
    </row>
    <row r="33" spans="1:16" x14ac:dyDescent="0.15">
      <c r="A33" s="327" t="str">
        <f>IF(連結実質赤字比率に係る赤字・黒字の構成分析!C$37="",NA(),連結実質赤字比率に係る赤字・黒字の構成分析!C$37)</f>
        <v>後期高齢者医療特別会計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7.0000000000000007E-2</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0.08</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7.0000000000000007E-2</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0.08</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0.08</v>
      </c>
    </row>
    <row r="34" spans="1:16" x14ac:dyDescent="0.15">
      <c r="A34" s="327" t="str">
        <f>IF(連結実質赤字比率に係る赤字・黒字の構成分析!C$36="",NA(),連結実質赤字比率に係る赤字・黒字の構成分析!C$36)</f>
        <v>国民健康保険特別会計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5.27</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5.2</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6.57</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6.42</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1.08</v>
      </c>
    </row>
    <row r="35" spans="1:16" x14ac:dyDescent="0.15">
      <c r="A35" s="327" t="str">
        <f>IF(連結実質赤字比率に係る赤字・黒字の構成分析!C$35="",NA(),連結実質赤字比率に係る赤字・黒字の構成分析!C$35)</f>
        <v>介護保険特別会計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1.1499999999999999</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1.64</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2.41</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2.0299999999999998</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2.2599999999999998</v>
      </c>
    </row>
    <row r="36" spans="1:16" x14ac:dyDescent="0.15">
      <c r="A36" s="327" t="str">
        <f>IF(連結実質赤字比率に係る赤字・黒字の構成分析!C$34="",NA(),連結実質赤字比率に係る赤字・黒字の構成分析!C$34)</f>
        <v>一般会計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2.65</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6.05</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4.6100000000000003</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4.46</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5.15</v>
      </c>
    </row>
    <row r="39" spans="1:16" x14ac:dyDescent="0.15">
      <c r="A39" s="325" t="s">
        <v>16</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107</v>
      </c>
      <c r="C41" s="328"/>
      <c r="D41" s="328" t="s">
        <v>111</v>
      </c>
      <c r="E41" s="328" t="s">
        <v>107</v>
      </c>
      <c r="F41" s="328"/>
      <c r="G41" s="328" t="s">
        <v>111</v>
      </c>
      <c r="H41" s="328" t="s">
        <v>107</v>
      </c>
      <c r="I41" s="328"/>
      <c r="J41" s="328" t="s">
        <v>111</v>
      </c>
      <c r="K41" s="328" t="s">
        <v>107</v>
      </c>
      <c r="L41" s="328"/>
      <c r="M41" s="328" t="s">
        <v>111</v>
      </c>
      <c r="N41" s="328" t="s">
        <v>107</v>
      </c>
      <c r="O41" s="328"/>
      <c r="P41" s="328" t="s">
        <v>111</v>
      </c>
    </row>
    <row r="42" spans="1:16" x14ac:dyDescent="0.15">
      <c r="A42" s="328" t="s">
        <v>19</v>
      </c>
      <c r="B42" s="328"/>
      <c r="C42" s="328"/>
      <c r="D42" s="328">
        <f>'実質公債費比率（分子）の構造'!K$52</f>
        <v>361</v>
      </c>
      <c r="E42" s="328"/>
      <c r="F42" s="328"/>
      <c r="G42" s="328">
        <f>'実質公債費比率（分子）の構造'!L$52</f>
        <v>361</v>
      </c>
      <c r="H42" s="328"/>
      <c r="I42" s="328"/>
      <c r="J42" s="328">
        <f>'実質公債費比率（分子）の構造'!M$52</f>
        <v>351</v>
      </c>
      <c r="K42" s="328"/>
      <c r="L42" s="328"/>
      <c r="M42" s="328">
        <f>'実質公債費比率（分子）の構造'!N$52</f>
        <v>347</v>
      </c>
      <c r="N42" s="328"/>
      <c r="O42" s="328"/>
      <c r="P42" s="328">
        <f>'実質公債費比率（分子）の構造'!O$52</f>
        <v>338</v>
      </c>
    </row>
    <row r="43" spans="1:16" x14ac:dyDescent="0.15">
      <c r="A43" s="328" t="s">
        <v>46</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44</v>
      </c>
      <c r="B44" s="328">
        <f>'実質公債費比率（分子）の構造'!K$50</f>
        <v>3</v>
      </c>
      <c r="C44" s="328"/>
      <c r="D44" s="328"/>
      <c r="E44" s="328">
        <f>'実質公債費比率（分子）の構造'!L$50</f>
        <v>3</v>
      </c>
      <c r="F44" s="328"/>
      <c r="G44" s="328"/>
      <c r="H44" s="328">
        <f>'実質公債費比率（分子）の構造'!M$50</f>
        <v>3</v>
      </c>
      <c r="I44" s="328"/>
      <c r="J44" s="328"/>
      <c r="K44" s="328">
        <f>'実質公債費比率（分子）の構造'!N$50</f>
        <v>3</v>
      </c>
      <c r="L44" s="328"/>
      <c r="M44" s="328"/>
      <c r="N44" s="328">
        <f>'実質公債費比率（分子）の構造'!O$50</f>
        <v>3</v>
      </c>
      <c r="O44" s="328"/>
      <c r="P44" s="328"/>
    </row>
    <row r="45" spans="1:16" x14ac:dyDescent="0.15">
      <c r="A45" s="328" t="s">
        <v>40</v>
      </c>
      <c r="B45" s="328">
        <f>'実質公債費比率（分子）の構造'!K$49</f>
        <v>247</v>
      </c>
      <c r="C45" s="328"/>
      <c r="D45" s="328"/>
      <c r="E45" s="328">
        <f>'実質公債費比率（分子）の構造'!L$49</f>
        <v>245</v>
      </c>
      <c r="F45" s="328"/>
      <c r="G45" s="328"/>
      <c r="H45" s="328">
        <f>'実質公債費比率（分子）の構造'!M$49</f>
        <v>254</v>
      </c>
      <c r="I45" s="328"/>
      <c r="J45" s="328"/>
      <c r="K45" s="328">
        <f>'実質公債費比率（分子）の構造'!N$49</f>
        <v>253</v>
      </c>
      <c r="L45" s="328"/>
      <c r="M45" s="328"/>
      <c r="N45" s="328">
        <f>'実質公債費比率（分子）の構造'!O$49</f>
        <v>243</v>
      </c>
      <c r="O45" s="328"/>
      <c r="P45" s="328"/>
    </row>
    <row r="46" spans="1:16" x14ac:dyDescent="0.15">
      <c r="A46" s="328" t="s">
        <v>14</v>
      </c>
      <c r="B46" s="328" t="str">
        <f>'実質公債費比率（分子）の構造'!K$48</f>
        <v>-</v>
      </c>
      <c r="C46" s="328"/>
      <c r="D46" s="328"/>
      <c r="E46" s="328" t="str">
        <f>'実質公債費比率（分子）の構造'!L$48</f>
        <v>-</v>
      </c>
      <c r="F46" s="328"/>
      <c r="G46" s="328"/>
      <c r="H46" s="328" t="str">
        <f>'実質公債費比率（分子）の構造'!M$48</f>
        <v>-</v>
      </c>
      <c r="I46" s="328"/>
      <c r="J46" s="328"/>
      <c r="K46" s="328" t="str">
        <f>'実質公債費比率（分子）の構造'!N$48</f>
        <v>-</v>
      </c>
      <c r="L46" s="328"/>
      <c r="M46" s="328"/>
      <c r="N46" s="328" t="str">
        <f>'実質公債費比率（分子）の構造'!O$48</f>
        <v>-</v>
      </c>
      <c r="O46" s="328"/>
      <c r="P46" s="328"/>
    </row>
    <row r="47" spans="1:16" x14ac:dyDescent="0.15">
      <c r="A47" s="328" t="s">
        <v>35</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x14ac:dyDescent="0.15">
      <c r="A48" s="328" t="s">
        <v>117</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28</v>
      </c>
      <c r="B49" s="328">
        <f>'実質公債費比率（分子）の構造'!K$45</f>
        <v>312</v>
      </c>
      <c r="C49" s="328"/>
      <c r="D49" s="328"/>
      <c r="E49" s="328">
        <f>'実質公債費比率（分子）の構造'!L$45</f>
        <v>331</v>
      </c>
      <c r="F49" s="328"/>
      <c r="G49" s="328"/>
      <c r="H49" s="328">
        <f>'実質公債費比率（分子）の構造'!M$45</f>
        <v>330</v>
      </c>
      <c r="I49" s="328"/>
      <c r="J49" s="328"/>
      <c r="K49" s="328">
        <f>'実質公債費比率（分子）の構造'!N$45</f>
        <v>330</v>
      </c>
      <c r="L49" s="328"/>
      <c r="M49" s="328"/>
      <c r="N49" s="328">
        <f>'実質公債費比率（分子）の構造'!O$45</f>
        <v>338</v>
      </c>
      <c r="O49" s="328"/>
      <c r="P49" s="328"/>
    </row>
    <row r="50" spans="1:16" x14ac:dyDescent="0.15">
      <c r="A50" s="328" t="s">
        <v>59</v>
      </c>
      <c r="B50" s="328" t="e">
        <f>NA()</f>
        <v>#N/A</v>
      </c>
      <c r="C50" s="328">
        <f>IF(ISNUMBER('実質公債費比率（分子）の構造'!K$53),'実質公債費比率（分子）の構造'!K$53,NA())</f>
        <v>201</v>
      </c>
      <c r="D50" s="328" t="e">
        <f>NA()</f>
        <v>#N/A</v>
      </c>
      <c r="E50" s="328" t="e">
        <f>NA()</f>
        <v>#N/A</v>
      </c>
      <c r="F50" s="328">
        <f>IF(ISNUMBER('実質公債費比率（分子）の構造'!L$53),'実質公債費比率（分子）の構造'!L$53,NA())</f>
        <v>218</v>
      </c>
      <c r="G50" s="328" t="e">
        <f>NA()</f>
        <v>#N/A</v>
      </c>
      <c r="H50" s="328" t="e">
        <f>NA()</f>
        <v>#N/A</v>
      </c>
      <c r="I50" s="328">
        <f>IF(ISNUMBER('実質公債費比率（分子）の構造'!M$53),'実質公債費比率（分子）の構造'!M$53,NA())</f>
        <v>236</v>
      </c>
      <c r="J50" s="328" t="e">
        <f>NA()</f>
        <v>#N/A</v>
      </c>
      <c r="K50" s="328" t="e">
        <f>NA()</f>
        <v>#N/A</v>
      </c>
      <c r="L50" s="328">
        <f>IF(ISNUMBER('実質公債費比率（分子）の構造'!N$53),'実質公債費比率（分子）の構造'!N$53,NA())</f>
        <v>239</v>
      </c>
      <c r="M50" s="328" t="e">
        <f>NA()</f>
        <v>#N/A</v>
      </c>
      <c r="N50" s="328" t="e">
        <f>NA()</f>
        <v>#N/A</v>
      </c>
      <c r="O50" s="328">
        <f>IF(ISNUMBER('実質公債費比率（分子）の構造'!O$53),'実質公債費比率（分子）の構造'!O$53,NA())</f>
        <v>246</v>
      </c>
      <c r="P50" s="328" t="e">
        <f>NA()</f>
        <v>#N/A</v>
      </c>
    </row>
    <row r="53" spans="1:16" x14ac:dyDescent="0.15">
      <c r="A53" s="325" t="s">
        <v>54</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120</v>
      </c>
      <c r="C55" s="327"/>
      <c r="D55" s="327" t="s">
        <v>122</v>
      </c>
      <c r="E55" s="327" t="s">
        <v>120</v>
      </c>
      <c r="F55" s="327"/>
      <c r="G55" s="327" t="s">
        <v>122</v>
      </c>
      <c r="H55" s="327" t="s">
        <v>120</v>
      </c>
      <c r="I55" s="327"/>
      <c r="J55" s="327" t="s">
        <v>122</v>
      </c>
      <c r="K55" s="327" t="s">
        <v>120</v>
      </c>
      <c r="L55" s="327"/>
      <c r="M55" s="327" t="s">
        <v>122</v>
      </c>
      <c r="N55" s="327" t="s">
        <v>120</v>
      </c>
      <c r="O55" s="327"/>
      <c r="P55" s="327" t="s">
        <v>122</v>
      </c>
    </row>
    <row r="56" spans="1:16" x14ac:dyDescent="0.15">
      <c r="A56" s="327" t="s">
        <v>95</v>
      </c>
      <c r="B56" s="327"/>
      <c r="C56" s="327"/>
      <c r="D56" s="327">
        <f>'将来負担比率（分子）の構造'!I$52</f>
        <v>3737</v>
      </c>
      <c r="E56" s="327"/>
      <c r="F56" s="327"/>
      <c r="G56" s="327">
        <f>'将来負担比率（分子）の構造'!J$52</f>
        <v>3611</v>
      </c>
      <c r="H56" s="327"/>
      <c r="I56" s="327"/>
      <c r="J56" s="327">
        <f>'将来負担比率（分子）の構造'!K$52</f>
        <v>3516</v>
      </c>
      <c r="K56" s="327"/>
      <c r="L56" s="327"/>
      <c r="M56" s="327">
        <f>'将来負担比率（分子）の構造'!L$52</f>
        <v>3406</v>
      </c>
      <c r="N56" s="327"/>
      <c r="O56" s="327"/>
      <c r="P56" s="327">
        <f>'将来負担比率（分子）の構造'!M$52</f>
        <v>3269</v>
      </c>
    </row>
    <row r="57" spans="1:16" x14ac:dyDescent="0.15">
      <c r="A57" s="327" t="s">
        <v>89</v>
      </c>
      <c r="B57" s="327"/>
      <c r="C57" s="327"/>
      <c r="D57" s="327">
        <f>'将来負担比率（分子）の構造'!I$51</f>
        <v>20</v>
      </c>
      <c r="E57" s="327"/>
      <c r="F57" s="327"/>
      <c r="G57" s="327">
        <f>'将来負担比率（分子）の構造'!J$51</f>
        <v>11</v>
      </c>
      <c r="H57" s="327"/>
      <c r="I57" s="327"/>
      <c r="J57" s="327">
        <f>'将来負担比率（分子）の構造'!K$51</f>
        <v>6</v>
      </c>
      <c r="K57" s="327"/>
      <c r="L57" s="327"/>
      <c r="M57" s="327">
        <f>'将来負担比率（分子）の構造'!L$51</f>
        <v>5</v>
      </c>
      <c r="N57" s="327"/>
      <c r="O57" s="327"/>
      <c r="P57" s="327">
        <f>'将来負担比率（分子）の構造'!M$51</f>
        <v>6</v>
      </c>
    </row>
    <row r="58" spans="1:16" x14ac:dyDescent="0.15">
      <c r="A58" s="327" t="s">
        <v>87</v>
      </c>
      <c r="B58" s="327"/>
      <c r="C58" s="327"/>
      <c r="D58" s="327">
        <f>'将来負担比率（分子）の構造'!I$50</f>
        <v>671</v>
      </c>
      <c r="E58" s="327"/>
      <c r="F58" s="327"/>
      <c r="G58" s="327">
        <f>'将来負担比率（分子）の構造'!J$50</f>
        <v>653</v>
      </c>
      <c r="H58" s="327"/>
      <c r="I58" s="327"/>
      <c r="J58" s="327">
        <f>'将来負担比率（分子）の構造'!K$50</f>
        <v>721</v>
      </c>
      <c r="K58" s="327"/>
      <c r="L58" s="327"/>
      <c r="M58" s="327">
        <f>'将来負担比率（分子）の構造'!L$50</f>
        <v>682</v>
      </c>
      <c r="N58" s="327"/>
      <c r="O58" s="327"/>
      <c r="P58" s="327">
        <f>'将来負担比率（分子）の構造'!M$50</f>
        <v>833</v>
      </c>
    </row>
    <row r="59" spans="1:16" x14ac:dyDescent="0.15">
      <c r="A59" s="327" t="s">
        <v>45</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61</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83</v>
      </c>
      <c r="B61" s="327">
        <f>'将来負担比率（分子）の構造'!I$46</f>
        <v>13</v>
      </c>
      <c r="C61" s="327"/>
      <c r="D61" s="327"/>
      <c r="E61" s="327">
        <f>'将来負担比率（分子）の構造'!J$46</f>
        <v>11</v>
      </c>
      <c r="F61" s="327"/>
      <c r="G61" s="327"/>
      <c r="H61" s="327">
        <f>'将来負担比率（分子）の構造'!K$46</f>
        <v>9</v>
      </c>
      <c r="I61" s="327"/>
      <c r="J61" s="327"/>
      <c r="K61" s="327">
        <f>'将来負担比率（分子）の構造'!L$46</f>
        <v>7</v>
      </c>
      <c r="L61" s="327"/>
      <c r="M61" s="327"/>
      <c r="N61" s="327">
        <f>'将来負担比率（分子）の構造'!M$46</f>
        <v>7</v>
      </c>
      <c r="O61" s="327"/>
      <c r="P61" s="327"/>
    </row>
    <row r="62" spans="1:16" x14ac:dyDescent="0.15">
      <c r="A62" s="327" t="s">
        <v>79</v>
      </c>
      <c r="B62" s="327">
        <f>'将来負担比率（分子）の構造'!I$45</f>
        <v>749</v>
      </c>
      <c r="C62" s="327"/>
      <c r="D62" s="327"/>
      <c r="E62" s="327">
        <f>'将来負担比率（分子）の構造'!J$45</f>
        <v>702</v>
      </c>
      <c r="F62" s="327"/>
      <c r="G62" s="327"/>
      <c r="H62" s="327">
        <f>'将来負担比率（分子）の構造'!K$45</f>
        <v>675</v>
      </c>
      <c r="I62" s="327"/>
      <c r="J62" s="327"/>
      <c r="K62" s="327">
        <f>'将来負担比率（分子）の構造'!L$45</f>
        <v>669</v>
      </c>
      <c r="L62" s="327"/>
      <c r="M62" s="327"/>
      <c r="N62" s="327">
        <f>'将来負担比率（分子）の構造'!M$45</f>
        <v>713</v>
      </c>
      <c r="O62" s="327"/>
      <c r="P62" s="327"/>
    </row>
    <row r="63" spans="1:16" x14ac:dyDescent="0.15">
      <c r="A63" s="327" t="s">
        <v>80</v>
      </c>
      <c r="B63" s="327">
        <f>'将来負担比率（分子）の構造'!I$44</f>
        <v>2898</v>
      </c>
      <c r="C63" s="327"/>
      <c r="D63" s="327"/>
      <c r="E63" s="327">
        <f>'将来負担比率（分子）の構造'!J$44</f>
        <v>2673</v>
      </c>
      <c r="F63" s="327"/>
      <c r="G63" s="327"/>
      <c r="H63" s="327">
        <f>'将来負担比率（分子）の構造'!K$44</f>
        <v>2502</v>
      </c>
      <c r="I63" s="327"/>
      <c r="J63" s="327"/>
      <c r="K63" s="327">
        <f>'将来負担比率（分子）の構造'!L$44</f>
        <v>2336</v>
      </c>
      <c r="L63" s="327"/>
      <c r="M63" s="327"/>
      <c r="N63" s="327">
        <f>'将来負担比率（分子）の構造'!M$44</f>
        <v>2219</v>
      </c>
      <c r="O63" s="327"/>
      <c r="P63" s="327"/>
    </row>
    <row r="64" spans="1:16" x14ac:dyDescent="0.15">
      <c r="A64" s="327" t="s">
        <v>77</v>
      </c>
      <c r="B64" s="327" t="str">
        <f>'将来負担比率（分子）の構造'!I$43</f>
        <v>-</v>
      </c>
      <c r="C64" s="327"/>
      <c r="D64" s="327"/>
      <c r="E64" s="327" t="str">
        <f>'将来負担比率（分子）の構造'!J$43</f>
        <v>-</v>
      </c>
      <c r="F64" s="327"/>
      <c r="G64" s="327"/>
      <c r="H64" s="327" t="str">
        <f>'将来負担比率（分子）の構造'!K$43</f>
        <v>-</v>
      </c>
      <c r="I64" s="327"/>
      <c r="J64" s="327"/>
      <c r="K64" s="327" t="str">
        <f>'将来負担比率（分子）の構造'!L$43</f>
        <v>-</v>
      </c>
      <c r="L64" s="327"/>
      <c r="M64" s="327"/>
      <c r="N64" s="327" t="str">
        <f>'将来負担比率（分子）の構造'!M$43</f>
        <v>-</v>
      </c>
      <c r="O64" s="327"/>
      <c r="P64" s="327"/>
    </row>
    <row r="65" spans="1:16" x14ac:dyDescent="0.15">
      <c r="A65" s="327" t="s">
        <v>76</v>
      </c>
      <c r="B65" s="327">
        <f>'将来負担比率（分子）の構造'!I$42</f>
        <v>27</v>
      </c>
      <c r="C65" s="327"/>
      <c r="D65" s="327"/>
      <c r="E65" s="327">
        <f>'将来負担比率（分子）の構造'!J$42</f>
        <v>14</v>
      </c>
      <c r="F65" s="327"/>
      <c r="G65" s="327"/>
      <c r="H65" s="327">
        <f>'将来負担比率（分子）の構造'!K$42</f>
        <v>2</v>
      </c>
      <c r="I65" s="327"/>
      <c r="J65" s="327"/>
      <c r="K65" s="327">
        <f>'将来負担比率（分子）の構造'!L$42</f>
        <v>11</v>
      </c>
      <c r="L65" s="327"/>
      <c r="M65" s="327"/>
      <c r="N65" s="327">
        <f>'将来負担比率（分子）の構造'!M$42</f>
        <v>12</v>
      </c>
      <c r="O65" s="327"/>
      <c r="P65" s="327"/>
    </row>
    <row r="66" spans="1:16" x14ac:dyDescent="0.15">
      <c r="A66" s="327" t="s">
        <v>6</v>
      </c>
      <c r="B66" s="327">
        <f>'将来負担比率（分子）の構造'!I$41</f>
        <v>3169</v>
      </c>
      <c r="C66" s="327"/>
      <c r="D66" s="327"/>
      <c r="E66" s="327">
        <f>'将来負担比率（分子）の構造'!J$41</f>
        <v>3157</v>
      </c>
      <c r="F66" s="327"/>
      <c r="G66" s="327"/>
      <c r="H66" s="327">
        <f>'将来負担比率（分子）の構造'!K$41</f>
        <v>3058</v>
      </c>
      <c r="I66" s="327"/>
      <c r="J66" s="327"/>
      <c r="K66" s="327">
        <f>'将来負担比率（分子）の構造'!L$41</f>
        <v>3028</v>
      </c>
      <c r="L66" s="327"/>
      <c r="M66" s="327"/>
      <c r="N66" s="327">
        <f>'将来負担比率（分子）の構造'!M$41</f>
        <v>3016</v>
      </c>
      <c r="O66" s="327"/>
      <c r="P66" s="327"/>
    </row>
    <row r="67" spans="1:16" x14ac:dyDescent="0.15">
      <c r="A67" s="327" t="s">
        <v>97</v>
      </c>
      <c r="B67" s="327" t="e">
        <f>NA()</f>
        <v>#N/A</v>
      </c>
      <c r="C67" s="327">
        <f>IF(ISNUMBER('将来負担比率（分子）の構造'!I$53),IF('将来負担比率（分子）の構造'!I$53&lt;0,0,'将来負担比率（分子）の構造'!I$53),NA())</f>
        <v>2428</v>
      </c>
      <c r="D67" s="327" t="e">
        <f>NA()</f>
        <v>#N/A</v>
      </c>
      <c r="E67" s="327" t="e">
        <f>NA()</f>
        <v>#N/A</v>
      </c>
      <c r="F67" s="327">
        <f>IF(ISNUMBER('将来負担比率（分子）の構造'!J$53),IF('将来負担比率（分子）の構造'!J$53&lt;0,0,'将来負担比率（分子）の構造'!J$53),NA())</f>
        <v>2283</v>
      </c>
      <c r="G67" s="327" t="e">
        <f>NA()</f>
        <v>#N/A</v>
      </c>
      <c r="H67" s="327" t="e">
        <f>NA()</f>
        <v>#N/A</v>
      </c>
      <c r="I67" s="327">
        <f>IF(ISNUMBER('将来負担比率（分子）の構造'!K$53),IF('将来負担比率（分子）の構造'!K$53&lt;0,0,'将来負担比率（分子）の構造'!K$53),NA())</f>
        <v>2002</v>
      </c>
      <c r="J67" s="327" t="e">
        <f>NA()</f>
        <v>#N/A</v>
      </c>
      <c r="K67" s="327" t="e">
        <f>NA()</f>
        <v>#N/A</v>
      </c>
      <c r="L67" s="327">
        <f>IF(ISNUMBER('将来負担比率（分子）の構造'!L$53),IF('将来負担比率（分子）の構造'!L$53&lt;0,0,'将来負担比率（分子）の構造'!L$53),NA())</f>
        <v>1958</v>
      </c>
      <c r="M67" s="327" t="e">
        <f>NA()</f>
        <v>#N/A</v>
      </c>
      <c r="N67" s="327" t="e">
        <f>NA()</f>
        <v>#N/A</v>
      </c>
      <c r="O67" s="327">
        <f>IF(ISNUMBER('将来負担比率（分子）の構造'!M$53),IF('将来負担比率（分子）の構造'!M$53&lt;0,0,'将来負担比率（分子）の構造'!M$53),NA())</f>
        <v>1859</v>
      </c>
      <c r="P67" s="327" t="e">
        <f>NA()</f>
        <v>#N/A</v>
      </c>
    </row>
    <row r="70" spans="1:16" x14ac:dyDescent="0.15">
      <c r="A70" s="330" t="s">
        <v>23</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123</v>
      </c>
      <c r="B72" s="331">
        <f>基金残高に係る経年分析!F55</f>
        <v>489</v>
      </c>
      <c r="C72" s="331">
        <f>基金残高に係る経年分析!G55</f>
        <v>406</v>
      </c>
      <c r="D72" s="331">
        <f>基金残高に係る経年分析!H55</f>
        <v>420</v>
      </c>
    </row>
    <row r="73" spans="1:16" x14ac:dyDescent="0.15">
      <c r="A73" s="329" t="s">
        <v>125</v>
      </c>
      <c r="B73" s="331">
        <f>基金残高に係る経年分析!F56</f>
        <v>46</v>
      </c>
      <c r="C73" s="331">
        <f>基金残高に係る経年分析!G56</f>
        <v>40</v>
      </c>
      <c r="D73" s="331">
        <f>基金残高に係る経年分析!H56</f>
        <v>50</v>
      </c>
    </row>
    <row r="74" spans="1:16" x14ac:dyDescent="0.15">
      <c r="A74" s="329" t="s">
        <v>126</v>
      </c>
      <c r="B74" s="331">
        <f>基金残高に係る経年分析!F57</f>
        <v>81</v>
      </c>
      <c r="C74" s="331">
        <f>基金残高に係る経年分析!G57</f>
        <v>120</v>
      </c>
      <c r="D74" s="331">
        <f>基金残高に係る経年分析!H57</f>
        <v>176</v>
      </c>
    </row>
  </sheetData>
  <sheetProtection algorithmName="SHA-512" hashValue="+pyQ9BDbnKXey/SPpIMg7j2lfs4gpnfAjxbASaIiGFDTwzGA/61fbINv+qYCVm5B2BkaDn+m0DTKJ1LrRxBx+Q==" saltValue="MaRdg24syo/d1QjSpkGax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304</v>
      </c>
      <c r="DI1" s="578"/>
      <c r="DJ1" s="578"/>
      <c r="DK1" s="578"/>
      <c r="DL1" s="578"/>
      <c r="DM1" s="578"/>
      <c r="DN1" s="579"/>
      <c r="DO1" s="1"/>
      <c r="DP1" s="577" t="s">
        <v>291</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171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187</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305</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113</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2</v>
      </c>
      <c r="C4" s="371"/>
      <c r="D4" s="371"/>
      <c r="E4" s="371"/>
      <c r="F4" s="371"/>
      <c r="G4" s="371"/>
      <c r="H4" s="371"/>
      <c r="I4" s="371"/>
      <c r="J4" s="371"/>
      <c r="K4" s="371"/>
      <c r="L4" s="371"/>
      <c r="M4" s="371"/>
      <c r="N4" s="371"/>
      <c r="O4" s="371"/>
      <c r="P4" s="371"/>
      <c r="Q4" s="413"/>
      <c r="R4" s="370" t="s">
        <v>307</v>
      </c>
      <c r="S4" s="371"/>
      <c r="T4" s="371"/>
      <c r="U4" s="371"/>
      <c r="V4" s="371"/>
      <c r="W4" s="371"/>
      <c r="X4" s="371"/>
      <c r="Y4" s="413"/>
      <c r="Z4" s="370" t="s">
        <v>172</v>
      </c>
      <c r="AA4" s="371"/>
      <c r="AB4" s="371"/>
      <c r="AC4" s="413"/>
      <c r="AD4" s="370" t="s">
        <v>309</v>
      </c>
      <c r="AE4" s="371"/>
      <c r="AF4" s="371"/>
      <c r="AG4" s="371"/>
      <c r="AH4" s="371"/>
      <c r="AI4" s="371"/>
      <c r="AJ4" s="371"/>
      <c r="AK4" s="413"/>
      <c r="AL4" s="370" t="s">
        <v>172</v>
      </c>
      <c r="AM4" s="371"/>
      <c r="AN4" s="371"/>
      <c r="AO4" s="413"/>
      <c r="AP4" s="580" t="s">
        <v>311</v>
      </c>
      <c r="AQ4" s="580"/>
      <c r="AR4" s="580"/>
      <c r="AS4" s="580"/>
      <c r="AT4" s="580"/>
      <c r="AU4" s="580"/>
      <c r="AV4" s="580"/>
      <c r="AW4" s="580"/>
      <c r="AX4" s="580"/>
      <c r="AY4" s="580"/>
      <c r="AZ4" s="580"/>
      <c r="BA4" s="580"/>
      <c r="BB4" s="580"/>
      <c r="BC4" s="580"/>
      <c r="BD4" s="580"/>
      <c r="BE4" s="580"/>
      <c r="BF4" s="580"/>
      <c r="BG4" s="580" t="s">
        <v>190</v>
      </c>
      <c r="BH4" s="580"/>
      <c r="BI4" s="580"/>
      <c r="BJ4" s="580"/>
      <c r="BK4" s="580"/>
      <c r="BL4" s="580"/>
      <c r="BM4" s="580"/>
      <c r="BN4" s="580"/>
      <c r="BO4" s="580" t="s">
        <v>172</v>
      </c>
      <c r="BP4" s="580"/>
      <c r="BQ4" s="580"/>
      <c r="BR4" s="580"/>
      <c r="BS4" s="580" t="s">
        <v>314</v>
      </c>
      <c r="BT4" s="580"/>
      <c r="BU4" s="580"/>
      <c r="BV4" s="580"/>
      <c r="BW4" s="580"/>
      <c r="BX4" s="580"/>
      <c r="BY4" s="580"/>
      <c r="BZ4" s="580"/>
      <c r="CA4" s="580"/>
      <c r="CB4" s="580"/>
      <c r="CD4" s="370" t="s">
        <v>316</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317</v>
      </c>
      <c r="C5" s="582"/>
      <c r="D5" s="582"/>
      <c r="E5" s="582"/>
      <c r="F5" s="582"/>
      <c r="G5" s="582"/>
      <c r="H5" s="582"/>
      <c r="I5" s="582"/>
      <c r="J5" s="582"/>
      <c r="K5" s="582"/>
      <c r="L5" s="582"/>
      <c r="M5" s="582"/>
      <c r="N5" s="582"/>
      <c r="O5" s="582"/>
      <c r="P5" s="582"/>
      <c r="Q5" s="583"/>
      <c r="R5" s="584">
        <v>818090</v>
      </c>
      <c r="S5" s="585"/>
      <c r="T5" s="585"/>
      <c r="U5" s="585"/>
      <c r="V5" s="585"/>
      <c r="W5" s="585"/>
      <c r="X5" s="585"/>
      <c r="Y5" s="586"/>
      <c r="Z5" s="587">
        <v>24.3</v>
      </c>
      <c r="AA5" s="587"/>
      <c r="AB5" s="587"/>
      <c r="AC5" s="587"/>
      <c r="AD5" s="588">
        <v>818090</v>
      </c>
      <c r="AE5" s="588"/>
      <c r="AF5" s="588"/>
      <c r="AG5" s="588"/>
      <c r="AH5" s="588"/>
      <c r="AI5" s="588"/>
      <c r="AJ5" s="588"/>
      <c r="AK5" s="588"/>
      <c r="AL5" s="589">
        <v>38.9</v>
      </c>
      <c r="AM5" s="590"/>
      <c r="AN5" s="590"/>
      <c r="AO5" s="591"/>
      <c r="AP5" s="581" t="s">
        <v>318</v>
      </c>
      <c r="AQ5" s="582"/>
      <c r="AR5" s="582"/>
      <c r="AS5" s="582"/>
      <c r="AT5" s="582"/>
      <c r="AU5" s="582"/>
      <c r="AV5" s="582"/>
      <c r="AW5" s="582"/>
      <c r="AX5" s="582"/>
      <c r="AY5" s="582"/>
      <c r="AZ5" s="582"/>
      <c r="BA5" s="582"/>
      <c r="BB5" s="582"/>
      <c r="BC5" s="582"/>
      <c r="BD5" s="582"/>
      <c r="BE5" s="582"/>
      <c r="BF5" s="583"/>
      <c r="BG5" s="592">
        <v>818090</v>
      </c>
      <c r="BH5" s="376"/>
      <c r="BI5" s="376"/>
      <c r="BJ5" s="376"/>
      <c r="BK5" s="376"/>
      <c r="BL5" s="376"/>
      <c r="BM5" s="376"/>
      <c r="BN5" s="593"/>
      <c r="BO5" s="594">
        <v>100</v>
      </c>
      <c r="BP5" s="594"/>
      <c r="BQ5" s="594"/>
      <c r="BR5" s="594"/>
      <c r="BS5" s="595" t="s">
        <v>169</v>
      </c>
      <c r="BT5" s="595"/>
      <c r="BU5" s="595"/>
      <c r="BV5" s="595"/>
      <c r="BW5" s="595"/>
      <c r="BX5" s="595"/>
      <c r="BY5" s="595"/>
      <c r="BZ5" s="595"/>
      <c r="CA5" s="595"/>
      <c r="CB5" s="596"/>
      <c r="CD5" s="370" t="s">
        <v>311</v>
      </c>
      <c r="CE5" s="371"/>
      <c r="CF5" s="371"/>
      <c r="CG5" s="371"/>
      <c r="CH5" s="371"/>
      <c r="CI5" s="371"/>
      <c r="CJ5" s="371"/>
      <c r="CK5" s="371"/>
      <c r="CL5" s="371"/>
      <c r="CM5" s="371"/>
      <c r="CN5" s="371"/>
      <c r="CO5" s="371"/>
      <c r="CP5" s="371"/>
      <c r="CQ5" s="413"/>
      <c r="CR5" s="370" t="s">
        <v>319</v>
      </c>
      <c r="CS5" s="371"/>
      <c r="CT5" s="371"/>
      <c r="CU5" s="371"/>
      <c r="CV5" s="371"/>
      <c r="CW5" s="371"/>
      <c r="CX5" s="371"/>
      <c r="CY5" s="413"/>
      <c r="CZ5" s="370" t="s">
        <v>172</v>
      </c>
      <c r="DA5" s="371"/>
      <c r="DB5" s="371"/>
      <c r="DC5" s="413"/>
      <c r="DD5" s="370" t="s">
        <v>322</v>
      </c>
      <c r="DE5" s="371"/>
      <c r="DF5" s="371"/>
      <c r="DG5" s="371"/>
      <c r="DH5" s="371"/>
      <c r="DI5" s="371"/>
      <c r="DJ5" s="371"/>
      <c r="DK5" s="371"/>
      <c r="DL5" s="371"/>
      <c r="DM5" s="371"/>
      <c r="DN5" s="371"/>
      <c r="DO5" s="371"/>
      <c r="DP5" s="413"/>
      <c r="DQ5" s="370" t="s">
        <v>325</v>
      </c>
      <c r="DR5" s="371"/>
      <c r="DS5" s="371"/>
      <c r="DT5" s="371"/>
      <c r="DU5" s="371"/>
      <c r="DV5" s="371"/>
      <c r="DW5" s="371"/>
      <c r="DX5" s="371"/>
      <c r="DY5" s="371"/>
      <c r="DZ5" s="371"/>
      <c r="EA5" s="371"/>
      <c r="EB5" s="371"/>
      <c r="EC5" s="413"/>
    </row>
    <row r="6" spans="2:143" ht="11.25" customHeight="1" x14ac:dyDescent="0.15">
      <c r="B6" s="597" t="s">
        <v>326</v>
      </c>
      <c r="C6" s="598"/>
      <c r="D6" s="598"/>
      <c r="E6" s="598"/>
      <c r="F6" s="598"/>
      <c r="G6" s="598"/>
      <c r="H6" s="598"/>
      <c r="I6" s="598"/>
      <c r="J6" s="598"/>
      <c r="K6" s="598"/>
      <c r="L6" s="598"/>
      <c r="M6" s="598"/>
      <c r="N6" s="598"/>
      <c r="O6" s="598"/>
      <c r="P6" s="598"/>
      <c r="Q6" s="599"/>
      <c r="R6" s="592">
        <v>25313</v>
      </c>
      <c r="S6" s="376"/>
      <c r="T6" s="376"/>
      <c r="U6" s="376"/>
      <c r="V6" s="376"/>
      <c r="W6" s="376"/>
      <c r="X6" s="376"/>
      <c r="Y6" s="593"/>
      <c r="Z6" s="594">
        <v>0.8</v>
      </c>
      <c r="AA6" s="594"/>
      <c r="AB6" s="594"/>
      <c r="AC6" s="594"/>
      <c r="AD6" s="595">
        <v>25313</v>
      </c>
      <c r="AE6" s="595"/>
      <c r="AF6" s="595"/>
      <c r="AG6" s="595"/>
      <c r="AH6" s="595"/>
      <c r="AI6" s="595"/>
      <c r="AJ6" s="595"/>
      <c r="AK6" s="595"/>
      <c r="AL6" s="600">
        <v>1.2</v>
      </c>
      <c r="AM6" s="382"/>
      <c r="AN6" s="382"/>
      <c r="AO6" s="601"/>
      <c r="AP6" s="597" t="s">
        <v>99</v>
      </c>
      <c r="AQ6" s="598"/>
      <c r="AR6" s="598"/>
      <c r="AS6" s="598"/>
      <c r="AT6" s="598"/>
      <c r="AU6" s="598"/>
      <c r="AV6" s="598"/>
      <c r="AW6" s="598"/>
      <c r="AX6" s="598"/>
      <c r="AY6" s="598"/>
      <c r="AZ6" s="598"/>
      <c r="BA6" s="598"/>
      <c r="BB6" s="598"/>
      <c r="BC6" s="598"/>
      <c r="BD6" s="598"/>
      <c r="BE6" s="598"/>
      <c r="BF6" s="599"/>
      <c r="BG6" s="592">
        <v>818090</v>
      </c>
      <c r="BH6" s="376"/>
      <c r="BI6" s="376"/>
      <c r="BJ6" s="376"/>
      <c r="BK6" s="376"/>
      <c r="BL6" s="376"/>
      <c r="BM6" s="376"/>
      <c r="BN6" s="593"/>
      <c r="BO6" s="594">
        <v>100</v>
      </c>
      <c r="BP6" s="594"/>
      <c r="BQ6" s="594"/>
      <c r="BR6" s="594"/>
      <c r="BS6" s="595" t="s">
        <v>169</v>
      </c>
      <c r="BT6" s="595"/>
      <c r="BU6" s="595"/>
      <c r="BV6" s="595"/>
      <c r="BW6" s="595"/>
      <c r="BX6" s="595"/>
      <c r="BY6" s="595"/>
      <c r="BZ6" s="595"/>
      <c r="CA6" s="595"/>
      <c r="CB6" s="596"/>
      <c r="CD6" s="581" t="s">
        <v>328</v>
      </c>
      <c r="CE6" s="582"/>
      <c r="CF6" s="582"/>
      <c r="CG6" s="582"/>
      <c r="CH6" s="582"/>
      <c r="CI6" s="582"/>
      <c r="CJ6" s="582"/>
      <c r="CK6" s="582"/>
      <c r="CL6" s="582"/>
      <c r="CM6" s="582"/>
      <c r="CN6" s="582"/>
      <c r="CO6" s="582"/>
      <c r="CP6" s="582"/>
      <c r="CQ6" s="583"/>
      <c r="CR6" s="592">
        <v>53437</v>
      </c>
      <c r="CS6" s="376"/>
      <c r="CT6" s="376"/>
      <c r="CU6" s="376"/>
      <c r="CV6" s="376"/>
      <c r="CW6" s="376"/>
      <c r="CX6" s="376"/>
      <c r="CY6" s="593"/>
      <c r="CZ6" s="589">
        <v>1.6</v>
      </c>
      <c r="DA6" s="590"/>
      <c r="DB6" s="590"/>
      <c r="DC6" s="602"/>
      <c r="DD6" s="603" t="s">
        <v>169</v>
      </c>
      <c r="DE6" s="376"/>
      <c r="DF6" s="376"/>
      <c r="DG6" s="376"/>
      <c r="DH6" s="376"/>
      <c r="DI6" s="376"/>
      <c r="DJ6" s="376"/>
      <c r="DK6" s="376"/>
      <c r="DL6" s="376"/>
      <c r="DM6" s="376"/>
      <c r="DN6" s="376"/>
      <c r="DO6" s="376"/>
      <c r="DP6" s="593"/>
      <c r="DQ6" s="603">
        <v>53093</v>
      </c>
      <c r="DR6" s="376"/>
      <c r="DS6" s="376"/>
      <c r="DT6" s="376"/>
      <c r="DU6" s="376"/>
      <c r="DV6" s="376"/>
      <c r="DW6" s="376"/>
      <c r="DX6" s="376"/>
      <c r="DY6" s="376"/>
      <c r="DZ6" s="376"/>
      <c r="EA6" s="376"/>
      <c r="EB6" s="376"/>
      <c r="EC6" s="604"/>
    </row>
    <row r="7" spans="2:143" ht="11.25" customHeight="1" x14ac:dyDescent="0.15">
      <c r="B7" s="597" t="s">
        <v>329</v>
      </c>
      <c r="C7" s="598"/>
      <c r="D7" s="598"/>
      <c r="E7" s="598"/>
      <c r="F7" s="598"/>
      <c r="G7" s="598"/>
      <c r="H7" s="598"/>
      <c r="I7" s="598"/>
      <c r="J7" s="598"/>
      <c r="K7" s="598"/>
      <c r="L7" s="598"/>
      <c r="M7" s="598"/>
      <c r="N7" s="598"/>
      <c r="O7" s="598"/>
      <c r="P7" s="598"/>
      <c r="Q7" s="599"/>
      <c r="R7" s="592">
        <v>1169</v>
      </c>
      <c r="S7" s="376"/>
      <c r="T7" s="376"/>
      <c r="U7" s="376"/>
      <c r="V7" s="376"/>
      <c r="W7" s="376"/>
      <c r="X7" s="376"/>
      <c r="Y7" s="593"/>
      <c r="Z7" s="594">
        <v>0</v>
      </c>
      <c r="AA7" s="594"/>
      <c r="AB7" s="594"/>
      <c r="AC7" s="594"/>
      <c r="AD7" s="595">
        <v>1169</v>
      </c>
      <c r="AE7" s="595"/>
      <c r="AF7" s="595"/>
      <c r="AG7" s="595"/>
      <c r="AH7" s="595"/>
      <c r="AI7" s="595"/>
      <c r="AJ7" s="595"/>
      <c r="AK7" s="595"/>
      <c r="AL7" s="600">
        <v>0.1</v>
      </c>
      <c r="AM7" s="382"/>
      <c r="AN7" s="382"/>
      <c r="AO7" s="601"/>
      <c r="AP7" s="597" t="s">
        <v>149</v>
      </c>
      <c r="AQ7" s="598"/>
      <c r="AR7" s="598"/>
      <c r="AS7" s="598"/>
      <c r="AT7" s="598"/>
      <c r="AU7" s="598"/>
      <c r="AV7" s="598"/>
      <c r="AW7" s="598"/>
      <c r="AX7" s="598"/>
      <c r="AY7" s="598"/>
      <c r="AZ7" s="598"/>
      <c r="BA7" s="598"/>
      <c r="BB7" s="598"/>
      <c r="BC7" s="598"/>
      <c r="BD7" s="598"/>
      <c r="BE7" s="598"/>
      <c r="BF7" s="599"/>
      <c r="BG7" s="592">
        <v>368112</v>
      </c>
      <c r="BH7" s="376"/>
      <c r="BI7" s="376"/>
      <c r="BJ7" s="376"/>
      <c r="BK7" s="376"/>
      <c r="BL7" s="376"/>
      <c r="BM7" s="376"/>
      <c r="BN7" s="593"/>
      <c r="BO7" s="594">
        <v>45</v>
      </c>
      <c r="BP7" s="594"/>
      <c r="BQ7" s="594"/>
      <c r="BR7" s="594"/>
      <c r="BS7" s="595" t="s">
        <v>169</v>
      </c>
      <c r="BT7" s="595"/>
      <c r="BU7" s="595"/>
      <c r="BV7" s="595"/>
      <c r="BW7" s="595"/>
      <c r="BX7" s="595"/>
      <c r="BY7" s="595"/>
      <c r="BZ7" s="595"/>
      <c r="CA7" s="595"/>
      <c r="CB7" s="596"/>
      <c r="CD7" s="597" t="s">
        <v>15</v>
      </c>
      <c r="CE7" s="598"/>
      <c r="CF7" s="598"/>
      <c r="CG7" s="598"/>
      <c r="CH7" s="598"/>
      <c r="CI7" s="598"/>
      <c r="CJ7" s="598"/>
      <c r="CK7" s="598"/>
      <c r="CL7" s="598"/>
      <c r="CM7" s="598"/>
      <c r="CN7" s="598"/>
      <c r="CO7" s="598"/>
      <c r="CP7" s="598"/>
      <c r="CQ7" s="599"/>
      <c r="CR7" s="592">
        <v>545581</v>
      </c>
      <c r="CS7" s="376"/>
      <c r="CT7" s="376"/>
      <c r="CU7" s="376"/>
      <c r="CV7" s="376"/>
      <c r="CW7" s="376"/>
      <c r="CX7" s="376"/>
      <c r="CY7" s="593"/>
      <c r="CZ7" s="594">
        <v>16.7</v>
      </c>
      <c r="DA7" s="594"/>
      <c r="DB7" s="594"/>
      <c r="DC7" s="594"/>
      <c r="DD7" s="603">
        <v>12860</v>
      </c>
      <c r="DE7" s="376"/>
      <c r="DF7" s="376"/>
      <c r="DG7" s="376"/>
      <c r="DH7" s="376"/>
      <c r="DI7" s="376"/>
      <c r="DJ7" s="376"/>
      <c r="DK7" s="376"/>
      <c r="DL7" s="376"/>
      <c r="DM7" s="376"/>
      <c r="DN7" s="376"/>
      <c r="DO7" s="376"/>
      <c r="DP7" s="593"/>
      <c r="DQ7" s="603">
        <v>502330</v>
      </c>
      <c r="DR7" s="376"/>
      <c r="DS7" s="376"/>
      <c r="DT7" s="376"/>
      <c r="DU7" s="376"/>
      <c r="DV7" s="376"/>
      <c r="DW7" s="376"/>
      <c r="DX7" s="376"/>
      <c r="DY7" s="376"/>
      <c r="DZ7" s="376"/>
      <c r="EA7" s="376"/>
      <c r="EB7" s="376"/>
      <c r="EC7" s="604"/>
    </row>
    <row r="8" spans="2:143" ht="11.25" customHeight="1" x14ac:dyDescent="0.15">
      <c r="B8" s="597" t="s">
        <v>331</v>
      </c>
      <c r="C8" s="598"/>
      <c r="D8" s="598"/>
      <c r="E8" s="598"/>
      <c r="F8" s="598"/>
      <c r="G8" s="598"/>
      <c r="H8" s="598"/>
      <c r="I8" s="598"/>
      <c r="J8" s="598"/>
      <c r="K8" s="598"/>
      <c r="L8" s="598"/>
      <c r="M8" s="598"/>
      <c r="N8" s="598"/>
      <c r="O8" s="598"/>
      <c r="P8" s="598"/>
      <c r="Q8" s="599"/>
      <c r="R8" s="592">
        <v>3231</v>
      </c>
      <c r="S8" s="376"/>
      <c r="T8" s="376"/>
      <c r="U8" s="376"/>
      <c r="V8" s="376"/>
      <c r="W8" s="376"/>
      <c r="X8" s="376"/>
      <c r="Y8" s="593"/>
      <c r="Z8" s="594">
        <v>0.1</v>
      </c>
      <c r="AA8" s="594"/>
      <c r="AB8" s="594"/>
      <c r="AC8" s="594"/>
      <c r="AD8" s="595">
        <v>3231</v>
      </c>
      <c r="AE8" s="595"/>
      <c r="AF8" s="595"/>
      <c r="AG8" s="595"/>
      <c r="AH8" s="595"/>
      <c r="AI8" s="595"/>
      <c r="AJ8" s="595"/>
      <c r="AK8" s="595"/>
      <c r="AL8" s="600">
        <v>0.2</v>
      </c>
      <c r="AM8" s="382"/>
      <c r="AN8" s="382"/>
      <c r="AO8" s="601"/>
      <c r="AP8" s="597" t="s">
        <v>333</v>
      </c>
      <c r="AQ8" s="598"/>
      <c r="AR8" s="598"/>
      <c r="AS8" s="598"/>
      <c r="AT8" s="598"/>
      <c r="AU8" s="598"/>
      <c r="AV8" s="598"/>
      <c r="AW8" s="598"/>
      <c r="AX8" s="598"/>
      <c r="AY8" s="598"/>
      <c r="AZ8" s="598"/>
      <c r="BA8" s="598"/>
      <c r="BB8" s="598"/>
      <c r="BC8" s="598"/>
      <c r="BD8" s="598"/>
      <c r="BE8" s="598"/>
      <c r="BF8" s="599"/>
      <c r="BG8" s="592">
        <v>12402</v>
      </c>
      <c r="BH8" s="376"/>
      <c r="BI8" s="376"/>
      <c r="BJ8" s="376"/>
      <c r="BK8" s="376"/>
      <c r="BL8" s="376"/>
      <c r="BM8" s="376"/>
      <c r="BN8" s="593"/>
      <c r="BO8" s="594">
        <v>1.5</v>
      </c>
      <c r="BP8" s="594"/>
      <c r="BQ8" s="594"/>
      <c r="BR8" s="594"/>
      <c r="BS8" s="603" t="s">
        <v>169</v>
      </c>
      <c r="BT8" s="376"/>
      <c r="BU8" s="376"/>
      <c r="BV8" s="376"/>
      <c r="BW8" s="376"/>
      <c r="BX8" s="376"/>
      <c r="BY8" s="376"/>
      <c r="BZ8" s="376"/>
      <c r="CA8" s="376"/>
      <c r="CB8" s="604"/>
      <c r="CD8" s="597" t="s">
        <v>320</v>
      </c>
      <c r="CE8" s="598"/>
      <c r="CF8" s="598"/>
      <c r="CG8" s="598"/>
      <c r="CH8" s="598"/>
      <c r="CI8" s="598"/>
      <c r="CJ8" s="598"/>
      <c r="CK8" s="598"/>
      <c r="CL8" s="598"/>
      <c r="CM8" s="598"/>
      <c r="CN8" s="598"/>
      <c r="CO8" s="598"/>
      <c r="CP8" s="598"/>
      <c r="CQ8" s="599"/>
      <c r="CR8" s="592">
        <v>918083</v>
      </c>
      <c r="CS8" s="376"/>
      <c r="CT8" s="376"/>
      <c r="CU8" s="376"/>
      <c r="CV8" s="376"/>
      <c r="CW8" s="376"/>
      <c r="CX8" s="376"/>
      <c r="CY8" s="593"/>
      <c r="CZ8" s="594">
        <v>28.2</v>
      </c>
      <c r="DA8" s="594"/>
      <c r="DB8" s="594"/>
      <c r="DC8" s="594"/>
      <c r="DD8" s="603" t="s">
        <v>169</v>
      </c>
      <c r="DE8" s="376"/>
      <c r="DF8" s="376"/>
      <c r="DG8" s="376"/>
      <c r="DH8" s="376"/>
      <c r="DI8" s="376"/>
      <c r="DJ8" s="376"/>
      <c r="DK8" s="376"/>
      <c r="DL8" s="376"/>
      <c r="DM8" s="376"/>
      <c r="DN8" s="376"/>
      <c r="DO8" s="376"/>
      <c r="DP8" s="593"/>
      <c r="DQ8" s="603">
        <v>547505</v>
      </c>
      <c r="DR8" s="376"/>
      <c r="DS8" s="376"/>
      <c r="DT8" s="376"/>
      <c r="DU8" s="376"/>
      <c r="DV8" s="376"/>
      <c r="DW8" s="376"/>
      <c r="DX8" s="376"/>
      <c r="DY8" s="376"/>
      <c r="DZ8" s="376"/>
      <c r="EA8" s="376"/>
      <c r="EB8" s="376"/>
      <c r="EC8" s="604"/>
    </row>
    <row r="9" spans="2:143" ht="11.25" customHeight="1" x14ac:dyDescent="0.15">
      <c r="B9" s="597" t="s">
        <v>335</v>
      </c>
      <c r="C9" s="598"/>
      <c r="D9" s="598"/>
      <c r="E9" s="598"/>
      <c r="F9" s="598"/>
      <c r="G9" s="598"/>
      <c r="H9" s="598"/>
      <c r="I9" s="598"/>
      <c r="J9" s="598"/>
      <c r="K9" s="598"/>
      <c r="L9" s="598"/>
      <c r="M9" s="598"/>
      <c r="N9" s="598"/>
      <c r="O9" s="598"/>
      <c r="P9" s="598"/>
      <c r="Q9" s="599"/>
      <c r="R9" s="592">
        <v>2949</v>
      </c>
      <c r="S9" s="376"/>
      <c r="T9" s="376"/>
      <c r="U9" s="376"/>
      <c r="V9" s="376"/>
      <c r="W9" s="376"/>
      <c r="X9" s="376"/>
      <c r="Y9" s="593"/>
      <c r="Z9" s="594">
        <v>0.1</v>
      </c>
      <c r="AA9" s="594"/>
      <c r="AB9" s="594"/>
      <c r="AC9" s="594"/>
      <c r="AD9" s="595">
        <v>2949</v>
      </c>
      <c r="AE9" s="595"/>
      <c r="AF9" s="595"/>
      <c r="AG9" s="595"/>
      <c r="AH9" s="595"/>
      <c r="AI9" s="595"/>
      <c r="AJ9" s="595"/>
      <c r="AK9" s="595"/>
      <c r="AL9" s="600">
        <v>0.1</v>
      </c>
      <c r="AM9" s="382"/>
      <c r="AN9" s="382"/>
      <c r="AO9" s="601"/>
      <c r="AP9" s="597" t="s">
        <v>337</v>
      </c>
      <c r="AQ9" s="598"/>
      <c r="AR9" s="598"/>
      <c r="AS9" s="598"/>
      <c r="AT9" s="598"/>
      <c r="AU9" s="598"/>
      <c r="AV9" s="598"/>
      <c r="AW9" s="598"/>
      <c r="AX9" s="598"/>
      <c r="AY9" s="598"/>
      <c r="AZ9" s="598"/>
      <c r="BA9" s="598"/>
      <c r="BB9" s="598"/>
      <c r="BC9" s="598"/>
      <c r="BD9" s="598"/>
      <c r="BE9" s="598"/>
      <c r="BF9" s="599"/>
      <c r="BG9" s="592">
        <v>307998</v>
      </c>
      <c r="BH9" s="376"/>
      <c r="BI9" s="376"/>
      <c r="BJ9" s="376"/>
      <c r="BK9" s="376"/>
      <c r="BL9" s="376"/>
      <c r="BM9" s="376"/>
      <c r="BN9" s="593"/>
      <c r="BO9" s="594">
        <v>37.6</v>
      </c>
      <c r="BP9" s="594"/>
      <c r="BQ9" s="594"/>
      <c r="BR9" s="594"/>
      <c r="BS9" s="603" t="s">
        <v>169</v>
      </c>
      <c r="BT9" s="376"/>
      <c r="BU9" s="376"/>
      <c r="BV9" s="376"/>
      <c r="BW9" s="376"/>
      <c r="BX9" s="376"/>
      <c r="BY9" s="376"/>
      <c r="BZ9" s="376"/>
      <c r="CA9" s="376"/>
      <c r="CB9" s="604"/>
      <c r="CD9" s="597" t="s">
        <v>163</v>
      </c>
      <c r="CE9" s="598"/>
      <c r="CF9" s="598"/>
      <c r="CG9" s="598"/>
      <c r="CH9" s="598"/>
      <c r="CI9" s="598"/>
      <c r="CJ9" s="598"/>
      <c r="CK9" s="598"/>
      <c r="CL9" s="598"/>
      <c r="CM9" s="598"/>
      <c r="CN9" s="598"/>
      <c r="CO9" s="598"/>
      <c r="CP9" s="598"/>
      <c r="CQ9" s="599"/>
      <c r="CR9" s="592">
        <v>275773</v>
      </c>
      <c r="CS9" s="376"/>
      <c r="CT9" s="376"/>
      <c r="CU9" s="376"/>
      <c r="CV9" s="376"/>
      <c r="CW9" s="376"/>
      <c r="CX9" s="376"/>
      <c r="CY9" s="593"/>
      <c r="CZ9" s="594">
        <v>8.5</v>
      </c>
      <c r="DA9" s="594"/>
      <c r="DB9" s="594"/>
      <c r="DC9" s="594"/>
      <c r="DD9" s="603">
        <v>290</v>
      </c>
      <c r="DE9" s="376"/>
      <c r="DF9" s="376"/>
      <c r="DG9" s="376"/>
      <c r="DH9" s="376"/>
      <c r="DI9" s="376"/>
      <c r="DJ9" s="376"/>
      <c r="DK9" s="376"/>
      <c r="DL9" s="376"/>
      <c r="DM9" s="376"/>
      <c r="DN9" s="376"/>
      <c r="DO9" s="376"/>
      <c r="DP9" s="593"/>
      <c r="DQ9" s="603">
        <v>221739</v>
      </c>
      <c r="DR9" s="376"/>
      <c r="DS9" s="376"/>
      <c r="DT9" s="376"/>
      <c r="DU9" s="376"/>
      <c r="DV9" s="376"/>
      <c r="DW9" s="376"/>
      <c r="DX9" s="376"/>
      <c r="DY9" s="376"/>
      <c r="DZ9" s="376"/>
      <c r="EA9" s="376"/>
      <c r="EB9" s="376"/>
      <c r="EC9" s="604"/>
    </row>
    <row r="10" spans="2:143" ht="11.25" customHeight="1" x14ac:dyDescent="0.15">
      <c r="B10" s="597" t="s">
        <v>308</v>
      </c>
      <c r="C10" s="598"/>
      <c r="D10" s="598"/>
      <c r="E10" s="598"/>
      <c r="F10" s="598"/>
      <c r="G10" s="598"/>
      <c r="H10" s="598"/>
      <c r="I10" s="598"/>
      <c r="J10" s="598"/>
      <c r="K10" s="598"/>
      <c r="L10" s="598"/>
      <c r="M10" s="598"/>
      <c r="N10" s="598"/>
      <c r="O10" s="598"/>
      <c r="P10" s="598"/>
      <c r="Q10" s="599"/>
      <c r="R10" s="592" t="s">
        <v>169</v>
      </c>
      <c r="S10" s="376"/>
      <c r="T10" s="376"/>
      <c r="U10" s="376"/>
      <c r="V10" s="376"/>
      <c r="W10" s="376"/>
      <c r="X10" s="376"/>
      <c r="Y10" s="593"/>
      <c r="Z10" s="594" t="s">
        <v>169</v>
      </c>
      <c r="AA10" s="594"/>
      <c r="AB10" s="594"/>
      <c r="AC10" s="594"/>
      <c r="AD10" s="595" t="s">
        <v>169</v>
      </c>
      <c r="AE10" s="595"/>
      <c r="AF10" s="595"/>
      <c r="AG10" s="595"/>
      <c r="AH10" s="595"/>
      <c r="AI10" s="595"/>
      <c r="AJ10" s="595"/>
      <c r="AK10" s="595"/>
      <c r="AL10" s="600" t="s">
        <v>169</v>
      </c>
      <c r="AM10" s="382"/>
      <c r="AN10" s="382"/>
      <c r="AO10" s="601"/>
      <c r="AP10" s="597" t="s">
        <v>338</v>
      </c>
      <c r="AQ10" s="598"/>
      <c r="AR10" s="598"/>
      <c r="AS10" s="598"/>
      <c r="AT10" s="598"/>
      <c r="AU10" s="598"/>
      <c r="AV10" s="598"/>
      <c r="AW10" s="598"/>
      <c r="AX10" s="598"/>
      <c r="AY10" s="598"/>
      <c r="AZ10" s="598"/>
      <c r="BA10" s="598"/>
      <c r="BB10" s="598"/>
      <c r="BC10" s="598"/>
      <c r="BD10" s="598"/>
      <c r="BE10" s="598"/>
      <c r="BF10" s="599"/>
      <c r="BG10" s="592">
        <v>15944</v>
      </c>
      <c r="BH10" s="376"/>
      <c r="BI10" s="376"/>
      <c r="BJ10" s="376"/>
      <c r="BK10" s="376"/>
      <c r="BL10" s="376"/>
      <c r="BM10" s="376"/>
      <c r="BN10" s="593"/>
      <c r="BO10" s="594">
        <v>1.9</v>
      </c>
      <c r="BP10" s="594"/>
      <c r="BQ10" s="594"/>
      <c r="BR10" s="594"/>
      <c r="BS10" s="603" t="s">
        <v>169</v>
      </c>
      <c r="BT10" s="376"/>
      <c r="BU10" s="376"/>
      <c r="BV10" s="376"/>
      <c r="BW10" s="376"/>
      <c r="BX10" s="376"/>
      <c r="BY10" s="376"/>
      <c r="BZ10" s="376"/>
      <c r="CA10" s="376"/>
      <c r="CB10" s="604"/>
      <c r="CD10" s="597" t="s">
        <v>336</v>
      </c>
      <c r="CE10" s="598"/>
      <c r="CF10" s="598"/>
      <c r="CG10" s="598"/>
      <c r="CH10" s="598"/>
      <c r="CI10" s="598"/>
      <c r="CJ10" s="598"/>
      <c r="CK10" s="598"/>
      <c r="CL10" s="598"/>
      <c r="CM10" s="598"/>
      <c r="CN10" s="598"/>
      <c r="CO10" s="598"/>
      <c r="CP10" s="598"/>
      <c r="CQ10" s="599"/>
      <c r="CR10" s="592">
        <v>3061</v>
      </c>
      <c r="CS10" s="376"/>
      <c r="CT10" s="376"/>
      <c r="CU10" s="376"/>
      <c r="CV10" s="376"/>
      <c r="CW10" s="376"/>
      <c r="CX10" s="376"/>
      <c r="CY10" s="593"/>
      <c r="CZ10" s="594">
        <v>0.1</v>
      </c>
      <c r="DA10" s="594"/>
      <c r="DB10" s="594"/>
      <c r="DC10" s="594"/>
      <c r="DD10" s="603" t="s">
        <v>169</v>
      </c>
      <c r="DE10" s="376"/>
      <c r="DF10" s="376"/>
      <c r="DG10" s="376"/>
      <c r="DH10" s="376"/>
      <c r="DI10" s="376"/>
      <c r="DJ10" s="376"/>
      <c r="DK10" s="376"/>
      <c r="DL10" s="376"/>
      <c r="DM10" s="376"/>
      <c r="DN10" s="376"/>
      <c r="DO10" s="376"/>
      <c r="DP10" s="593"/>
      <c r="DQ10" s="603">
        <v>3061</v>
      </c>
      <c r="DR10" s="376"/>
      <c r="DS10" s="376"/>
      <c r="DT10" s="376"/>
      <c r="DU10" s="376"/>
      <c r="DV10" s="376"/>
      <c r="DW10" s="376"/>
      <c r="DX10" s="376"/>
      <c r="DY10" s="376"/>
      <c r="DZ10" s="376"/>
      <c r="EA10" s="376"/>
      <c r="EB10" s="376"/>
      <c r="EC10" s="604"/>
    </row>
    <row r="11" spans="2:143" ht="11.25" customHeight="1" x14ac:dyDescent="0.15">
      <c r="B11" s="597" t="s">
        <v>341</v>
      </c>
      <c r="C11" s="598"/>
      <c r="D11" s="598"/>
      <c r="E11" s="598"/>
      <c r="F11" s="598"/>
      <c r="G11" s="598"/>
      <c r="H11" s="598"/>
      <c r="I11" s="598"/>
      <c r="J11" s="598"/>
      <c r="K11" s="598"/>
      <c r="L11" s="598"/>
      <c r="M11" s="598"/>
      <c r="N11" s="598"/>
      <c r="O11" s="598"/>
      <c r="P11" s="598"/>
      <c r="Q11" s="599"/>
      <c r="R11" s="592" t="s">
        <v>169</v>
      </c>
      <c r="S11" s="376"/>
      <c r="T11" s="376"/>
      <c r="U11" s="376"/>
      <c r="V11" s="376"/>
      <c r="W11" s="376"/>
      <c r="X11" s="376"/>
      <c r="Y11" s="593"/>
      <c r="Z11" s="594" t="s">
        <v>169</v>
      </c>
      <c r="AA11" s="594"/>
      <c r="AB11" s="594"/>
      <c r="AC11" s="594"/>
      <c r="AD11" s="595" t="s">
        <v>169</v>
      </c>
      <c r="AE11" s="595"/>
      <c r="AF11" s="595"/>
      <c r="AG11" s="595"/>
      <c r="AH11" s="595"/>
      <c r="AI11" s="595"/>
      <c r="AJ11" s="595"/>
      <c r="AK11" s="595"/>
      <c r="AL11" s="600" t="s">
        <v>169</v>
      </c>
      <c r="AM11" s="382"/>
      <c r="AN11" s="382"/>
      <c r="AO11" s="601"/>
      <c r="AP11" s="597" t="s">
        <v>342</v>
      </c>
      <c r="AQ11" s="598"/>
      <c r="AR11" s="598"/>
      <c r="AS11" s="598"/>
      <c r="AT11" s="598"/>
      <c r="AU11" s="598"/>
      <c r="AV11" s="598"/>
      <c r="AW11" s="598"/>
      <c r="AX11" s="598"/>
      <c r="AY11" s="598"/>
      <c r="AZ11" s="598"/>
      <c r="BA11" s="598"/>
      <c r="BB11" s="598"/>
      <c r="BC11" s="598"/>
      <c r="BD11" s="598"/>
      <c r="BE11" s="598"/>
      <c r="BF11" s="599"/>
      <c r="BG11" s="592">
        <v>31768</v>
      </c>
      <c r="BH11" s="376"/>
      <c r="BI11" s="376"/>
      <c r="BJ11" s="376"/>
      <c r="BK11" s="376"/>
      <c r="BL11" s="376"/>
      <c r="BM11" s="376"/>
      <c r="BN11" s="593"/>
      <c r="BO11" s="594">
        <v>3.9</v>
      </c>
      <c r="BP11" s="594"/>
      <c r="BQ11" s="594"/>
      <c r="BR11" s="594"/>
      <c r="BS11" s="603" t="s">
        <v>169</v>
      </c>
      <c r="BT11" s="376"/>
      <c r="BU11" s="376"/>
      <c r="BV11" s="376"/>
      <c r="BW11" s="376"/>
      <c r="BX11" s="376"/>
      <c r="BY11" s="376"/>
      <c r="BZ11" s="376"/>
      <c r="CA11" s="376"/>
      <c r="CB11" s="604"/>
      <c r="CD11" s="597" t="s">
        <v>343</v>
      </c>
      <c r="CE11" s="598"/>
      <c r="CF11" s="598"/>
      <c r="CG11" s="598"/>
      <c r="CH11" s="598"/>
      <c r="CI11" s="598"/>
      <c r="CJ11" s="598"/>
      <c r="CK11" s="598"/>
      <c r="CL11" s="598"/>
      <c r="CM11" s="598"/>
      <c r="CN11" s="598"/>
      <c r="CO11" s="598"/>
      <c r="CP11" s="598"/>
      <c r="CQ11" s="599"/>
      <c r="CR11" s="592">
        <v>87981</v>
      </c>
      <c r="CS11" s="376"/>
      <c r="CT11" s="376"/>
      <c r="CU11" s="376"/>
      <c r="CV11" s="376"/>
      <c r="CW11" s="376"/>
      <c r="CX11" s="376"/>
      <c r="CY11" s="593"/>
      <c r="CZ11" s="594">
        <v>2.7</v>
      </c>
      <c r="DA11" s="594"/>
      <c r="DB11" s="594"/>
      <c r="DC11" s="594"/>
      <c r="DD11" s="603">
        <v>15795</v>
      </c>
      <c r="DE11" s="376"/>
      <c r="DF11" s="376"/>
      <c r="DG11" s="376"/>
      <c r="DH11" s="376"/>
      <c r="DI11" s="376"/>
      <c r="DJ11" s="376"/>
      <c r="DK11" s="376"/>
      <c r="DL11" s="376"/>
      <c r="DM11" s="376"/>
      <c r="DN11" s="376"/>
      <c r="DO11" s="376"/>
      <c r="DP11" s="593"/>
      <c r="DQ11" s="603">
        <v>43739</v>
      </c>
      <c r="DR11" s="376"/>
      <c r="DS11" s="376"/>
      <c r="DT11" s="376"/>
      <c r="DU11" s="376"/>
      <c r="DV11" s="376"/>
      <c r="DW11" s="376"/>
      <c r="DX11" s="376"/>
      <c r="DY11" s="376"/>
      <c r="DZ11" s="376"/>
      <c r="EA11" s="376"/>
      <c r="EB11" s="376"/>
      <c r="EC11" s="604"/>
    </row>
    <row r="12" spans="2:143" ht="11.25" customHeight="1" x14ac:dyDescent="0.15">
      <c r="B12" s="597" t="s">
        <v>344</v>
      </c>
      <c r="C12" s="598"/>
      <c r="D12" s="598"/>
      <c r="E12" s="598"/>
      <c r="F12" s="598"/>
      <c r="G12" s="598"/>
      <c r="H12" s="598"/>
      <c r="I12" s="598"/>
      <c r="J12" s="598"/>
      <c r="K12" s="598"/>
      <c r="L12" s="598"/>
      <c r="M12" s="598"/>
      <c r="N12" s="598"/>
      <c r="O12" s="598"/>
      <c r="P12" s="598"/>
      <c r="Q12" s="599"/>
      <c r="R12" s="592">
        <v>128993</v>
      </c>
      <c r="S12" s="376"/>
      <c r="T12" s="376"/>
      <c r="U12" s="376"/>
      <c r="V12" s="376"/>
      <c r="W12" s="376"/>
      <c r="X12" s="376"/>
      <c r="Y12" s="593"/>
      <c r="Z12" s="594">
        <v>3.8</v>
      </c>
      <c r="AA12" s="594"/>
      <c r="AB12" s="594"/>
      <c r="AC12" s="594"/>
      <c r="AD12" s="595">
        <v>128993</v>
      </c>
      <c r="AE12" s="595"/>
      <c r="AF12" s="595"/>
      <c r="AG12" s="595"/>
      <c r="AH12" s="595"/>
      <c r="AI12" s="595"/>
      <c r="AJ12" s="595"/>
      <c r="AK12" s="595"/>
      <c r="AL12" s="600">
        <v>6.1</v>
      </c>
      <c r="AM12" s="382"/>
      <c r="AN12" s="382"/>
      <c r="AO12" s="601"/>
      <c r="AP12" s="597" t="s">
        <v>347</v>
      </c>
      <c r="AQ12" s="598"/>
      <c r="AR12" s="598"/>
      <c r="AS12" s="598"/>
      <c r="AT12" s="598"/>
      <c r="AU12" s="598"/>
      <c r="AV12" s="598"/>
      <c r="AW12" s="598"/>
      <c r="AX12" s="598"/>
      <c r="AY12" s="598"/>
      <c r="AZ12" s="598"/>
      <c r="BA12" s="598"/>
      <c r="BB12" s="598"/>
      <c r="BC12" s="598"/>
      <c r="BD12" s="598"/>
      <c r="BE12" s="598"/>
      <c r="BF12" s="599"/>
      <c r="BG12" s="592">
        <v>388641</v>
      </c>
      <c r="BH12" s="376"/>
      <c r="BI12" s="376"/>
      <c r="BJ12" s="376"/>
      <c r="BK12" s="376"/>
      <c r="BL12" s="376"/>
      <c r="BM12" s="376"/>
      <c r="BN12" s="593"/>
      <c r="BO12" s="594">
        <v>47.5</v>
      </c>
      <c r="BP12" s="594"/>
      <c r="BQ12" s="594"/>
      <c r="BR12" s="594"/>
      <c r="BS12" s="603" t="s">
        <v>169</v>
      </c>
      <c r="BT12" s="376"/>
      <c r="BU12" s="376"/>
      <c r="BV12" s="376"/>
      <c r="BW12" s="376"/>
      <c r="BX12" s="376"/>
      <c r="BY12" s="376"/>
      <c r="BZ12" s="376"/>
      <c r="CA12" s="376"/>
      <c r="CB12" s="604"/>
      <c r="CD12" s="597" t="s">
        <v>124</v>
      </c>
      <c r="CE12" s="598"/>
      <c r="CF12" s="598"/>
      <c r="CG12" s="598"/>
      <c r="CH12" s="598"/>
      <c r="CI12" s="598"/>
      <c r="CJ12" s="598"/>
      <c r="CK12" s="598"/>
      <c r="CL12" s="598"/>
      <c r="CM12" s="598"/>
      <c r="CN12" s="598"/>
      <c r="CO12" s="598"/>
      <c r="CP12" s="598"/>
      <c r="CQ12" s="599"/>
      <c r="CR12" s="592">
        <v>53603</v>
      </c>
      <c r="CS12" s="376"/>
      <c r="CT12" s="376"/>
      <c r="CU12" s="376"/>
      <c r="CV12" s="376"/>
      <c r="CW12" s="376"/>
      <c r="CX12" s="376"/>
      <c r="CY12" s="593"/>
      <c r="CZ12" s="594">
        <v>1.6</v>
      </c>
      <c r="DA12" s="594"/>
      <c r="DB12" s="594"/>
      <c r="DC12" s="594"/>
      <c r="DD12" s="603">
        <v>1521</v>
      </c>
      <c r="DE12" s="376"/>
      <c r="DF12" s="376"/>
      <c r="DG12" s="376"/>
      <c r="DH12" s="376"/>
      <c r="DI12" s="376"/>
      <c r="DJ12" s="376"/>
      <c r="DK12" s="376"/>
      <c r="DL12" s="376"/>
      <c r="DM12" s="376"/>
      <c r="DN12" s="376"/>
      <c r="DO12" s="376"/>
      <c r="DP12" s="593"/>
      <c r="DQ12" s="603">
        <v>51474</v>
      </c>
      <c r="DR12" s="376"/>
      <c r="DS12" s="376"/>
      <c r="DT12" s="376"/>
      <c r="DU12" s="376"/>
      <c r="DV12" s="376"/>
      <c r="DW12" s="376"/>
      <c r="DX12" s="376"/>
      <c r="DY12" s="376"/>
      <c r="DZ12" s="376"/>
      <c r="EA12" s="376"/>
      <c r="EB12" s="376"/>
      <c r="EC12" s="604"/>
    </row>
    <row r="13" spans="2:143" ht="11.25" customHeight="1" x14ac:dyDescent="0.15">
      <c r="B13" s="597" t="s">
        <v>348</v>
      </c>
      <c r="C13" s="598"/>
      <c r="D13" s="598"/>
      <c r="E13" s="598"/>
      <c r="F13" s="598"/>
      <c r="G13" s="598"/>
      <c r="H13" s="598"/>
      <c r="I13" s="598"/>
      <c r="J13" s="598"/>
      <c r="K13" s="598"/>
      <c r="L13" s="598"/>
      <c r="M13" s="598"/>
      <c r="N13" s="598"/>
      <c r="O13" s="598"/>
      <c r="P13" s="598"/>
      <c r="Q13" s="599"/>
      <c r="R13" s="592">
        <v>11277</v>
      </c>
      <c r="S13" s="376"/>
      <c r="T13" s="376"/>
      <c r="U13" s="376"/>
      <c r="V13" s="376"/>
      <c r="W13" s="376"/>
      <c r="X13" s="376"/>
      <c r="Y13" s="593"/>
      <c r="Z13" s="594">
        <v>0.3</v>
      </c>
      <c r="AA13" s="594"/>
      <c r="AB13" s="594"/>
      <c r="AC13" s="594"/>
      <c r="AD13" s="595">
        <v>11277</v>
      </c>
      <c r="AE13" s="595"/>
      <c r="AF13" s="595"/>
      <c r="AG13" s="595"/>
      <c r="AH13" s="595"/>
      <c r="AI13" s="595"/>
      <c r="AJ13" s="595"/>
      <c r="AK13" s="595"/>
      <c r="AL13" s="600">
        <v>0.5</v>
      </c>
      <c r="AM13" s="382"/>
      <c r="AN13" s="382"/>
      <c r="AO13" s="601"/>
      <c r="AP13" s="597" t="s">
        <v>349</v>
      </c>
      <c r="AQ13" s="598"/>
      <c r="AR13" s="598"/>
      <c r="AS13" s="598"/>
      <c r="AT13" s="598"/>
      <c r="AU13" s="598"/>
      <c r="AV13" s="598"/>
      <c r="AW13" s="598"/>
      <c r="AX13" s="598"/>
      <c r="AY13" s="598"/>
      <c r="AZ13" s="598"/>
      <c r="BA13" s="598"/>
      <c r="BB13" s="598"/>
      <c r="BC13" s="598"/>
      <c r="BD13" s="598"/>
      <c r="BE13" s="598"/>
      <c r="BF13" s="599"/>
      <c r="BG13" s="592">
        <v>386740</v>
      </c>
      <c r="BH13" s="376"/>
      <c r="BI13" s="376"/>
      <c r="BJ13" s="376"/>
      <c r="BK13" s="376"/>
      <c r="BL13" s="376"/>
      <c r="BM13" s="376"/>
      <c r="BN13" s="593"/>
      <c r="BO13" s="594">
        <v>47.3</v>
      </c>
      <c r="BP13" s="594"/>
      <c r="BQ13" s="594"/>
      <c r="BR13" s="594"/>
      <c r="BS13" s="603" t="s">
        <v>169</v>
      </c>
      <c r="BT13" s="376"/>
      <c r="BU13" s="376"/>
      <c r="BV13" s="376"/>
      <c r="BW13" s="376"/>
      <c r="BX13" s="376"/>
      <c r="BY13" s="376"/>
      <c r="BZ13" s="376"/>
      <c r="CA13" s="376"/>
      <c r="CB13" s="604"/>
      <c r="CD13" s="597" t="s">
        <v>350</v>
      </c>
      <c r="CE13" s="598"/>
      <c r="CF13" s="598"/>
      <c r="CG13" s="598"/>
      <c r="CH13" s="598"/>
      <c r="CI13" s="598"/>
      <c r="CJ13" s="598"/>
      <c r="CK13" s="598"/>
      <c r="CL13" s="598"/>
      <c r="CM13" s="598"/>
      <c r="CN13" s="598"/>
      <c r="CO13" s="598"/>
      <c r="CP13" s="598"/>
      <c r="CQ13" s="599"/>
      <c r="CR13" s="592">
        <v>507271</v>
      </c>
      <c r="CS13" s="376"/>
      <c r="CT13" s="376"/>
      <c r="CU13" s="376"/>
      <c r="CV13" s="376"/>
      <c r="CW13" s="376"/>
      <c r="CX13" s="376"/>
      <c r="CY13" s="593"/>
      <c r="CZ13" s="594">
        <v>15.6</v>
      </c>
      <c r="DA13" s="594"/>
      <c r="DB13" s="594"/>
      <c r="DC13" s="594"/>
      <c r="DD13" s="603">
        <v>208399</v>
      </c>
      <c r="DE13" s="376"/>
      <c r="DF13" s="376"/>
      <c r="DG13" s="376"/>
      <c r="DH13" s="376"/>
      <c r="DI13" s="376"/>
      <c r="DJ13" s="376"/>
      <c r="DK13" s="376"/>
      <c r="DL13" s="376"/>
      <c r="DM13" s="376"/>
      <c r="DN13" s="376"/>
      <c r="DO13" s="376"/>
      <c r="DP13" s="593"/>
      <c r="DQ13" s="603">
        <v>321934</v>
      </c>
      <c r="DR13" s="376"/>
      <c r="DS13" s="376"/>
      <c r="DT13" s="376"/>
      <c r="DU13" s="376"/>
      <c r="DV13" s="376"/>
      <c r="DW13" s="376"/>
      <c r="DX13" s="376"/>
      <c r="DY13" s="376"/>
      <c r="DZ13" s="376"/>
      <c r="EA13" s="376"/>
      <c r="EB13" s="376"/>
      <c r="EC13" s="604"/>
    </row>
    <row r="14" spans="2:143" ht="11.25" customHeight="1" x14ac:dyDescent="0.15">
      <c r="B14" s="597" t="s">
        <v>351</v>
      </c>
      <c r="C14" s="598"/>
      <c r="D14" s="598"/>
      <c r="E14" s="598"/>
      <c r="F14" s="598"/>
      <c r="G14" s="598"/>
      <c r="H14" s="598"/>
      <c r="I14" s="598"/>
      <c r="J14" s="598"/>
      <c r="K14" s="598"/>
      <c r="L14" s="598"/>
      <c r="M14" s="598"/>
      <c r="N14" s="598"/>
      <c r="O14" s="598"/>
      <c r="P14" s="598"/>
      <c r="Q14" s="599"/>
      <c r="R14" s="592" t="s">
        <v>169</v>
      </c>
      <c r="S14" s="376"/>
      <c r="T14" s="376"/>
      <c r="U14" s="376"/>
      <c r="V14" s="376"/>
      <c r="W14" s="376"/>
      <c r="X14" s="376"/>
      <c r="Y14" s="593"/>
      <c r="Z14" s="594" t="s">
        <v>169</v>
      </c>
      <c r="AA14" s="594"/>
      <c r="AB14" s="594"/>
      <c r="AC14" s="594"/>
      <c r="AD14" s="595" t="s">
        <v>169</v>
      </c>
      <c r="AE14" s="595"/>
      <c r="AF14" s="595"/>
      <c r="AG14" s="595"/>
      <c r="AH14" s="595"/>
      <c r="AI14" s="595"/>
      <c r="AJ14" s="595"/>
      <c r="AK14" s="595"/>
      <c r="AL14" s="600" t="s">
        <v>169</v>
      </c>
      <c r="AM14" s="382"/>
      <c r="AN14" s="382"/>
      <c r="AO14" s="601"/>
      <c r="AP14" s="597" t="s">
        <v>352</v>
      </c>
      <c r="AQ14" s="598"/>
      <c r="AR14" s="598"/>
      <c r="AS14" s="598"/>
      <c r="AT14" s="598"/>
      <c r="AU14" s="598"/>
      <c r="AV14" s="598"/>
      <c r="AW14" s="598"/>
      <c r="AX14" s="598"/>
      <c r="AY14" s="598"/>
      <c r="AZ14" s="598"/>
      <c r="BA14" s="598"/>
      <c r="BB14" s="598"/>
      <c r="BC14" s="598"/>
      <c r="BD14" s="598"/>
      <c r="BE14" s="598"/>
      <c r="BF14" s="599"/>
      <c r="BG14" s="592">
        <v>24375</v>
      </c>
      <c r="BH14" s="376"/>
      <c r="BI14" s="376"/>
      <c r="BJ14" s="376"/>
      <c r="BK14" s="376"/>
      <c r="BL14" s="376"/>
      <c r="BM14" s="376"/>
      <c r="BN14" s="593"/>
      <c r="BO14" s="594">
        <v>3</v>
      </c>
      <c r="BP14" s="594"/>
      <c r="BQ14" s="594"/>
      <c r="BR14" s="594"/>
      <c r="BS14" s="603" t="s">
        <v>169</v>
      </c>
      <c r="BT14" s="376"/>
      <c r="BU14" s="376"/>
      <c r="BV14" s="376"/>
      <c r="BW14" s="376"/>
      <c r="BX14" s="376"/>
      <c r="BY14" s="376"/>
      <c r="BZ14" s="376"/>
      <c r="CA14" s="376"/>
      <c r="CB14" s="604"/>
      <c r="CD14" s="597" t="s">
        <v>353</v>
      </c>
      <c r="CE14" s="598"/>
      <c r="CF14" s="598"/>
      <c r="CG14" s="598"/>
      <c r="CH14" s="598"/>
      <c r="CI14" s="598"/>
      <c r="CJ14" s="598"/>
      <c r="CK14" s="598"/>
      <c r="CL14" s="598"/>
      <c r="CM14" s="598"/>
      <c r="CN14" s="598"/>
      <c r="CO14" s="598"/>
      <c r="CP14" s="598"/>
      <c r="CQ14" s="599"/>
      <c r="CR14" s="592">
        <v>163308</v>
      </c>
      <c r="CS14" s="376"/>
      <c r="CT14" s="376"/>
      <c r="CU14" s="376"/>
      <c r="CV14" s="376"/>
      <c r="CW14" s="376"/>
      <c r="CX14" s="376"/>
      <c r="CY14" s="593"/>
      <c r="CZ14" s="594">
        <v>5</v>
      </c>
      <c r="DA14" s="594"/>
      <c r="DB14" s="594"/>
      <c r="DC14" s="594"/>
      <c r="DD14" s="603">
        <v>2916</v>
      </c>
      <c r="DE14" s="376"/>
      <c r="DF14" s="376"/>
      <c r="DG14" s="376"/>
      <c r="DH14" s="376"/>
      <c r="DI14" s="376"/>
      <c r="DJ14" s="376"/>
      <c r="DK14" s="376"/>
      <c r="DL14" s="376"/>
      <c r="DM14" s="376"/>
      <c r="DN14" s="376"/>
      <c r="DO14" s="376"/>
      <c r="DP14" s="593"/>
      <c r="DQ14" s="603">
        <v>160178</v>
      </c>
      <c r="DR14" s="376"/>
      <c r="DS14" s="376"/>
      <c r="DT14" s="376"/>
      <c r="DU14" s="376"/>
      <c r="DV14" s="376"/>
      <c r="DW14" s="376"/>
      <c r="DX14" s="376"/>
      <c r="DY14" s="376"/>
      <c r="DZ14" s="376"/>
      <c r="EA14" s="376"/>
      <c r="EB14" s="376"/>
      <c r="EC14" s="604"/>
    </row>
    <row r="15" spans="2:143" ht="11.25" customHeight="1" x14ac:dyDescent="0.15">
      <c r="B15" s="597" t="s">
        <v>330</v>
      </c>
      <c r="C15" s="598"/>
      <c r="D15" s="598"/>
      <c r="E15" s="598"/>
      <c r="F15" s="598"/>
      <c r="G15" s="598"/>
      <c r="H15" s="598"/>
      <c r="I15" s="598"/>
      <c r="J15" s="598"/>
      <c r="K15" s="598"/>
      <c r="L15" s="598"/>
      <c r="M15" s="598"/>
      <c r="N15" s="598"/>
      <c r="O15" s="598"/>
      <c r="P15" s="598"/>
      <c r="Q15" s="599"/>
      <c r="R15" s="592">
        <v>10739</v>
      </c>
      <c r="S15" s="376"/>
      <c r="T15" s="376"/>
      <c r="U15" s="376"/>
      <c r="V15" s="376"/>
      <c r="W15" s="376"/>
      <c r="X15" s="376"/>
      <c r="Y15" s="593"/>
      <c r="Z15" s="594">
        <v>0.3</v>
      </c>
      <c r="AA15" s="594"/>
      <c r="AB15" s="594"/>
      <c r="AC15" s="594"/>
      <c r="AD15" s="595">
        <v>10739</v>
      </c>
      <c r="AE15" s="595"/>
      <c r="AF15" s="595"/>
      <c r="AG15" s="595"/>
      <c r="AH15" s="595"/>
      <c r="AI15" s="595"/>
      <c r="AJ15" s="595"/>
      <c r="AK15" s="595"/>
      <c r="AL15" s="600">
        <v>0.5</v>
      </c>
      <c r="AM15" s="382"/>
      <c r="AN15" s="382"/>
      <c r="AO15" s="601"/>
      <c r="AP15" s="597" t="s">
        <v>355</v>
      </c>
      <c r="AQ15" s="598"/>
      <c r="AR15" s="598"/>
      <c r="AS15" s="598"/>
      <c r="AT15" s="598"/>
      <c r="AU15" s="598"/>
      <c r="AV15" s="598"/>
      <c r="AW15" s="598"/>
      <c r="AX15" s="598"/>
      <c r="AY15" s="598"/>
      <c r="AZ15" s="598"/>
      <c r="BA15" s="598"/>
      <c r="BB15" s="598"/>
      <c r="BC15" s="598"/>
      <c r="BD15" s="598"/>
      <c r="BE15" s="598"/>
      <c r="BF15" s="599"/>
      <c r="BG15" s="592">
        <v>36962</v>
      </c>
      <c r="BH15" s="376"/>
      <c r="BI15" s="376"/>
      <c r="BJ15" s="376"/>
      <c r="BK15" s="376"/>
      <c r="BL15" s="376"/>
      <c r="BM15" s="376"/>
      <c r="BN15" s="593"/>
      <c r="BO15" s="594">
        <v>4.5</v>
      </c>
      <c r="BP15" s="594"/>
      <c r="BQ15" s="594"/>
      <c r="BR15" s="594"/>
      <c r="BS15" s="603" t="s">
        <v>169</v>
      </c>
      <c r="BT15" s="376"/>
      <c r="BU15" s="376"/>
      <c r="BV15" s="376"/>
      <c r="BW15" s="376"/>
      <c r="BX15" s="376"/>
      <c r="BY15" s="376"/>
      <c r="BZ15" s="376"/>
      <c r="CA15" s="376"/>
      <c r="CB15" s="604"/>
      <c r="CD15" s="597" t="s">
        <v>357</v>
      </c>
      <c r="CE15" s="598"/>
      <c r="CF15" s="598"/>
      <c r="CG15" s="598"/>
      <c r="CH15" s="598"/>
      <c r="CI15" s="598"/>
      <c r="CJ15" s="598"/>
      <c r="CK15" s="598"/>
      <c r="CL15" s="598"/>
      <c r="CM15" s="598"/>
      <c r="CN15" s="598"/>
      <c r="CO15" s="598"/>
      <c r="CP15" s="598"/>
      <c r="CQ15" s="599"/>
      <c r="CR15" s="592">
        <v>311809</v>
      </c>
      <c r="CS15" s="376"/>
      <c r="CT15" s="376"/>
      <c r="CU15" s="376"/>
      <c r="CV15" s="376"/>
      <c r="CW15" s="376"/>
      <c r="CX15" s="376"/>
      <c r="CY15" s="593"/>
      <c r="CZ15" s="594">
        <v>9.6</v>
      </c>
      <c r="DA15" s="594"/>
      <c r="DB15" s="594"/>
      <c r="DC15" s="594"/>
      <c r="DD15" s="603">
        <v>35661</v>
      </c>
      <c r="DE15" s="376"/>
      <c r="DF15" s="376"/>
      <c r="DG15" s="376"/>
      <c r="DH15" s="376"/>
      <c r="DI15" s="376"/>
      <c r="DJ15" s="376"/>
      <c r="DK15" s="376"/>
      <c r="DL15" s="376"/>
      <c r="DM15" s="376"/>
      <c r="DN15" s="376"/>
      <c r="DO15" s="376"/>
      <c r="DP15" s="593"/>
      <c r="DQ15" s="603">
        <v>238810</v>
      </c>
      <c r="DR15" s="376"/>
      <c r="DS15" s="376"/>
      <c r="DT15" s="376"/>
      <c r="DU15" s="376"/>
      <c r="DV15" s="376"/>
      <c r="DW15" s="376"/>
      <c r="DX15" s="376"/>
      <c r="DY15" s="376"/>
      <c r="DZ15" s="376"/>
      <c r="EA15" s="376"/>
      <c r="EB15" s="376"/>
      <c r="EC15" s="604"/>
    </row>
    <row r="16" spans="2:143" ht="11.25" customHeight="1" x14ac:dyDescent="0.15">
      <c r="B16" s="597" t="s">
        <v>313</v>
      </c>
      <c r="C16" s="598"/>
      <c r="D16" s="598"/>
      <c r="E16" s="598"/>
      <c r="F16" s="598"/>
      <c r="G16" s="598"/>
      <c r="H16" s="598"/>
      <c r="I16" s="598"/>
      <c r="J16" s="598"/>
      <c r="K16" s="598"/>
      <c r="L16" s="598"/>
      <c r="M16" s="598"/>
      <c r="N16" s="598"/>
      <c r="O16" s="598"/>
      <c r="P16" s="598"/>
      <c r="Q16" s="599"/>
      <c r="R16" s="592" t="s">
        <v>169</v>
      </c>
      <c r="S16" s="376"/>
      <c r="T16" s="376"/>
      <c r="U16" s="376"/>
      <c r="V16" s="376"/>
      <c r="W16" s="376"/>
      <c r="X16" s="376"/>
      <c r="Y16" s="593"/>
      <c r="Z16" s="594" t="s">
        <v>169</v>
      </c>
      <c r="AA16" s="594"/>
      <c r="AB16" s="594"/>
      <c r="AC16" s="594"/>
      <c r="AD16" s="595" t="s">
        <v>169</v>
      </c>
      <c r="AE16" s="595"/>
      <c r="AF16" s="595"/>
      <c r="AG16" s="595"/>
      <c r="AH16" s="595"/>
      <c r="AI16" s="595"/>
      <c r="AJ16" s="595"/>
      <c r="AK16" s="595"/>
      <c r="AL16" s="600" t="s">
        <v>169</v>
      </c>
      <c r="AM16" s="382"/>
      <c r="AN16" s="382"/>
      <c r="AO16" s="601"/>
      <c r="AP16" s="597" t="s">
        <v>121</v>
      </c>
      <c r="AQ16" s="598"/>
      <c r="AR16" s="598"/>
      <c r="AS16" s="598"/>
      <c r="AT16" s="598"/>
      <c r="AU16" s="598"/>
      <c r="AV16" s="598"/>
      <c r="AW16" s="598"/>
      <c r="AX16" s="598"/>
      <c r="AY16" s="598"/>
      <c r="AZ16" s="598"/>
      <c r="BA16" s="598"/>
      <c r="BB16" s="598"/>
      <c r="BC16" s="598"/>
      <c r="BD16" s="598"/>
      <c r="BE16" s="598"/>
      <c r="BF16" s="599"/>
      <c r="BG16" s="592" t="s">
        <v>169</v>
      </c>
      <c r="BH16" s="376"/>
      <c r="BI16" s="376"/>
      <c r="BJ16" s="376"/>
      <c r="BK16" s="376"/>
      <c r="BL16" s="376"/>
      <c r="BM16" s="376"/>
      <c r="BN16" s="593"/>
      <c r="BO16" s="594" t="s">
        <v>169</v>
      </c>
      <c r="BP16" s="594"/>
      <c r="BQ16" s="594"/>
      <c r="BR16" s="594"/>
      <c r="BS16" s="603" t="s">
        <v>169</v>
      </c>
      <c r="BT16" s="376"/>
      <c r="BU16" s="376"/>
      <c r="BV16" s="376"/>
      <c r="BW16" s="376"/>
      <c r="BX16" s="376"/>
      <c r="BY16" s="376"/>
      <c r="BZ16" s="376"/>
      <c r="CA16" s="376"/>
      <c r="CB16" s="604"/>
      <c r="CD16" s="597" t="s">
        <v>114</v>
      </c>
      <c r="CE16" s="598"/>
      <c r="CF16" s="598"/>
      <c r="CG16" s="598"/>
      <c r="CH16" s="598"/>
      <c r="CI16" s="598"/>
      <c r="CJ16" s="598"/>
      <c r="CK16" s="598"/>
      <c r="CL16" s="598"/>
      <c r="CM16" s="598"/>
      <c r="CN16" s="598"/>
      <c r="CO16" s="598"/>
      <c r="CP16" s="598"/>
      <c r="CQ16" s="599"/>
      <c r="CR16" s="592" t="s">
        <v>169</v>
      </c>
      <c r="CS16" s="376"/>
      <c r="CT16" s="376"/>
      <c r="CU16" s="376"/>
      <c r="CV16" s="376"/>
      <c r="CW16" s="376"/>
      <c r="CX16" s="376"/>
      <c r="CY16" s="593"/>
      <c r="CZ16" s="594" t="s">
        <v>169</v>
      </c>
      <c r="DA16" s="594"/>
      <c r="DB16" s="594"/>
      <c r="DC16" s="594"/>
      <c r="DD16" s="603" t="s">
        <v>169</v>
      </c>
      <c r="DE16" s="376"/>
      <c r="DF16" s="376"/>
      <c r="DG16" s="376"/>
      <c r="DH16" s="376"/>
      <c r="DI16" s="376"/>
      <c r="DJ16" s="376"/>
      <c r="DK16" s="376"/>
      <c r="DL16" s="376"/>
      <c r="DM16" s="376"/>
      <c r="DN16" s="376"/>
      <c r="DO16" s="376"/>
      <c r="DP16" s="593"/>
      <c r="DQ16" s="603" t="s">
        <v>169</v>
      </c>
      <c r="DR16" s="376"/>
      <c r="DS16" s="376"/>
      <c r="DT16" s="376"/>
      <c r="DU16" s="376"/>
      <c r="DV16" s="376"/>
      <c r="DW16" s="376"/>
      <c r="DX16" s="376"/>
      <c r="DY16" s="376"/>
      <c r="DZ16" s="376"/>
      <c r="EA16" s="376"/>
      <c r="EB16" s="376"/>
      <c r="EC16" s="604"/>
    </row>
    <row r="17" spans="2:133" ht="11.25" customHeight="1" x14ac:dyDescent="0.15">
      <c r="B17" s="597" t="s">
        <v>354</v>
      </c>
      <c r="C17" s="598"/>
      <c r="D17" s="598"/>
      <c r="E17" s="598"/>
      <c r="F17" s="598"/>
      <c r="G17" s="598"/>
      <c r="H17" s="598"/>
      <c r="I17" s="598"/>
      <c r="J17" s="598"/>
      <c r="K17" s="598"/>
      <c r="L17" s="598"/>
      <c r="M17" s="598"/>
      <c r="N17" s="598"/>
      <c r="O17" s="598"/>
      <c r="P17" s="598"/>
      <c r="Q17" s="599"/>
      <c r="R17" s="592">
        <v>3483</v>
      </c>
      <c r="S17" s="376"/>
      <c r="T17" s="376"/>
      <c r="U17" s="376"/>
      <c r="V17" s="376"/>
      <c r="W17" s="376"/>
      <c r="X17" s="376"/>
      <c r="Y17" s="593"/>
      <c r="Z17" s="594">
        <v>0.1</v>
      </c>
      <c r="AA17" s="594"/>
      <c r="AB17" s="594"/>
      <c r="AC17" s="594"/>
      <c r="AD17" s="595">
        <v>3483</v>
      </c>
      <c r="AE17" s="595"/>
      <c r="AF17" s="595"/>
      <c r="AG17" s="595"/>
      <c r="AH17" s="595"/>
      <c r="AI17" s="595"/>
      <c r="AJ17" s="595"/>
      <c r="AK17" s="595"/>
      <c r="AL17" s="600">
        <v>0.2</v>
      </c>
      <c r="AM17" s="382"/>
      <c r="AN17" s="382"/>
      <c r="AO17" s="601"/>
      <c r="AP17" s="597" t="s">
        <v>321</v>
      </c>
      <c r="AQ17" s="598"/>
      <c r="AR17" s="598"/>
      <c r="AS17" s="598"/>
      <c r="AT17" s="598"/>
      <c r="AU17" s="598"/>
      <c r="AV17" s="598"/>
      <c r="AW17" s="598"/>
      <c r="AX17" s="598"/>
      <c r="AY17" s="598"/>
      <c r="AZ17" s="598"/>
      <c r="BA17" s="598"/>
      <c r="BB17" s="598"/>
      <c r="BC17" s="598"/>
      <c r="BD17" s="598"/>
      <c r="BE17" s="598"/>
      <c r="BF17" s="599"/>
      <c r="BG17" s="592" t="s">
        <v>169</v>
      </c>
      <c r="BH17" s="376"/>
      <c r="BI17" s="376"/>
      <c r="BJ17" s="376"/>
      <c r="BK17" s="376"/>
      <c r="BL17" s="376"/>
      <c r="BM17" s="376"/>
      <c r="BN17" s="593"/>
      <c r="BO17" s="594" t="s">
        <v>169</v>
      </c>
      <c r="BP17" s="594"/>
      <c r="BQ17" s="594"/>
      <c r="BR17" s="594"/>
      <c r="BS17" s="603" t="s">
        <v>169</v>
      </c>
      <c r="BT17" s="376"/>
      <c r="BU17" s="376"/>
      <c r="BV17" s="376"/>
      <c r="BW17" s="376"/>
      <c r="BX17" s="376"/>
      <c r="BY17" s="376"/>
      <c r="BZ17" s="376"/>
      <c r="CA17" s="376"/>
      <c r="CB17" s="604"/>
      <c r="CD17" s="597" t="s">
        <v>359</v>
      </c>
      <c r="CE17" s="598"/>
      <c r="CF17" s="598"/>
      <c r="CG17" s="598"/>
      <c r="CH17" s="598"/>
      <c r="CI17" s="598"/>
      <c r="CJ17" s="598"/>
      <c r="CK17" s="598"/>
      <c r="CL17" s="598"/>
      <c r="CM17" s="598"/>
      <c r="CN17" s="598"/>
      <c r="CO17" s="598"/>
      <c r="CP17" s="598"/>
      <c r="CQ17" s="599"/>
      <c r="CR17" s="592">
        <v>338840</v>
      </c>
      <c r="CS17" s="376"/>
      <c r="CT17" s="376"/>
      <c r="CU17" s="376"/>
      <c r="CV17" s="376"/>
      <c r="CW17" s="376"/>
      <c r="CX17" s="376"/>
      <c r="CY17" s="593"/>
      <c r="CZ17" s="594">
        <v>10.4</v>
      </c>
      <c r="DA17" s="594"/>
      <c r="DB17" s="594"/>
      <c r="DC17" s="594"/>
      <c r="DD17" s="603" t="s">
        <v>169</v>
      </c>
      <c r="DE17" s="376"/>
      <c r="DF17" s="376"/>
      <c r="DG17" s="376"/>
      <c r="DH17" s="376"/>
      <c r="DI17" s="376"/>
      <c r="DJ17" s="376"/>
      <c r="DK17" s="376"/>
      <c r="DL17" s="376"/>
      <c r="DM17" s="376"/>
      <c r="DN17" s="376"/>
      <c r="DO17" s="376"/>
      <c r="DP17" s="593"/>
      <c r="DQ17" s="603">
        <v>335661</v>
      </c>
      <c r="DR17" s="376"/>
      <c r="DS17" s="376"/>
      <c r="DT17" s="376"/>
      <c r="DU17" s="376"/>
      <c r="DV17" s="376"/>
      <c r="DW17" s="376"/>
      <c r="DX17" s="376"/>
      <c r="DY17" s="376"/>
      <c r="DZ17" s="376"/>
      <c r="EA17" s="376"/>
      <c r="EB17" s="376"/>
      <c r="EC17" s="604"/>
    </row>
    <row r="18" spans="2:133" ht="11.25" customHeight="1" x14ac:dyDescent="0.15">
      <c r="B18" s="597" t="s">
        <v>360</v>
      </c>
      <c r="C18" s="598"/>
      <c r="D18" s="598"/>
      <c r="E18" s="598"/>
      <c r="F18" s="598"/>
      <c r="G18" s="598"/>
      <c r="H18" s="598"/>
      <c r="I18" s="598"/>
      <c r="J18" s="598"/>
      <c r="K18" s="598"/>
      <c r="L18" s="598"/>
      <c r="M18" s="598"/>
      <c r="N18" s="598"/>
      <c r="O18" s="598"/>
      <c r="P18" s="598"/>
      <c r="Q18" s="599"/>
      <c r="R18" s="592">
        <v>1192169</v>
      </c>
      <c r="S18" s="376"/>
      <c r="T18" s="376"/>
      <c r="U18" s="376"/>
      <c r="V18" s="376"/>
      <c r="W18" s="376"/>
      <c r="X18" s="376"/>
      <c r="Y18" s="593"/>
      <c r="Z18" s="594">
        <v>35.299999999999997</v>
      </c>
      <c r="AA18" s="594"/>
      <c r="AB18" s="594"/>
      <c r="AC18" s="594"/>
      <c r="AD18" s="595">
        <v>1096555</v>
      </c>
      <c r="AE18" s="595"/>
      <c r="AF18" s="595"/>
      <c r="AG18" s="595"/>
      <c r="AH18" s="595"/>
      <c r="AI18" s="595"/>
      <c r="AJ18" s="595"/>
      <c r="AK18" s="595"/>
      <c r="AL18" s="600">
        <v>52.1</v>
      </c>
      <c r="AM18" s="382"/>
      <c r="AN18" s="382"/>
      <c r="AO18" s="601"/>
      <c r="AP18" s="597" t="s">
        <v>315</v>
      </c>
      <c r="AQ18" s="598"/>
      <c r="AR18" s="598"/>
      <c r="AS18" s="598"/>
      <c r="AT18" s="598"/>
      <c r="AU18" s="598"/>
      <c r="AV18" s="598"/>
      <c r="AW18" s="598"/>
      <c r="AX18" s="598"/>
      <c r="AY18" s="598"/>
      <c r="AZ18" s="598"/>
      <c r="BA18" s="598"/>
      <c r="BB18" s="598"/>
      <c r="BC18" s="598"/>
      <c r="BD18" s="598"/>
      <c r="BE18" s="598"/>
      <c r="BF18" s="599"/>
      <c r="BG18" s="592" t="s">
        <v>169</v>
      </c>
      <c r="BH18" s="376"/>
      <c r="BI18" s="376"/>
      <c r="BJ18" s="376"/>
      <c r="BK18" s="376"/>
      <c r="BL18" s="376"/>
      <c r="BM18" s="376"/>
      <c r="BN18" s="593"/>
      <c r="BO18" s="594" t="s">
        <v>169</v>
      </c>
      <c r="BP18" s="594"/>
      <c r="BQ18" s="594"/>
      <c r="BR18" s="594"/>
      <c r="BS18" s="603" t="s">
        <v>169</v>
      </c>
      <c r="BT18" s="376"/>
      <c r="BU18" s="376"/>
      <c r="BV18" s="376"/>
      <c r="BW18" s="376"/>
      <c r="BX18" s="376"/>
      <c r="BY18" s="376"/>
      <c r="BZ18" s="376"/>
      <c r="CA18" s="376"/>
      <c r="CB18" s="604"/>
      <c r="CD18" s="597" t="s">
        <v>361</v>
      </c>
      <c r="CE18" s="598"/>
      <c r="CF18" s="598"/>
      <c r="CG18" s="598"/>
      <c r="CH18" s="598"/>
      <c r="CI18" s="598"/>
      <c r="CJ18" s="598"/>
      <c r="CK18" s="598"/>
      <c r="CL18" s="598"/>
      <c r="CM18" s="598"/>
      <c r="CN18" s="598"/>
      <c r="CO18" s="598"/>
      <c r="CP18" s="598"/>
      <c r="CQ18" s="599"/>
      <c r="CR18" s="592" t="s">
        <v>169</v>
      </c>
      <c r="CS18" s="376"/>
      <c r="CT18" s="376"/>
      <c r="CU18" s="376"/>
      <c r="CV18" s="376"/>
      <c r="CW18" s="376"/>
      <c r="CX18" s="376"/>
      <c r="CY18" s="593"/>
      <c r="CZ18" s="594" t="s">
        <v>169</v>
      </c>
      <c r="DA18" s="594"/>
      <c r="DB18" s="594"/>
      <c r="DC18" s="594"/>
      <c r="DD18" s="603" t="s">
        <v>169</v>
      </c>
      <c r="DE18" s="376"/>
      <c r="DF18" s="376"/>
      <c r="DG18" s="376"/>
      <c r="DH18" s="376"/>
      <c r="DI18" s="376"/>
      <c r="DJ18" s="376"/>
      <c r="DK18" s="376"/>
      <c r="DL18" s="376"/>
      <c r="DM18" s="376"/>
      <c r="DN18" s="376"/>
      <c r="DO18" s="376"/>
      <c r="DP18" s="593"/>
      <c r="DQ18" s="603" t="s">
        <v>169</v>
      </c>
      <c r="DR18" s="376"/>
      <c r="DS18" s="376"/>
      <c r="DT18" s="376"/>
      <c r="DU18" s="376"/>
      <c r="DV18" s="376"/>
      <c r="DW18" s="376"/>
      <c r="DX18" s="376"/>
      <c r="DY18" s="376"/>
      <c r="DZ18" s="376"/>
      <c r="EA18" s="376"/>
      <c r="EB18" s="376"/>
      <c r="EC18" s="604"/>
    </row>
    <row r="19" spans="2:133" ht="11.25" customHeight="1" x14ac:dyDescent="0.15">
      <c r="B19" s="597" t="s">
        <v>362</v>
      </c>
      <c r="C19" s="598"/>
      <c r="D19" s="598"/>
      <c r="E19" s="598"/>
      <c r="F19" s="598"/>
      <c r="G19" s="598"/>
      <c r="H19" s="598"/>
      <c r="I19" s="598"/>
      <c r="J19" s="598"/>
      <c r="K19" s="598"/>
      <c r="L19" s="598"/>
      <c r="M19" s="598"/>
      <c r="N19" s="598"/>
      <c r="O19" s="598"/>
      <c r="P19" s="598"/>
      <c r="Q19" s="599"/>
      <c r="R19" s="592">
        <v>1096555</v>
      </c>
      <c r="S19" s="376"/>
      <c r="T19" s="376"/>
      <c r="U19" s="376"/>
      <c r="V19" s="376"/>
      <c r="W19" s="376"/>
      <c r="X19" s="376"/>
      <c r="Y19" s="593"/>
      <c r="Z19" s="594">
        <v>32.5</v>
      </c>
      <c r="AA19" s="594"/>
      <c r="AB19" s="594"/>
      <c r="AC19" s="594"/>
      <c r="AD19" s="595">
        <v>1096555</v>
      </c>
      <c r="AE19" s="595"/>
      <c r="AF19" s="595"/>
      <c r="AG19" s="595"/>
      <c r="AH19" s="595"/>
      <c r="AI19" s="595"/>
      <c r="AJ19" s="595"/>
      <c r="AK19" s="595"/>
      <c r="AL19" s="600">
        <v>52.1</v>
      </c>
      <c r="AM19" s="382"/>
      <c r="AN19" s="382"/>
      <c r="AO19" s="601"/>
      <c r="AP19" s="597" t="s">
        <v>363</v>
      </c>
      <c r="AQ19" s="598"/>
      <c r="AR19" s="598"/>
      <c r="AS19" s="598"/>
      <c r="AT19" s="598"/>
      <c r="AU19" s="598"/>
      <c r="AV19" s="598"/>
      <c r="AW19" s="598"/>
      <c r="AX19" s="598"/>
      <c r="AY19" s="598"/>
      <c r="AZ19" s="598"/>
      <c r="BA19" s="598"/>
      <c r="BB19" s="598"/>
      <c r="BC19" s="598"/>
      <c r="BD19" s="598"/>
      <c r="BE19" s="598"/>
      <c r="BF19" s="599"/>
      <c r="BG19" s="592" t="s">
        <v>169</v>
      </c>
      <c r="BH19" s="376"/>
      <c r="BI19" s="376"/>
      <c r="BJ19" s="376"/>
      <c r="BK19" s="376"/>
      <c r="BL19" s="376"/>
      <c r="BM19" s="376"/>
      <c r="BN19" s="593"/>
      <c r="BO19" s="594" t="s">
        <v>169</v>
      </c>
      <c r="BP19" s="594"/>
      <c r="BQ19" s="594"/>
      <c r="BR19" s="594"/>
      <c r="BS19" s="603" t="s">
        <v>169</v>
      </c>
      <c r="BT19" s="376"/>
      <c r="BU19" s="376"/>
      <c r="BV19" s="376"/>
      <c r="BW19" s="376"/>
      <c r="BX19" s="376"/>
      <c r="BY19" s="376"/>
      <c r="BZ19" s="376"/>
      <c r="CA19" s="376"/>
      <c r="CB19" s="604"/>
      <c r="CD19" s="597" t="s">
        <v>306</v>
      </c>
      <c r="CE19" s="598"/>
      <c r="CF19" s="598"/>
      <c r="CG19" s="598"/>
      <c r="CH19" s="598"/>
      <c r="CI19" s="598"/>
      <c r="CJ19" s="598"/>
      <c r="CK19" s="598"/>
      <c r="CL19" s="598"/>
      <c r="CM19" s="598"/>
      <c r="CN19" s="598"/>
      <c r="CO19" s="598"/>
      <c r="CP19" s="598"/>
      <c r="CQ19" s="599"/>
      <c r="CR19" s="592" t="s">
        <v>169</v>
      </c>
      <c r="CS19" s="376"/>
      <c r="CT19" s="376"/>
      <c r="CU19" s="376"/>
      <c r="CV19" s="376"/>
      <c r="CW19" s="376"/>
      <c r="CX19" s="376"/>
      <c r="CY19" s="593"/>
      <c r="CZ19" s="594" t="s">
        <v>169</v>
      </c>
      <c r="DA19" s="594"/>
      <c r="DB19" s="594"/>
      <c r="DC19" s="594"/>
      <c r="DD19" s="603" t="s">
        <v>169</v>
      </c>
      <c r="DE19" s="376"/>
      <c r="DF19" s="376"/>
      <c r="DG19" s="376"/>
      <c r="DH19" s="376"/>
      <c r="DI19" s="376"/>
      <c r="DJ19" s="376"/>
      <c r="DK19" s="376"/>
      <c r="DL19" s="376"/>
      <c r="DM19" s="376"/>
      <c r="DN19" s="376"/>
      <c r="DO19" s="376"/>
      <c r="DP19" s="593"/>
      <c r="DQ19" s="603" t="s">
        <v>169</v>
      </c>
      <c r="DR19" s="376"/>
      <c r="DS19" s="376"/>
      <c r="DT19" s="376"/>
      <c r="DU19" s="376"/>
      <c r="DV19" s="376"/>
      <c r="DW19" s="376"/>
      <c r="DX19" s="376"/>
      <c r="DY19" s="376"/>
      <c r="DZ19" s="376"/>
      <c r="EA19" s="376"/>
      <c r="EB19" s="376"/>
      <c r="EC19" s="604"/>
    </row>
    <row r="20" spans="2:133" ht="11.25" customHeight="1" x14ac:dyDescent="0.15">
      <c r="B20" s="597" t="s">
        <v>1</v>
      </c>
      <c r="C20" s="598"/>
      <c r="D20" s="598"/>
      <c r="E20" s="598"/>
      <c r="F20" s="598"/>
      <c r="G20" s="598"/>
      <c r="H20" s="598"/>
      <c r="I20" s="598"/>
      <c r="J20" s="598"/>
      <c r="K20" s="598"/>
      <c r="L20" s="598"/>
      <c r="M20" s="598"/>
      <c r="N20" s="598"/>
      <c r="O20" s="598"/>
      <c r="P20" s="598"/>
      <c r="Q20" s="599"/>
      <c r="R20" s="592">
        <v>95614</v>
      </c>
      <c r="S20" s="376"/>
      <c r="T20" s="376"/>
      <c r="U20" s="376"/>
      <c r="V20" s="376"/>
      <c r="W20" s="376"/>
      <c r="X20" s="376"/>
      <c r="Y20" s="593"/>
      <c r="Z20" s="594">
        <v>2.8</v>
      </c>
      <c r="AA20" s="594"/>
      <c r="AB20" s="594"/>
      <c r="AC20" s="594"/>
      <c r="AD20" s="595" t="s">
        <v>169</v>
      </c>
      <c r="AE20" s="595"/>
      <c r="AF20" s="595"/>
      <c r="AG20" s="595"/>
      <c r="AH20" s="595"/>
      <c r="AI20" s="595"/>
      <c r="AJ20" s="595"/>
      <c r="AK20" s="595"/>
      <c r="AL20" s="600" t="s">
        <v>169</v>
      </c>
      <c r="AM20" s="382"/>
      <c r="AN20" s="382"/>
      <c r="AO20" s="601"/>
      <c r="AP20" s="597" t="s">
        <v>365</v>
      </c>
      <c r="AQ20" s="598"/>
      <c r="AR20" s="598"/>
      <c r="AS20" s="598"/>
      <c r="AT20" s="598"/>
      <c r="AU20" s="598"/>
      <c r="AV20" s="598"/>
      <c r="AW20" s="598"/>
      <c r="AX20" s="598"/>
      <c r="AY20" s="598"/>
      <c r="AZ20" s="598"/>
      <c r="BA20" s="598"/>
      <c r="BB20" s="598"/>
      <c r="BC20" s="598"/>
      <c r="BD20" s="598"/>
      <c r="BE20" s="598"/>
      <c r="BF20" s="599"/>
      <c r="BG20" s="592" t="s">
        <v>169</v>
      </c>
      <c r="BH20" s="376"/>
      <c r="BI20" s="376"/>
      <c r="BJ20" s="376"/>
      <c r="BK20" s="376"/>
      <c r="BL20" s="376"/>
      <c r="BM20" s="376"/>
      <c r="BN20" s="593"/>
      <c r="BO20" s="594" t="s">
        <v>169</v>
      </c>
      <c r="BP20" s="594"/>
      <c r="BQ20" s="594"/>
      <c r="BR20" s="594"/>
      <c r="BS20" s="603" t="s">
        <v>169</v>
      </c>
      <c r="BT20" s="376"/>
      <c r="BU20" s="376"/>
      <c r="BV20" s="376"/>
      <c r="BW20" s="376"/>
      <c r="BX20" s="376"/>
      <c r="BY20" s="376"/>
      <c r="BZ20" s="376"/>
      <c r="CA20" s="376"/>
      <c r="CB20" s="604"/>
      <c r="CD20" s="597" t="s">
        <v>9</v>
      </c>
      <c r="CE20" s="598"/>
      <c r="CF20" s="598"/>
      <c r="CG20" s="598"/>
      <c r="CH20" s="598"/>
      <c r="CI20" s="598"/>
      <c r="CJ20" s="598"/>
      <c r="CK20" s="598"/>
      <c r="CL20" s="598"/>
      <c r="CM20" s="598"/>
      <c r="CN20" s="598"/>
      <c r="CO20" s="598"/>
      <c r="CP20" s="598"/>
      <c r="CQ20" s="599"/>
      <c r="CR20" s="592">
        <v>3258747</v>
      </c>
      <c r="CS20" s="376"/>
      <c r="CT20" s="376"/>
      <c r="CU20" s="376"/>
      <c r="CV20" s="376"/>
      <c r="CW20" s="376"/>
      <c r="CX20" s="376"/>
      <c r="CY20" s="593"/>
      <c r="CZ20" s="594">
        <v>100</v>
      </c>
      <c r="DA20" s="594"/>
      <c r="DB20" s="594"/>
      <c r="DC20" s="594"/>
      <c r="DD20" s="603">
        <v>277442</v>
      </c>
      <c r="DE20" s="376"/>
      <c r="DF20" s="376"/>
      <c r="DG20" s="376"/>
      <c r="DH20" s="376"/>
      <c r="DI20" s="376"/>
      <c r="DJ20" s="376"/>
      <c r="DK20" s="376"/>
      <c r="DL20" s="376"/>
      <c r="DM20" s="376"/>
      <c r="DN20" s="376"/>
      <c r="DO20" s="376"/>
      <c r="DP20" s="593"/>
      <c r="DQ20" s="603">
        <v>2479524</v>
      </c>
      <c r="DR20" s="376"/>
      <c r="DS20" s="376"/>
      <c r="DT20" s="376"/>
      <c r="DU20" s="376"/>
      <c r="DV20" s="376"/>
      <c r="DW20" s="376"/>
      <c r="DX20" s="376"/>
      <c r="DY20" s="376"/>
      <c r="DZ20" s="376"/>
      <c r="EA20" s="376"/>
      <c r="EB20" s="376"/>
      <c r="EC20" s="604"/>
    </row>
    <row r="21" spans="2:133" ht="11.25" customHeight="1" x14ac:dyDescent="0.15">
      <c r="B21" s="597" t="s">
        <v>287</v>
      </c>
      <c r="C21" s="598"/>
      <c r="D21" s="598"/>
      <c r="E21" s="598"/>
      <c r="F21" s="598"/>
      <c r="G21" s="598"/>
      <c r="H21" s="598"/>
      <c r="I21" s="598"/>
      <c r="J21" s="598"/>
      <c r="K21" s="598"/>
      <c r="L21" s="598"/>
      <c r="M21" s="598"/>
      <c r="N21" s="598"/>
      <c r="O21" s="598"/>
      <c r="P21" s="598"/>
      <c r="Q21" s="599"/>
      <c r="R21" s="592" t="s">
        <v>169</v>
      </c>
      <c r="S21" s="376"/>
      <c r="T21" s="376"/>
      <c r="U21" s="376"/>
      <c r="V21" s="376"/>
      <c r="W21" s="376"/>
      <c r="X21" s="376"/>
      <c r="Y21" s="593"/>
      <c r="Z21" s="594" t="s">
        <v>169</v>
      </c>
      <c r="AA21" s="594"/>
      <c r="AB21" s="594"/>
      <c r="AC21" s="594"/>
      <c r="AD21" s="595" t="s">
        <v>169</v>
      </c>
      <c r="AE21" s="595"/>
      <c r="AF21" s="595"/>
      <c r="AG21" s="595"/>
      <c r="AH21" s="595"/>
      <c r="AI21" s="595"/>
      <c r="AJ21" s="595"/>
      <c r="AK21" s="595"/>
      <c r="AL21" s="600" t="s">
        <v>169</v>
      </c>
      <c r="AM21" s="382"/>
      <c r="AN21" s="382"/>
      <c r="AO21" s="601"/>
      <c r="AP21" s="605" t="s">
        <v>367</v>
      </c>
      <c r="AQ21" s="606"/>
      <c r="AR21" s="606"/>
      <c r="AS21" s="606"/>
      <c r="AT21" s="606"/>
      <c r="AU21" s="606"/>
      <c r="AV21" s="606"/>
      <c r="AW21" s="606"/>
      <c r="AX21" s="606"/>
      <c r="AY21" s="606"/>
      <c r="AZ21" s="606"/>
      <c r="BA21" s="606"/>
      <c r="BB21" s="606"/>
      <c r="BC21" s="606"/>
      <c r="BD21" s="606"/>
      <c r="BE21" s="606"/>
      <c r="BF21" s="607"/>
      <c r="BG21" s="592" t="s">
        <v>169</v>
      </c>
      <c r="BH21" s="376"/>
      <c r="BI21" s="376"/>
      <c r="BJ21" s="376"/>
      <c r="BK21" s="376"/>
      <c r="BL21" s="376"/>
      <c r="BM21" s="376"/>
      <c r="BN21" s="593"/>
      <c r="BO21" s="594" t="s">
        <v>169</v>
      </c>
      <c r="BP21" s="594"/>
      <c r="BQ21" s="594"/>
      <c r="BR21" s="594"/>
      <c r="BS21" s="603" t="s">
        <v>169</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18</v>
      </c>
      <c r="C22" s="598"/>
      <c r="D22" s="598"/>
      <c r="E22" s="598"/>
      <c r="F22" s="598"/>
      <c r="G22" s="598"/>
      <c r="H22" s="598"/>
      <c r="I22" s="598"/>
      <c r="J22" s="598"/>
      <c r="K22" s="598"/>
      <c r="L22" s="598"/>
      <c r="M22" s="598"/>
      <c r="N22" s="598"/>
      <c r="O22" s="598"/>
      <c r="P22" s="598"/>
      <c r="Q22" s="599"/>
      <c r="R22" s="592">
        <v>2197413</v>
      </c>
      <c r="S22" s="376"/>
      <c r="T22" s="376"/>
      <c r="U22" s="376"/>
      <c r="V22" s="376"/>
      <c r="W22" s="376"/>
      <c r="X22" s="376"/>
      <c r="Y22" s="593"/>
      <c r="Z22" s="594">
        <v>65.2</v>
      </c>
      <c r="AA22" s="594"/>
      <c r="AB22" s="594"/>
      <c r="AC22" s="594"/>
      <c r="AD22" s="595">
        <v>2101799</v>
      </c>
      <c r="AE22" s="595"/>
      <c r="AF22" s="595"/>
      <c r="AG22" s="595"/>
      <c r="AH22" s="595"/>
      <c r="AI22" s="595"/>
      <c r="AJ22" s="595"/>
      <c r="AK22" s="595"/>
      <c r="AL22" s="600">
        <v>99.8</v>
      </c>
      <c r="AM22" s="382"/>
      <c r="AN22" s="382"/>
      <c r="AO22" s="601"/>
      <c r="AP22" s="605" t="s">
        <v>369</v>
      </c>
      <c r="AQ22" s="606"/>
      <c r="AR22" s="606"/>
      <c r="AS22" s="606"/>
      <c r="AT22" s="606"/>
      <c r="AU22" s="606"/>
      <c r="AV22" s="606"/>
      <c r="AW22" s="606"/>
      <c r="AX22" s="606"/>
      <c r="AY22" s="606"/>
      <c r="AZ22" s="606"/>
      <c r="BA22" s="606"/>
      <c r="BB22" s="606"/>
      <c r="BC22" s="606"/>
      <c r="BD22" s="606"/>
      <c r="BE22" s="606"/>
      <c r="BF22" s="607"/>
      <c r="BG22" s="592" t="s">
        <v>169</v>
      </c>
      <c r="BH22" s="376"/>
      <c r="BI22" s="376"/>
      <c r="BJ22" s="376"/>
      <c r="BK22" s="376"/>
      <c r="BL22" s="376"/>
      <c r="BM22" s="376"/>
      <c r="BN22" s="593"/>
      <c r="BO22" s="594" t="s">
        <v>169</v>
      </c>
      <c r="BP22" s="594"/>
      <c r="BQ22" s="594"/>
      <c r="BR22" s="594"/>
      <c r="BS22" s="603" t="s">
        <v>169</v>
      </c>
      <c r="BT22" s="376"/>
      <c r="BU22" s="376"/>
      <c r="BV22" s="376"/>
      <c r="BW22" s="376"/>
      <c r="BX22" s="376"/>
      <c r="BY22" s="376"/>
      <c r="BZ22" s="376"/>
      <c r="CA22" s="376"/>
      <c r="CB22" s="604"/>
      <c r="CD22" s="370" t="s">
        <v>310</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370</v>
      </c>
      <c r="C23" s="598"/>
      <c r="D23" s="598"/>
      <c r="E23" s="598"/>
      <c r="F23" s="598"/>
      <c r="G23" s="598"/>
      <c r="H23" s="598"/>
      <c r="I23" s="598"/>
      <c r="J23" s="598"/>
      <c r="K23" s="598"/>
      <c r="L23" s="598"/>
      <c r="M23" s="598"/>
      <c r="N23" s="598"/>
      <c r="O23" s="598"/>
      <c r="P23" s="598"/>
      <c r="Q23" s="599"/>
      <c r="R23" s="592">
        <v>754</v>
      </c>
      <c r="S23" s="376"/>
      <c r="T23" s="376"/>
      <c r="U23" s="376"/>
      <c r="V23" s="376"/>
      <c r="W23" s="376"/>
      <c r="X23" s="376"/>
      <c r="Y23" s="593"/>
      <c r="Z23" s="594">
        <v>0</v>
      </c>
      <c r="AA23" s="594"/>
      <c r="AB23" s="594"/>
      <c r="AC23" s="594"/>
      <c r="AD23" s="595">
        <v>754</v>
      </c>
      <c r="AE23" s="595"/>
      <c r="AF23" s="595"/>
      <c r="AG23" s="595"/>
      <c r="AH23" s="595"/>
      <c r="AI23" s="595"/>
      <c r="AJ23" s="595"/>
      <c r="AK23" s="595"/>
      <c r="AL23" s="600">
        <v>0</v>
      </c>
      <c r="AM23" s="382"/>
      <c r="AN23" s="382"/>
      <c r="AO23" s="601"/>
      <c r="AP23" s="605" t="s">
        <v>82</v>
      </c>
      <c r="AQ23" s="606"/>
      <c r="AR23" s="606"/>
      <c r="AS23" s="606"/>
      <c r="AT23" s="606"/>
      <c r="AU23" s="606"/>
      <c r="AV23" s="606"/>
      <c r="AW23" s="606"/>
      <c r="AX23" s="606"/>
      <c r="AY23" s="606"/>
      <c r="AZ23" s="606"/>
      <c r="BA23" s="606"/>
      <c r="BB23" s="606"/>
      <c r="BC23" s="606"/>
      <c r="BD23" s="606"/>
      <c r="BE23" s="606"/>
      <c r="BF23" s="607"/>
      <c r="BG23" s="592" t="s">
        <v>169</v>
      </c>
      <c r="BH23" s="376"/>
      <c r="BI23" s="376"/>
      <c r="BJ23" s="376"/>
      <c r="BK23" s="376"/>
      <c r="BL23" s="376"/>
      <c r="BM23" s="376"/>
      <c r="BN23" s="593"/>
      <c r="BO23" s="594" t="s">
        <v>169</v>
      </c>
      <c r="BP23" s="594"/>
      <c r="BQ23" s="594"/>
      <c r="BR23" s="594"/>
      <c r="BS23" s="603" t="s">
        <v>169</v>
      </c>
      <c r="BT23" s="376"/>
      <c r="BU23" s="376"/>
      <c r="BV23" s="376"/>
      <c r="BW23" s="376"/>
      <c r="BX23" s="376"/>
      <c r="BY23" s="376"/>
      <c r="BZ23" s="376"/>
      <c r="CA23" s="376"/>
      <c r="CB23" s="604"/>
      <c r="CD23" s="370" t="s">
        <v>311</v>
      </c>
      <c r="CE23" s="371"/>
      <c r="CF23" s="371"/>
      <c r="CG23" s="371"/>
      <c r="CH23" s="371"/>
      <c r="CI23" s="371"/>
      <c r="CJ23" s="371"/>
      <c r="CK23" s="371"/>
      <c r="CL23" s="371"/>
      <c r="CM23" s="371"/>
      <c r="CN23" s="371"/>
      <c r="CO23" s="371"/>
      <c r="CP23" s="371"/>
      <c r="CQ23" s="413"/>
      <c r="CR23" s="370" t="s">
        <v>373</v>
      </c>
      <c r="CS23" s="371"/>
      <c r="CT23" s="371"/>
      <c r="CU23" s="371"/>
      <c r="CV23" s="371"/>
      <c r="CW23" s="371"/>
      <c r="CX23" s="371"/>
      <c r="CY23" s="413"/>
      <c r="CZ23" s="370" t="s">
        <v>374</v>
      </c>
      <c r="DA23" s="371"/>
      <c r="DB23" s="371"/>
      <c r="DC23" s="413"/>
      <c r="DD23" s="370" t="s">
        <v>166</v>
      </c>
      <c r="DE23" s="371"/>
      <c r="DF23" s="371"/>
      <c r="DG23" s="371"/>
      <c r="DH23" s="371"/>
      <c r="DI23" s="371"/>
      <c r="DJ23" s="371"/>
      <c r="DK23" s="413"/>
      <c r="DL23" s="617" t="s">
        <v>375</v>
      </c>
      <c r="DM23" s="618"/>
      <c r="DN23" s="618"/>
      <c r="DO23" s="618"/>
      <c r="DP23" s="618"/>
      <c r="DQ23" s="618"/>
      <c r="DR23" s="618"/>
      <c r="DS23" s="618"/>
      <c r="DT23" s="618"/>
      <c r="DU23" s="618"/>
      <c r="DV23" s="619"/>
      <c r="DW23" s="370" t="s">
        <v>377</v>
      </c>
      <c r="DX23" s="371"/>
      <c r="DY23" s="371"/>
      <c r="DZ23" s="371"/>
      <c r="EA23" s="371"/>
      <c r="EB23" s="371"/>
      <c r="EC23" s="413"/>
    </row>
    <row r="24" spans="2:133" ht="11.25" customHeight="1" x14ac:dyDescent="0.15">
      <c r="B24" s="597" t="s">
        <v>379</v>
      </c>
      <c r="C24" s="598"/>
      <c r="D24" s="598"/>
      <c r="E24" s="598"/>
      <c r="F24" s="598"/>
      <c r="G24" s="598"/>
      <c r="H24" s="598"/>
      <c r="I24" s="598"/>
      <c r="J24" s="598"/>
      <c r="K24" s="598"/>
      <c r="L24" s="598"/>
      <c r="M24" s="598"/>
      <c r="N24" s="598"/>
      <c r="O24" s="598"/>
      <c r="P24" s="598"/>
      <c r="Q24" s="599"/>
      <c r="R24" s="592">
        <v>56044</v>
      </c>
      <c r="S24" s="376"/>
      <c r="T24" s="376"/>
      <c r="U24" s="376"/>
      <c r="V24" s="376"/>
      <c r="W24" s="376"/>
      <c r="X24" s="376"/>
      <c r="Y24" s="593"/>
      <c r="Z24" s="594">
        <v>1.7</v>
      </c>
      <c r="AA24" s="594"/>
      <c r="AB24" s="594"/>
      <c r="AC24" s="594"/>
      <c r="AD24" s="595" t="s">
        <v>169</v>
      </c>
      <c r="AE24" s="595"/>
      <c r="AF24" s="595"/>
      <c r="AG24" s="595"/>
      <c r="AH24" s="595"/>
      <c r="AI24" s="595"/>
      <c r="AJ24" s="595"/>
      <c r="AK24" s="595"/>
      <c r="AL24" s="600" t="s">
        <v>169</v>
      </c>
      <c r="AM24" s="382"/>
      <c r="AN24" s="382"/>
      <c r="AO24" s="601"/>
      <c r="AP24" s="605" t="s">
        <v>356</v>
      </c>
      <c r="AQ24" s="606"/>
      <c r="AR24" s="606"/>
      <c r="AS24" s="606"/>
      <c r="AT24" s="606"/>
      <c r="AU24" s="606"/>
      <c r="AV24" s="606"/>
      <c r="AW24" s="606"/>
      <c r="AX24" s="606"/>
      <c r="AY24" s="606"/>
      <c r="AZ24" s="606"/>
      <c r="BA24" s="606"/>
      <c r="BB24" s="606"/>
      <c r="BC24" s="606"/>
      <c r="BD24" s="606"/>
      <c r="BE24" s="606"/>
      <c r="BF24" s="607"/>
      <c r="BG24" s="592" t="s">
        <v>169</v>
      </c>
      <c r="BH24" s="376"/>
      <c r="BI24" s="376"/>
      <c r="BJ24" s="376"/>
      <c r="BK24" s="376"/>
      <c r="BL24" s="376"/>
      <c r="BM24" s="376"/>
      <c r="BN24" s="593"/>
      <c r="BO24" s="594" t="s">
        <v>169</v>
      </c>
      <c r="BP24" s="594"/>
      <c r="BQ24" s="594"/>
      <c r="BR24" s="594"/>
      <c r="BS24" s="603" t="s">
        <v>169</v>
      </c>
      <c r="BT24" s="376"/>
      <c r="BU24" s="376"/>
      <c r="BV24" s="376"/>
      <c r="BW24" s="376"/>
      <c r="BX24" s="376"/>
      <c r="BY24" s="376"/>
      <c r="BZ24" s="376"/>
      <c r="CA24" s="376"/>
      <c r="CB24" s="604"/>
      <c r="CD24" s="581" t="s">
        <v>381</v>
      </c>
      <c r="CE24" s="582"/>
      <c r="CF24" s="582"/>
      <c r="CG24" s="582"/>
      <c r="CH24" s="582"/>
      <c r="CI24" s="582"/>
      <c r="CJ24" s="582"/>
      <c r="CK24" s="582"/>
      <c r="CL24" s="582"/>
      <c r="CM24" s="582"/>
      <c r="CN24" s="582"/>
      <c r="CO24" s="582"/>
      <c r="CP24" s="582"/>
      <c r="CQ24" s="583"/>
      <c r="CR24" s="584">
        <v>1410088</v>
      </c>
      <c r="CS24" s="585"/>
      <c r="CT24" s="585"/>
      <c r="CU24" s="585"/>
      <c r="CV24" s="585"/>
      <c r="CW24" s="585"/>
      <c r="CX24" s="585"/>
      <c r="CY24" s="586"/>
      <c r="CZ24" s="589">
        <v>43.3</v>
      </c>
      <c r="DA24" s="590"/>
      <c r="DB24" s="590"/>
      <c r="DC24" s="602"/>
      <c r="DD24" s="620">
        <v>1083818</v>
      </c>
      <c r="DE24" s="585"/>
      <c r="DF24" s="585"/>
      <c r="DG24" s="585"/>
      <c r="DH24" s="585"/>
      <c r="DI24" s="585"/>
      <c r="DJ24" s="585"/>
      <c r="DK24" s="586"/>
      <c r="DL24" s="620">
        <v>1079377</v>
      </c>
      <c r="DM24" s="585"/>
      <c r="DN24" s="585"/>
      <c r="DO24" s="585"/>
      <c r="DP24" s="585"/>
      <c r="DQ24" s="585"/>
      <c r="DR24" s="585"/>
      <c r="DS24" s="585"/>
      <c r="DT24" s="585"/>
      <c r="DU24" s="585"/>
      <c r="DV24" s="586"/>
      <c r="DW24" s="589">
        <v>48.5</v>
      </c>
      <c r="DX24" s="590"/>
      <c r="DY24" s="590"/>
      <c r="DZ24" s="590"/>
      <c r="EA24" s="590"/>
      <c r="EB24" s="590"/>
      <c r="EC24" s="591"/>
    </row>
    <row r="25" spans="2:133" ht="11.25" customHeight="1" x14ac:dyDescent="0.15">
      <c r="B25" s="597" t="s">
        <v>12</v>
      </c>
      <c r="C25" s="598"/>
      <c r="D25" s="598"/>
      <c r="E25" s="598"/>
      <c r="F25" s="598"/>
      <c r="G25" s="598"/>
      <c r="H25" s="598"/>
      <c r="I25" s="598"/>
      <c r="J25" s="598"/>
      <c r="K25" s="598"/>
      <c r="L25" s="598"/>
      <c r="M25" s="598"/>
      <c r="N25" s="598"/>
      <c r="O25" s="598"/>
      <c r="P25" s="598"/>
      <c r="Q25" s="599"/>
      <c r="R25" s="592">
        <v>21403</v>
      </c>
      <c r="S25" s="376"/>
      <c r="T25" s="376"/>
      <c r="U25" s="376"/>
      <c r="V25" s="376"/>
      <c r="W25" s="376"/>
      <c r="X25" s="376"/>
      <c r="Y25" s="593"/>
      <c r="Z25" s="594">
        <v>0.6</v>
      </c>
      <c r="AA25" s="594"/>
      <c r="AB25" s="594"/>
      <c r="AC25" s="594"/>
      <c r="AD25" s="595">
        <v>1921</v>
      </c>
      <c r="AE25" s="595"/>
      <c r="AF25" s="595"/>
      <c r="AG25" s="595"/>
      <c r="AH25" s="595"/>
      <c r="AI25" s="595"/>
      <c r="AJ25" s="595"/>
      <c r="AK25" s="595"/>
      <c r="AL25" s="600">
        <v>0.1</v>
      </c>
      <c r="AM25" s="382"/>
      <c r="AN25" s="382"/>
      <c r="AO25" s="601"/>
      <c r="AP25" s="605" t="s">
        <v>115</v>
      </c>
      <c r="AQ25" s="606"/>
      <c r="AR25" s="606"/>
      <c r="AS25" s="606"/>
      <c r="AT25" s="606"/>
      <c r="AU25" s="606"/>
      <c r="AV25" s="606"/>
      <c r="AW25" s="606"/>
      <c r="AX25" s="606"/>
      <c r="AY25" s="606"/>
      <c r="AZ25" s="606"/>
      <c r="BA25" s="606"/>
      <c r="BB25" s="606"/>
      <c r="BC25" s="606"/>
      <c r="BD25" s="606"/>
      <c r="BE25" s="606"/>
      <c r="BF25" s="607"/>
      <c r="BG25" s="592" t="s">
        <v>169</v>
      </c>
      <c r="BH25" s="376"/>
      <c r="BI25" s="376"/>
      <c r="BJ25" s="376"/>
      <c r="BK25" s="376"/>
      <c r="BL25" s="376"/>
      <c r="BM25" s="376"/>
      <c r="BN25" s="593"/>
      <c r="BO25" s="594" t="s">
        <v>169</v>
      </c>
      <c r="BP25" s="594"/>
      <c r="BQ25" s="594"/>
      <c r="BR25" s="594"/>
      <c r="BS25" s="603" t="s">
        <v>169</v>
      </c>
      <c r="BT25" s="376"/>
      <c r="BU25" s="376"/>
      <c r="BV25" s="376"/>
      <c r="BW25" s="376"/>
      <c r="BX25" s="376"/>
      <c r="BY25" s="376"/>
      <c r="BZ25" s="376"/>
      <c r="CA25" s="376"/>
      <c r="CB25" s="604"/>
      <c r="CD25" s="597" t="s">
        <v>382</v>
      </c>
      <c r="CE25" s="598"/>
      <c r="CF25" s="598"/>
      <c r="CG25" s="598"/>
      <c r="CH25" s="598"/>
      <c r="CI25" s="598"/>
      <c r="CJ25" s="598"/>
      <c r="CK25" s="598"/>
      <c r="CL25" s="598"/>
      <c r="CM25" s="598"/>
      <c r="CN25" s="598"/>
      <c r="CO25" s="598"/>
      <c r="CP25" s="598"/>
      <c r="CQ25" s="599"/>
      <c r="CR25" s="592">
        <v>615504</v>
      </c>
      <c r="CS25" s="621"/>
      <c r="CT25" s="621"/>
      <c r="CU25" s="621"/>
      <c r="CV25" s="621"/>
      <c r="CW25" s="621"/>
      <c r="CX25" s="621"/>
      <c r="CY25" s="622"/>
      <c r="CZ25" s="600">
        <v>18.899999999999999</v>
      </c>
      <c r="DA25" s="623"/>
      <c r="DB25" s="623"/>
      <c r="DC25" s="624"/>
      <c r="DD25" s="603">
        <v>601494</v>
      </c>
      <c r="DE25" s="621"/>
      <c r="DF25" s="621"/>
      <c r="DG25" s="621"/>
      <c r="DH25" s="621"/>
      <c r="DI25" s="621"/>
      <c r="DJ25" s="621"/>
      <c r="DK25" s="622"/>
      <c r="DL25" s="603">
        <v>598487</v>
      </c>
      <c r="DM25" s="621"/>
      <c r="DN25" s="621"/>
      <c r="DO25" s="621"/>
      <c r="DP25" s="621"/>
      <c r="DQ25" s="621"/>
      <c r="DR25" s="621"/>
      <c r="DS25" s="621"/>
      <c r="DT25" s="621"/>
      <c r="DU25" s="621"/>
      <c r="DV25" s="622"/>
      <c r="DW25" s="600">
        <v>26.9</v>
      </c>
      <c r="DX25" s="623"/>
      <c r="DY25" s="623"/>
      <c r="DZ25" s="623"/>
      <c r="EA25" s="623"/>
      <c r="EB25" s="623"/>
      <c r="EC25" s="625"/>
    </row>
    <row r="26" spans="2:133" ht="11.25" customHeight="1" x14ac:dyDescent="0.15">
      <c r="B26" s="597" t="s">
        <v>383</v>
      </c>
      <c r="C26" s="598"/>
      <c r="D26" s="598"/>
      <c r="E26" s="598"/>
      <c r="F26" s="598"/>
      <c r="G26" s="598"/>
      <c r="H26" s="598"/>
      <c r="I26" s="598"/>
      <c r="J26" s="598"/>
      <c r="K26" s="598"/>
      <c r="L26" s="598"/>
      <c r="M26" s="598"/>
      <c r="N26" s="598"/>
      <c r="O26" s="598"/>
      <c r="P26" s="598"/>
      <c r="Q26" s="599"/>
      <c r="R26" s="592">
        <v>3528</v>
      </c>
      <c r="S26" s="376"/>
      <c r="T26" s="376"/>
      <c r="U26" s="376"/>
      <c r="V26" s="376"/>
      <c r="W26" s="376"/>
      <c r="X26" s="376"/>
      <c r="Y26" s="593"/>
      <c r="Z26" s="594">
        <v>0.1</v>
      </c>
      <c r="AA26" s="594"/>
      <c r="AB26" s="594"/>
      <c r="AC26" s="594"/>
      <c r="AD26" s="595" t="s">
        <v>169</v>
      </c>
      <c r="AE26" s="595"/>
      <c r="AF26" s="595"/>
      <c r="AG26" s="595"/>
      <c r="AH26" s="595"/>
      <c r="AI26" s="595"/>
      <c r="AJ26" s="595"/>
      <c r="AK26" s="595"/>
      <c r="AL26" s="600" t="s">
        <v>169</v>
      </c>
      <c r="AM26" s="382"/>
      <c r="AN26" s="382"/>
      <c r="AO26" s="601"/>
      <c r="AP26" s="605" t="s">
        <v>109</v>
      </c>
      <c r="AQ26" s="626"/>
      <c r="AR26" s="626"/>
      <c r="AS26" s="626"/>
      <c r="AT26" s="626"/>
      <c r="AU26" s="626"/>
      <c r="AV26" s="626"/>
      <c r="AW26" s="626"/>
      <c r="AX26" s="626"/>
      <c r="AY26" s="626"/>
      <c r="AZ26" s="626"/>
      <c r="BA26" s="626"/>
      <c r="BB26" s="626"/>
      <c r="BC26" s="626"/>
      <c r="BD26" s="626"/>
      <c r="BE26" s="626"/>
      <c r="BF26" s="607"/>
      <c r="BG26" s="592" t="s">
        <v>169</v>
      </c>
      <c r="BH26" s="376"/>
      <c r="BI26" s="376"/>
      <c r="BJ26" s="376"/>
      <c r="BK26" s="376"/>
      <c r="BL26" s="376"/>
      <c r="BM26" s="376"/>
      <c r="BN26" s="593"/>
      <c r="BO26" s="594" t="s">
        <v>169</v>
      </c>
      <c r="BP26" s="594"/>
      <c r="BQ26" s="594"/>
      <c r="BR26" s="594"/>
      <c r="BS26" s="603" t="s">
        <v>169</v>
      </c>
      <c r="BT26" s="376"/>
      <c r="BU26" s="376"/>
      <c r="BV26" s="376"/>
      <c r="BW26" s="376"/>
      <c r="BX26" s="376"/>
      <c r="BY26" s="376"/>
      <c r="BZ26" s="376"/>
      <c r="CA26" s="376"/>
      <c r="CB26" s="604"/>
      <c r="CD26" s="597" t="s">
        <v>385</v>
      </c>
      <c r="CE26" s="598"/>
      <c r="CF26" s="598"/>
      <c r="CG26" s="598"/>
      <c r="CH26" s="598"/>
      <c r="CI26" s="598"/>
      <c r="CJ26" s="598"/>
      <c r="CK26" s="598"/>
      <c r="CL26" s="598"/>
      <c r="CM26" s="598"/>
      <c r="CN26" s="598"/>
      <c r="CO26" s="598"/>
      <c r="CP26" s="598"/>
      <c r="CQ26" s="599"/>
      <c r="CR26" s="592">
        <v>392742</v>
      </c>
      <c r="CS26" s="376"/>
      <c r="CT26" s="376"/>
      <c r="CU26" s="376"/>
      <c r="CV26" s="376"/>
      <c r="CW26" s="376"/>
      <c r="CX26" s="376"/>
      <c r="CY26" s="593"/>
      <c r="CZ26" s="600">
        <v>12.1</v>
      </c>
      <c r="DA26" s="623"/>
      <c r="DB26" s="623"/>
      <c r="DC26" s="624"/>
      <c r="DD26" s="603">
        <v>382894</v>
      </c>
      <c r="DE26" s="376"/>
      <c r="DF26" s="376"/>
      <c r="DG26" s="376"/>
      <c r="DH26" s="376"/>
      <c r="DI26" s="376"/>
      <c r="DJ26" s="376"/>
      <c r="DK26" s="593"/>
      <c r="DL26" s="603" t="s">
        <v>169</v>
      </c>
      <c r="DM26" s="376"/>
      <c r="DN26" s="376"/>
      <c r="DO26" s="376"/>
      <c r="DP26" s="376"/>
      <c r="DQ26" s="376"/>
      <c r="DR26" s="376"/>
      <c r="DS26" s="376"/>
      <c r="DT26" s="376"/>
      <c r="DU26" s="376"/>
      <c r="DV26" s="593"/>
      <c r="DW26" s="600" t="s">
        <v>169</v>
      </c>
      <c r="DX26" s="623"/>
      <c r="DY26" s="623"/>
      <c r="DZ26" s="623"/>
      <c r="EA26" s="623"/>
      <c r="EB26" s="623"/>
      <c r="EC26" s="625"/>
    </row>
    <row r="27" spans="2:133" ht="11.25" customHeight="1" x14ac:dyDescent="0.15">
      <c r="B27" s="597" t="s">
        <v>386</v>
      </c>
      <c r="C27" s="598"/>
      <c r="D27" s="598"/>
      <c r="E27" s="598"/>
      <c r="F27" s="598"/>
      <c r="G27" s="598"/>
      <c r="H27" s="598"/>
      <c r="I27" s="598"/>
      <c r="J27" s="598"/>
      <c r="K27" s="598"/>
      <c r="L27" s="598"/>
      <c r="M27" s="598"/>
      <c r="N27" s="598"/>
      <c r="O27" s="598"/>
      <c r="P27" s="598"/>
      <c r="Q27" s="599"/>
      <c r="R27" s="592">
        <v>279780</v>
      </c>
      <c r="S27" s="376"/>
      <c r="T27" s="376"/>
      <c r="U27" s="376"/>
      <c r="V27" s="376"/>
      <c r="W27" s="376"/>
      <c r="X27" s="376"/>
      <c r="Y27" s="593"/>
      <c r="Z27" s="594">
        <v>8.3000000000000007</v>
      </c>
      <c r="AA27" s="594"/>
      <c r="AB27" s="594"/>
      <c r="AC27" s="594"/>
      <c r="AD27" s="595" t="s">
        <v>169</v>
      </c>
      <c r="AE27" s="595"/>
      <c r="AF27" s="595"/>
      <c r="AG27" s="595"/>
      <c r="AH27" s="595"/>
      <c r="AI27" s="595"/>
      <c r="AJ27" s="595"/>
      <c r="AK27" s="595"/>
      <c r="AL27" s="600" t="s">
        <v>169</v>
      </c>
      <c r="AM27" s="382"/>
      <c r="AN27" s="382"/>
      <c r="AO27" s="601"/>
      <c r="AP27" s="597" t="s">
        <v>387</v>
      </c>
      <c r="AQ27" s="598"/>
      <c r="AR27" s="598"/>
      <c r="AS27" s="598"/>
      <c r="AT27" s="598"/>
      <c r="AU27" s="598"/>
      <c r="AV27" s="598"/>
      <c r="AW27" s="598"/>
      <c r="AX27" s="598"/>
      <c r="AY27" s="598"/>
      <c r="AZ27" s="598"/>
      <c r="BA27" s="598"/>
      <c r="BB27" s="598"/>
      <c r="BC27" s="598"/>
      <c r="BD27" s="598"/>
      <c r="BE27" s="598"/>
      <c r="BF27" s="599"/>
      <c r="BG27" s="592">
        <v>818090</v>
      </c>
      <c r="BH27" s="376"/>
      <c r="BI27" s="376"/>
      <c r="BJ27" s="376"/>
      <c r="BK27" s="376"/>
      <c r="BL27" s="376"/>
      <c r="BM27" s="376"/>
      <c r="BN27" s="593"/>
      <c r="BO27" s="594">
        <v>100</v>
      </c>
      <c r="BP27" s="594"/>
      <c r="BQ27" s="594"/>
      <c r="BR27" s="594"/>
      <c r="BS27" s="603" t="s">
        <v>169</v>
      </c>
      <c r="BT27" s="376"/>
      <c r="BU27" s="376"/>
      <c r="BV27" s="376"/>
      <c r="BW27" s="376"/>
      <c r="BX27" s="376"/>
      <c r="BY27" s="376"/>
      <c r="BZ27" s="376"/>
      <c r="CA27" s="376"/>
      <c r="CB27" s="604"/>
      <c r="CD27" s="597" t="s">
        <v>388</v>
      </c>
      <c r="CE27" s="598"/>
      <c r="CF27" s="598"/>
      <c r="CG27" s="598"/>
      <c r="CH27" s="598"/>
      <c r="CI27" s="598"/>
      <c r="CJ27" s="598"/>
      <c r="CK27" s="598"/>
      <c r="CL27" s="598"/>
      <c r="CM27" s="598"/>
      <c r="CN27" s="598"/>
      <c r="CO27" s="598"/>
      <c r="CP27" s="598"/>
      <c r="CQ27" s="599"/>
      <c r="CR27" s="592">
        <v>455744</v>
      </c>
      <c r="CS27" s="621"/>
      <c r="CT27" s="621"/>
      <c r="CU27" s="621"/>
      <c r="CV27" s="621"/>
      <c r="CW27" s="621"/>
      <c r="CX27" s="621"/>
      <c r="CY27" s="622"/>
      <c r="CZ27" s="600">
        <v>14</v>
      </c>
      <c r="DA27" s="623"/>
      <c r="DB27" s="623"/>
      <c r="DC27" s="624"/>
      <c r="DD27" s="603">
        <v>146663</v>
      </c>
      <c r="DE27" s="621"/>
      <c r="DF27" s="621"/>
      <c r="DG27" s="621"/>
      <c r="DH27" s="621"/>
      <c r="DI27" s="621"/>
      <c r="DJ27" s="621"/>
      <c r="DK27" s="622"/>
      <c r="DL27" s="603">
        <v>145229</v>
      </c>
      <c r="DM27" s="621"/>
      <c r="DN27" s="621"/>
      <c r="DO27" s="621"/>
      <c r="DP27" s="621"/>
      <c r="DQ27" s="621"/>
      <c r="DR27" s="621"/>
      <c r="DS27" s="621"/>
      <c r="DT27" s="621"/>
      <c r="DU27" s="621"/>
      <c r="DV27" s="622"/>
      <c r="DW27" s="600">
        <v>6.5</v>
      </c>
      <c r="DX27" s="623"/>
      <c r="DY27" s="623"/>
      <c r="DZ27" s="623"/>
      <c r="EA27" s="623"/>
      <c r="EB27" s="623"/>
      <c r="EC27" s="625"/>
    </row>
    <row r="28" spans="2:133" ht="11.25" customHeight="1" x14ac:dyDescent="0.15">
      <c r="B28" s="627" t="s">
        <v>390</v>
      </c>
      <c r="C28" s="628"/>
      <c r="D28" s="628"/>
      <c r="E28" s="628"/>
      <c r="F28" s="628"/>
      <c r="G28" s="628"/>
      <c r="H28" s="628"/>
      <c r="I28" s="628"/>
      <c r="J28" s="628"/>
      <c r="K28" s="628"/>
      <c r="L28" s="628"/>
      <c r="M28" s="628"/>
      <c r="N28" s="628"/>
      <c r="O28" s="628"/>
      <c r="P28" s="628"/>
      <c r="Q28" s="629"/>
      <c r="R28" s="592" t="s">
        <v>169</v>
      </c>
      <c r="S28" s="376"/>
      <c r="T28" s="376"/>
      <c r="U28" s="376"/>
      <c r="V28" s="376"/>
      <c r="W28" s="376"/>
      <c r="X28" s="376"/>
      <c r="Y28" s="593"/>
      <c r="Z28" s="594" t="s">
        <v>169</v>
      </c>
      <c r="AA28" s="594"/>
      <c r="AB28" s="594"/>
      <c r="AC28" s="594"/>
      <c r="AD28" s="595" t="s">
        <v>169</v>
      </c>
      <c r="AE28" s="595"/>
      <c r="AF28" s="595"/>
      <c r="AG28" s="595"/>
      <c r="AH28" s="595"/>
      <c r="AI28" s="595"/>
      <c r="AJ28" s="595"/>
      <c r="AK28" s="595"/>
      <c r="AL28" s="600" t="s">
        <v>169</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74</v>
      </c>
      <c r="CE28" s="598"/>
      <c r="CF28" s="598"/>
      <c r="CG28" s="598"/>
      <c r="CH28" s="598"/>
      <c r="CI28" s="598"/>
      <c r="CJ28" s="598"/>
      <c r="CK28" s="598"/>
      <c r="CL28" s="598"/>
      <c r="CM28" s="598"/>
      <c r="CN28" s="598"/>
      <c r="CO28" s="598"/>
      <c r="CP28" s="598"/>
      <c r="CQ28" s="599"/>
      <c r="CR28" s="592">
        <v>338840</v>
      </c>
      <c r="CS28" s="376"/>
      <c r="CT28" s="376"/>
      <c r="CU28" s="376"/>
      <c r="CV28" s="376"/>
      <c r="CW28" s="376"/>
      <c r="CX28" s="376"/>
      <c r="CY28" s="593"/>
      <c r="CZ28" s="600">
        <v>10.4</v>
      </c>
      <c r="DA28" s="623"/>
      <c r="DB28" s="623"/>
      <c r="DC28" s="624"/>
      <c r="DD28" s="603">
        <v>335661</v>
      </c>
      <c r="DE28" s="376"/>
      <c r="DF28" s="376"/>
      <c r="DG28" s="376"/>
      <c r="DH28" s="376"/>
      <c r="DI28" s="376"/>
      <c r="DJ28" s="376"/>
      <c r="DK28" s="593"/>
      <c r="DL28" s="603">
        <v>335661</v>
      </c>
      <c r="DM28" s="376"/>
      <c r="DN28" s="376"/>
      <c r="DO28" s="376"/>
      <c r="DP28" s="376"/>
      <c r="DQ28" s="376"/>
      <c r="DR28" s="376"/>
      <c r="DS28" s="376"/>
      <c r="DT28" s="376"/>
      <c r="DU28" s="376"/>
      <c r="DV28" s="593"/>
      <c r="DW28" s="600">
        <v>15.1</v>
      </c>
      <c r="DX28" s="623"/>
      <c r="DY28" s="623"/>
      <c r="DZ28" s="623"/>
      <c r="EA28" s="623"/>
      <c r="EB28" s="623"/>
      <c r="EC28" s="625"/>
    </row>
    <row r="29" spans="2:133" ht="11.25" customHeight="1" x14ac:dyDescent="0.15">
      <c r="B29" s="597" t="s">
        <v>392</v>
      </c>
      <c r="C29" s="598"/>
      <c r="D29" s="598"/>
      <c r="E29" s="598"/>
      <c r="F29" s="598"/>
      <c r="G29" s="598"/>
      <c r="H29" s="598"/>
      <c r="I29" s="598"/>
      <c r="J29" s="598"/>
      <c r="K29" s="598"/>
      <c r="L29" s="598"/>
      <c r="M29" s="598"/>
      <c r="N29" s="598"/>
      <c r="O29" s="598"/>
      <c r="P29" s="598"/>
      <c r="Q29" s="599"/>
      <c r="R29" s="592">
        <v>193450</v>
      </c>
      <c r="S29" s="376"/>
      <c r="T29" s="376"/>
      <c r="U29" s="376"/>
      <c r="V29" s="376"/>
      <c r="W29" s="376"/>
      <c r="X29" s="376"/>
      <c r="Y29" s="593"/>
      <c r="Z29" s="594">
        <v>5.7</v>
      </c>
      <c r="AA29" s="594"/>
      <c r="AB29" s="594"/>
      <c r="AC29" s="594"/>
      <c r="AD29" s="595" t="s">
        <v>169</v>
      </c>
      <c r="AE29" s="595"/>
      <c r="AF29" s="595"/>
      <c r="AG29" s="595"/>
      <c r="AH29" s="595"/>
      <c r="AI29" s="595"/>
      <c r="AJ29" s="595"/>
      <c r="AK29" s="595"/>
      <c r="AL29" s="600" t="s">
        <v>169</v>
      </c>
      <c r="AM29" s="382"/>
      <c r="AN29" s="382"/>
      <c r="AO29" s="601"/>
      <c r="AP29" s="370" t="s">
        <v>311</v>
      </c>
      <c r="AQ29" s="371"/>
      <c r="AR29" s="371"/>
      <c r="AS29" s="371"/>
      <c r="AT29" s="371"/>
      <c r="AU29" s="371"/>
      <c r="AV29" s="371"/>
      <c r="AW29" s="371"/>
      <c r="AX29" s="371"/>
      <c r="AY29" s="371"/>
      <c r="AZ29" s="371"/>
      <c r="BA29" s="371"/>
      <c r="BB29" s="371"/>
      <c r="BC29" s="371"/>
      <c r="BD29" s="371"/>
      <c r="BE29" s="371"/>
      <c r="BF29" s="413"/>
      <c r="BG29" s="370" t="s">
        <v>204</v>
      </c>
      <c r="BH29" s="630"/>
      <c r="BI29" s="630"/>
      <c r="BJ29" s="630"/>
      <c r="BK29" s="630"/>
      <c r="BL29" s="630"/>
      <c r="BM29" s="630"/>
      <c r="BN29" s="630"/>
      <c r="BO29" s="630"/>
      <c r="BP29" s="630"/>
      <c r="BQ29" s="631"/>
      <c r="BR29" s="370" t="s">
        <v>220</v>
      </c>
      <c r="BS29" s="630"/>
      <c r="BT29" s="630"/>
      <c r="BU29" s="630"/>
      <c r="BV29" s="630"/>
      <c r="BW29" s="630"/>
      <c r="BX29" s="630"/>
      <c r="BY29" s="630"/>
      <c r="BZ29" s="630"/>
      <c r="CA29" s="630"/>
      <c r="CB29" s="631"/>
      <c r="CD29" s="572" t="s">
        <v>393</v>
      </c>
      <c r="CE29" s="565"/>
      <c r="CF29" s="597" t="s">
        <v>28</v>
      </c>
      <c r="CG29" s="598"/>
      <c r="CH29" s="598"/>
      <c r="CI29" s="598"/>
      <c r="CJ29" s="598"/>
      <c r="CK29" s="598"/>
      <c r="CL29" s="598"/>
      <c r="CM29" s="598"/>
      <c r="CN29" s="598"/>
      <c r="CO29" s="598"/>
      <c r="CP29" s="598"/>
      <c r="CQ29" s="599"/>
      <c r="CR29" s="592">
        <v>338840</v>
      </c>
      <c r="CS29" s="621"/>
      <c r="CT29" s="621"/>
      <c r="CU29" s="621"/>
      <c r="CV29" s="621"/>
      <c r="CW29" s="621"/>
      <c r="CX29" s="621"/>
      <c r="CY29" s="622"/>
      <c r="CZ29" s="600">
        <v>10.4</v>
      </c>
      <c r="DA29" s="623"/>
      <c r="DB29" s="623"/>
      <c r="DC29" s="624"/>
      <c r="DD29" s="603">
        <v>335661</v>
      </c>
      <c r="DE29" s="621"/>
      <c r="DF29" s="621"/>
      <c r="DG29" s="621"/>
      <c r="DH29" s="621"/>
      <c r="DI29" s="621"/>
      <c r="DJ29" s="621"/>
      <c r="DK29" s="622"/>
      <c r="DL29" s="603">
        <v>335661</v>
      </c>
      <c r="DM29" s="621"/>
      <c r="DN29" s="621"/>
      <c r="DO29" s="621"/>
      <c r="DP29" s="621"/>
      <c r="DQ29" s="621"/>
      <c r="DR29" s="621"/>
      <c r="DS29" s="621"/>
      <c r="DT29" s="621"/>
      <c r="DU29" s="621"/>
      <c r="DV29" s="622"/>
      <c r="DW29" s="600">
        <v>15.1</v>
      </c>
      <c r="DX29" s="623"/>
      <c r="DY29" s="623"/>
      <c r="DZ29" s="623"/>
      <c r="EA29" s="623"/>
      <c r="EB29" s="623"/>
      <c r="EC29" s="625"/>
    </row>
    <row r="30" spans="2:133" ht="11.25" customHeight="1" x14ac:dyDescent="0.15">
      <c r="B30" s="597" t="s">
        <v>30</v>
      </c>
      <c r="C30" s="598"/>
      <c r="D30" s="598"/>
      <c r="E30" s="598"/>
      <c r="F30" s="598"/>
      <c r="G30" s="598"/>
      <c r="H30" s="598"/>
      <c r="I30" s="598"/>
      <c r="J30" s="598"/>
      <c r="K30" s="598"/>
      <c r="L30" s="598"/>
      <c r="M30" s="598"/>
      <c r="N30" s="598"/>
      <c r="O30" s="598"/>
      <c r="P30" s="598"/>
      <c r="Q30" s="599"/>
      <c r="R30" s="592">
        <v>895</v>
      </c>
      <c r="S30" s="376"/>
      <c r="T30" s="376"/>
      <c r="U30" s="376"/>
      <c r="V30" s="376"/>
      <c r="W30" s="376"/>
      <c r="X30" s="376"/>
      <c r="Y30" s="593"/>
      <c r="Z30" s="594">
        <v>0</v>
      </c>
      <c r="AA30" s="594"/>
      <c r="AB30" s="594"/>
      <c r="AC30" s="594"/>
      <c r="AD30" s="595">
        <v>507</v>
      </c>
      <c r="AE30" s="595"/>
      <c r="AF30" s="595"/>
      <c r="AG30" s="595"/>
      <c r="AH30" s="595"/>
      <c r="AI30" s="595"/>
      <c r="AJ30" s="595"/>
      <c r="AK30" s="595"/>
      <c r="AL30" s="600">
        <v>0</v>
      </c>
      <c r="AM30" s="382"/>
      <c r="AN30" s="382"/>
      <c r="AO30" s="601"/>
      <c r="AP30" s="546" t="s">
        <v>345</v>
      </c>
      <c r="AQ30" s="547"/>
      <c r="AR30" s="547"/>
      <c r="AS30" s="547"/>
      <c r="AT30" s="677" t="s">
        <v>396</v>
      </c>
      <c r="AU30" s="46"/>
      <c r="AV30" s="46"/>
      <c r="AW30" s="46"/>
      <c r="AX30" s="581" t="s">
        <v>275</v>
      </c>
      <c r="AY30" s="582"/>
      <c r="AZ30" s="582"/>
      <c r="BA30" s="582"/>
      <c r="BB30" s="582"/>
      <c r="BC30" s="582"/>
      <c r="BD30" s="582"/>
      <c r="BE30" s="582"/>
      <c r="BF30" s="583"/>
      <c r="BG30" s="632">
        <v>97.3</v>
      </c>
      <c r="BH30" s="633"/>
      <c r="BI30" s="633"/>
      <c r="BJ30" s="633"/>
      <c r="BK30" s="633"/>
      <c r="BL30" s="633"/>
      <c r="BM30" s="590">
        <v>88.7</v>
      </c>
      <c r="BN30" s="633"/>
      <c r="BO30" s="633"/>
      <c r="BP30" s="633"/>
      <c r="BQ30" s="634"/>
      <c r="BR30" s="632">
        <v>96.6</v>
      </c>
      <c r="BS30" s="633"/>
      <c r="BT30" s="633"/>
      <c r="BU30" s="633"/>
      <c r="BV30" s="633"/>
      <c r="BW30" s="633"/>
      <c r="BX30" s="590">
        <v>89.6</v>
      </c>
      <c r="BY30" s="633"/>
      <c r="BZ30" s="633"/>
      <c r="CA30" s="633"/>
      <c r="CB30" s="634"/>
      <c r="CD30" s="573"/>
      <c r="CE30" s="568"/>
      <c r="CF30" s="597" t="s">
        <v>398</v>
      </c>
      <c r="CG30" s="598"/>
      <c r="CH30" s="598"/>
      <c r="CI30" s="598"/>
      <c r="CJ30" s="598"/>
      <c r="CK30" s="598"/>
      <c r="CL30" s="598"/>
      <c r="CM30" s="598"/>
      <c r="CN30" s="598"/>
      <c r="CO30" s="598"/>
      <c r="CP30" s="598"/>
      <c r="CQ30" s="599"/>
      <c r="CR30" s="592">
        <v>319035</v>
      </c>
      <c r="CS30" s="376"/>
      <c r="CT30" s="376"/>
      <c r="CU30" s="376"/>
      <c r="CV30" s="376"/>
      <c r="CW30" s="376"/>
      <c r="CX30" s="376"/>
      <c r="CY30" s="593"/>
      <c r="CZ30" s="600">
        <v>9.8000000000000007</v>
      </c>
      <c r="DA30" s="623"/>
      <c r="DB30" s="623"/>
      <c r="DC30" s="624"/>
      <c r="DD30" s="603">
        <v>315856</v>
      </c>
      <c r="DE30" s="376"/>
      <c r="DF30" s="376"/>
      <c r="DG30" s="376"/>
      <c r="DH30" s="376"/>
      <c r="DI30" s="376"/>
      <c r="DJ30" s="376"/>
      <c r="DK30" s="593"/>
      <c r="DL30" s="603">
        <v>315856</v>
      </c>
      <c r="DM30" s="376"/>
      <c r="DN30" s="376"/>
      <c r="DO30" s="376"/>
      <c r="DP30" s="376"/>
      <c r="DQ30" s="376"/>
      <c r="DR30" s="376"/>
      <c r="DS30" s="376"/>
      <c r="DT30" s="376"/>
      <c r="DU30" s="376"/>
      <c r="DV30" s="593"/>
      <c r="DW30" s="600">
        <v>14.2</v>
      </c>
      <c r="DX30" s="623"/>
      <c r="DY30" s="623"/>
      <c r="DZ30" s="623"/>
      <c r="EA30" s="623"/>
      <c r="EB30" s="623"/>
      <c r="EC30" s="625"/>
    </row>
    <row r="31" spans="2:133" ht="11.25" customHeight="1" x14ac:dyDescent="0.15">
      <c r="B31" s="597" t="s">
        <v>401</v>
      </c>
      <c r="C31" s="598"/>
      <c r="D31" s="598"/>
      <c r="E31" s="598"/>
      <c r="F31" s="598"/>
      <c r="G31" s="598"/>
      <c r="H31" s="598"/>
      <c r="I31" s="598"/>
      <c r="J31" s="598"/>
      <c r="K31" s="598"/>
      <c r="L31" s="598"/>
      <c r="M31" s="598"/>
      <c r="N31" s="598"/>
      <c r="O31" s="598"/>
      <c r="P31" s="598"/>
      <c r="Q31" s="599"/>
      <c r="R31" s="592">
        <v>9785</v>
      </c>
      <c r="S31" s="376"/>
      <c r="T31" s="376"/>
      <c r="U31" s="376"/>
      <c r="V31" s="376"/>
      <c r="W31" s="376"/>
      <c r="X31" s="376"/>
      <c r="Y31" s="593"/>
      <c r="Z31" s="594">
        <v>0.3</v>
      </c>
      <c r="AA31" s="594"/>
      <c r="AB31" s="594"/>
      <c r="AC31" s="594"/>
      <c r="AD31" s="595" t="s">
        <v>169</v>
      </c>
      <c r="AE31" s="595"/>
      <c r="AF31" s="595"/>
      <c r="AG31" s="595"/>
      <c r="AH31" s="595"/>
      <c r="AI31" s="595"/>
      <c r="AJ31" s="595"/>
      <c r="AK31" s="595"/>
      <c r="AL31" s="600" t="s">
        <v>169</v>
      </c>
      <c r="AM31" s="382"/>
      <c r="AN31" s="382"/>
      <c r="AO31" s="601"/>
      <c r="AP31" s="676"/>
      <c r="AQ31" s="533"/>
      <c r="AR31" s="533"/>
      <c r="AS31" s="533"/>
      <c r="AT31" s="678"/>
      <c r="AU31" s="8" t="s">
        <v>402</v>
      </c>
      <c r="AV31" s="8"/>
      <c r="AW31" s="8"/>
      <c r="AX31" s="597" t="s">
        <v>146</v>
      </c>
      <c r="AY31" s="598"/>
      <c r="AZ31" s="598"/>
      <c r="BA31" s="598"/>
      <c r="BB31" s="598"/>
      <c r="BC31" s="598"/>
      <c r="BD31" s="598"/>
      <c r="BE31" s="598"/>
      <c r="BF31" s="599"/>
      <c r="BG31" s="635">
        <v>99.4</v>
      </c>
      <c r="BH31" s="621"/>
      <c r="BI31" s="621"/>
      <c r="BJ31" s="621"/>
      <c r="BK31" s="621"/>
      <c r="BL31" s="621"/>
      <c r="BM31" s="382">
        <v>94.5</v>
      </c>
      <c r="BN31" s="636"/>
      <c r="BO31" s="636"/>
      <c r="BP31" s="636"/>
      <c r="BQ31" s="637"/>
      <c r="BR31" s="635">
        <v>99.4</v>
      </c>
      <c r="BS31" s="621"/>
      <c r="BT31" s="621"/>
      <c r="BU31" s="621"/>
      <c r="BV31" s="621"/>
      <c r="BW31" s="621"/>
      <c r="BX31" s="382">
        <v>94</v>
      </c>
      <c r="BY31" s="636"/>
      <c r="BZ31" s="636"/>
      <c r="CA31" s="636"/>
      <c r="CB31" s="637"/>
      <c r="CD31" s="573"/>
      <c r="CE31" s="568"/>
      <c r="CF31" s="597" t="s">
        <v>58</v>
      </c>
      <c r="CG31" s="598"/>
      <c r="CH31" s="598"/>
      <c r="CI31" s="598"/>
      <c r="CJ31" s="598"/>
      <c r="CK31" s="598"/>
      <c r="CL31" s="598"/>
      <c r="CM31" s="598"/>
      <c r="CN31" s="598"/>
      <c r="CO31" s="598"/>
      <c r="CP31" s="598"/>
      <c r="CQ31" s="599"/>
      <c r="CR31" s="592">
        <v>19805</v>
      </c>
      <c r="CS31" s="621"/>
      <c r="CT31" s="621"/>
      <c r="CU31" s="621"/>
      <c r="CV31" s="621"/>
      <c r="CW31" s="621"/>
      <c r="CX31" s="621"/>
      <c r="CY31" s="622"/>
      <c r="CZ31" s="600">
        <v>0.6</v>
      </c>
      <c r="DA31" s="623"/>
      <c r="DB31" s="623"/>
      <c r="DC31" s="624"/>
      <c r="DD31" s="603">
        <v>19805</v>
      </c>
      <c r="DE31" s="621"/>
      <c r="DF31" s="621"/>
      <c r="DG31" s="621"/>
      <c r="DH31" s="621"/>
      <c r="DI31" s="621"/>
      <c r="DJ31" s="621"/>
      <c r="DK31" s="622"/>
      <c r="DL31" s="603">
        <v>19805</v>
      </c>
      <c r="DM31" s="621"/>
      <c r="DN31" s="621"/>
      <c r="DO31" s="621"/>
      <c r="DP31" s="621"/>
      <c r="DQ31" s="621"/>
      <c r="DR31" s="621"/>
      <c r="DS31" s="621"/>
      <c r="DT31" s="621"/>
      <c r="DU31" s="621"/>
      <c r="DV31" s="622"/>
      <c r="DW31" s="600">
        <v>0.9</v>
      </c>
      <c r="DX31" s="623"/>
      <c r="DY31" s="623"/>
      <c r="DZ31" s="623"/>
      <c r="EA31" s="623"/>
      <c r="EB31" s="623"/>
      <c r="EC31" s="625"/>
    </row>
    <row r="32" spans="2:133" ht="11.25" customHeight="1" x14ac:dyDescent="0.15">
      <c r="B32" s="597" t="s">
        <v>404</v>
      </c>
      <c r="C32" s="598"/>
      <c r="D32" s="598"/>
      <c r="E32" s="598"/>
      <c r="F32" s="598"/>
      <c r="G32" s="598"/>
      <c r="H32" s="598"/>
      <c r="I32" s="598"/>
      <c r="J32" s="598"/>
      <c r="K32" s="598"/>
      <c r="L32" s="598"/>
      <c r="M32" s="598"/>
      <c r="N32" s="598"/>
      <c r="O32" s="598"/>
      <c r="P32" s="598"/>
      <c r="Q32" s="599"/>
      <c r="R32" s="592">
        <v>148193</v>
      </c>
      <c r="S32" s="376"/>
      <c r="T32" s="376"/>
      <c r="U32" s="376"/>
      <c r="V32" s="376"/>
      <c r="W32" s="376"/>
      <c r="X32" s="376"/>
      <c r="Y32" s="593"/>
      <c r="Z32" s="594">
        <v>4.4000000000000004</v>
      </c>
      <c r="AA32" s="594"/>
      <c r="AB32" s="594"/>
      <c r="AC32" s="594"/>
      <c r="AD32" s="595" t="s">
        <v>169</v>
      </c>
      <c r="AE32" s="595"/>
      <c r="AF32" s="595"/>
      <c r="AG32" s="595"/>
      <c r="AH32" s="595"/>
      <c r="AI32" s="595"/>
      <c r="AJ32" s="595"/>
      <c r="AK32" s="595"/>
      <c r="AL32" s="600" t="s">
        <v>169</v>
      </c>
      <c r="AM32" s="382"/>
      <c r="AN32" s="382"/>
      <c r="AO32" s="601"/>
      <c r="AP32" s="549"/>
      <c r="AQ32" s="550"/>
      <c r="AR32" s="550"/>
      <c r="AS32" s="550"/>
      <c r="AT32" s="679"/>
      <c r="AU32" s="47"/>
      <c r="AV32" s="47"/>
      <c r="AW32" s="47"/>
      <c r="AX32" s="608" t="s">
        <v>202</v>
      </c>
      <c r="AY32" s="609"/>
      <c r="AZ32" s="609"/>
      <c r="BA32" s="609"/>
      <c r="BB32" s="609"/>
      <c r="BC32" s="609"/>
      <c r="BD32" s="609"/>
      <c r="BE32" s="609"/>
      <c r="BF32" s="610"/>
      <c r="BG32" s="638">
        <v>94.9</v>
      </c>
      <c r="BH32" s="639"/>
      <c r="BI32" s="639"/>
      <c r="BJ32" s="639"/>
      <c r="BK32" s="639"/>
      <c r="BL32" s="639"/>
      <c r="BM32" s="640">
        <v>82.7</v>
      </c>
      <c r="BN32" s="639"/>
      <c r="BO32" s="639"/>
      <c r="BP32" s="639"/>
      <c r="BQ32" s="641"/>
      <c r="BR32" s="638">
        <v>93.9</v>
      </c>
      <c r="BS32" s="639"/>
      <c r="BT32" s="639"/>
      <c r="BU32" s="639"/>
      <c r="BV32" s="639"/>
      <c r="BW32" s="639"/>
      <c r="BX32" s="640">
        <v>85</v>
      </c>
      <c r="BY32" s="639"/>
      <c r="BZ32" s="639"/>
      <c r="CA32" s="639"/>
      <c r="CB32" s="641"/>
      <c r="CD32" s="574"/>
      <c r="CE32" s="576"/>
      <c r="CF32" s="597" t="s">
        <v>407</v>
      </c>
      <c r="CG32" s="598"/>
      <c r="CH32" s="598"/>
      <c r="CI32" s="598"/>
      <c r="CJ32" s="598"/>
      <c r="CK32" s="598"/>
      <c r="CL32" s="598"/>
      <c r="CM32" s="598"/>
      <c r="CN32" s="598"/>
      <c r="CO32" s="598"/>
      <c r="CP32" s="598"/>
      <c r="CQ32" s="599"/>
      <c r="CR32" s="592" t="s">
        <v>169</v>
      </c>
      <c r="CS32" s="376"/>
      <c r="CT32" s="376"/>
      <c r="CU32" s="376"/>
      <c r="CV32" s="376"/>
      <c r="CW32" s="376"/>
      <c r="CX32" s="376"/>
      <c r="CY32" s="593"/>
      <c r="CZ32" s="600" t="s">
        <v>169</v>
      </c>
      <c r="DA32" s="623"/>
      <c r="DB32" s="623"/>
      <c r="DC32" s="624"/>
      <c r="DD32" s="603" t="s">
        <v>169</v>
      </c>
      <c r="DE32" s="376"/>
      <c r="DF32" s="376"/>
      <c r="DG32" s="376"/>
      <c r="DH32" s="376"/>
      <c r="DI32" s="376"/>
      <c r="DJ32" s="376"/>
      <c r="DK32" s="593"/>
      <c r="DL32" s="603" t="s">
        <v>169</v>
      </c>
      <c r="DM32" s="376"/>
      <c r="DN32" s="376"/>
      <c r="DO32" s="376"/>
      <c r="DP32" s="376"/>
      <c r="DQ32" s="376"/>
      <c r="DR32" s="376"/>
      <c r="DS32" s="376"/>
      <c r="DT32" s="376"/>
      <c r="DU32" s="376"/>
      <c r="DV32" s="593"/>
      <c r="DW32" s="600" t="s">
        <v>169</v>
      </c>
      <c r="DX32" s="623"/>
      <c r="DY32" s="623"/>
      <c r="DZ32" s="623"/>
      <c r="EA32" s="623"/>
      <c r="EB32" s="623"/>
      <c r="EC32" s="625"/>
    </row>
    <row r="33" spans="2:133" ht="11.25" customHeight="1" x14ac:dyDescent="0.15">
      <c r="B33" s="597" t="s">
        <v>408</v>
      </c>
      <c r="C33" s="598"/>
      <c r="D33" s="598"/>
      <c r="E33" s="598"/>
      <c r="F33" s="598"/>
      <c r="G33" s="598"/>
      <c r="H33" s="598"/>
      <c r="I33" s="598"/>
      <c r="J33" s="598"/>
      <c r="K33" s="598"/>
      <c r="L33" s="598"/>
      <c r="M33" s="598"/>
      <c r="N33" s="598"/>
      <c r="O33" s="598"/>
      <c r="P33" s="598"/>
      <c r="Q33" s="599"/>
      <c r="R33" s="592">
        <v>103776</v>
      </c>
      <c r="S33" s="376"/>
      <c r="T33" s="376"/>
      <c r="U33" s="376"/>
      <c r="V33" s="376"/>
      <c r="W33" s="376"/>
      <c r="X33" s="376"/>
      <c r="Y33" s="593"/>
      <c r="Z33" s="594">
        <v>3.1</v>
      </c>
      <c r="AA33" s="594"/>
      <c r="AB33" s="594"/>
      <c r="AC33" s="594"/>
      <c r="AD33" s="595" t="s">
        <v>169</v>
      </c>
      <c r="AE33" s="595"/>
      <c r="AF33" s="595"/>
      <c r="AG33" s="595"/>
      <c r="AH33" s="595"/>
      <c r="AI33" s="595"/>
      <c r="AJ33" s="595"/>
      <c r="AK33" s="595"/>
      <c r="AL33" s="600" t="s">
        <v>169</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127</v>
      </c>
      <c r="CE33" s="598"/>
      <c r="CF33" s="598"/>
      <c r="CG33" s="598"/>
      <c r="CH33" s="598"/>
      <c r="CI33" s="598"/>
      <c r="CJ33" s="598"/>
      <c r="CK33" s="598"/>
      <c r="CL33" s="598"/>
      <c r="CM33" s="598"/>
      <c r="CN33" s="598"/>
      <c r="CO33" s="598"/>
      <c r="CP33" s="598"/>
      <c r="CQ33" s="599"/>
      <c r="CR33" s="592">
        <v>1571217</v>
      </c>
      <c r="CS33" s="621"/>
      <c r="CT33" s="621"/>
      <c r="CU33" s="621"/>
      <c r="CV33" s="621"/>
      <c r="CW33" s="621"/>
      <c r="CX33" s="621"/>
      <c r="CY33" s="622"/>
      <c r="CZ33" s="600">
        <v>48.2</v>
      </c>
      <c r="DA33" s="623"/>
      <c r="DB33" s="623"/>
      <c r="DC33" s="624"/>
      <c r="DD33" s="603">
        <v>1341546</v>
      </c>
      <c r="DE33" s="621"/>
      <c r="DF33" s="621"/>
      <c r="DG33" s="621"/>
      <c r="DH33" s="621"/>
      <c r="DI33" s="621"/>
      <c r="DJ33" s="621"/>
      <c r="DK33" s="622"/>
      <c r="DL33" s="603">
        <v>965235</v>
      </c>
      <c r="DM33" s="621"/>
      <c r="DN33" s="621"/>
      <c r="DO33" s="621"/>
      <c r="DP33" s="621"/>
      <c r="DQ33" s="621"/>
      <c r="DR33" s="621"/>
      <c r="DS33" s="621"/>
      <c r="DT33" s="621"/>
      <c r="DU33" s="621"/>
      <c r="DV33" s="622"/>
      <c r="DW33" s="600">
        <v>43.4</v>
      </c>
      <c r="DX33" s="623"/>
      <c r="DY33" s="623"/>
      <c r="DZ33" s="623"/>
      <c r="EA33" s="623"/>
      <c r="EB33" s="623"/>
      <c r="EC33" s="625"/>
    </row>
    <row r="34" spans="2:133" ht="11.25" customHeight="1" x14ac:dyDescent="0.15">
      <c r="B34" s="597" t="s">
        <v>90</v>
      </c>
      <c r="C34" s="598"/>
      <c r="D34" s="598"/>
      <c r="E34" s="598"/>
      <c r="F34" s="598"/>
      <c r="G34" s="598"/>
      <c r="H34" s="598"/>
      <c r="I34" s="598"/>
      <c r="J34" s="598"/>
      <c r="K34" s="598"/>
      <c r="L34" s="598"/>
      <c r="M34" s="598"/>
      <c r="N34" s="598"/>
      <c r="O34" s="598"/>
      <c r="P34" s="598"/>
      <c r="Q34" s="599"/>
      <c r="R34" s="592">
        <v>50661</v>
      </c>
      <c r="S34" s="376"/>
      <c r="T34" s="376"/>
      <c r="U34" s="376"/>
      <c r="V34" s="376"/>
      <c r="W34" s="376"/>
      <c r="X34" s="376"/>
      <c r="Y34" s="593"/>
      <c r="Z34" s="594">
        <v>1.5</v>
      </c>
      <c r="AA34" s="594"/>
      <c r="AB34" s="594"/>
      <c r="AC34" s="594"/>
      <c r="AD34" s="595">
        <v>202</v>
      </c>
      <c r="AE34" s="595"/>
      <c r="AF34" s="595"/>
      <c r="AG34" s="595"/>
      <c r="AH34" s="595"/>
      <c r="AI34" s="595"/>
      <c r="AJ34" s="595"/>
      <c r="AK34" s="595"/>
      <c r="AL34" s="600">
        <v>0</v>
      </c>
      <c r="AM34" s="382"/>
      <c r="AN34" s="382"/>
      <c r="AO34" s="601"/>
      <c r="AP34" s="18"/>
      <c r="AQ34" s="370" t="s">
        <v>195</v>
      </c>
      <c r="AR34" s="371"/>
      <c r="AS34" s="371"/>
      <c r="AT34" s="371"/>
      <c r="AU34" s="371"/>
      <c r="AV34" s="371"/>
      <c r="AW34" s="371"/>
      <c r="AX34" s="371"/>
      <c r="AY34" s="371"/>
      <c r="AZ34" s="371"/>
      <c r="BA34" s="371"/>
      <c r="BB34" s="371"/>
      <c r="BC34" s="371"/>
      <c r="BD34" s="371"/>
      <c r="BE34" s="371"/>
      <c r="BF34" s="413"/>
      <c r="BG34" s="370" t="s">
        <v>53</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105</v>
      </c>
      <c r="CE34" s="598"/>
      <c r="CF34" s="598"/>
      <c r="CG34" s="598"/>
      <c r="CH34" s="598"/>
      <c r="CI34" s="598"/>
      <c r="CJ34" s="598"/>
      <c r="CK34" s="598"/>
      <c r="CL34" s="598"/>
      <c r="CM34" s="598"/>
      <c r="CN34" s="598"/>
      <c r="CO34" s="598"/>
      <c r="CP34" s="598"/>
      <c r="CQ34" s="599"/>
      <c r="CR34" s="592">
        <v>395492</v>
      </c>
      <c r="CS34" s="376"/>
      <c r="CT34" s="376"/>
      <c r="CU34" s="376"/>
      <c r="CV34" s="376"/>
      <c r="CW34" s="376"/>
      <c r="CX34" s="376"/>
      <c r="CY34" s="593"/>
      <c r="CZ34" s="600">
        <v>12.1</v>
      </c>
      <c r="DA34" s="623"/>
      <c r="DB34" s="623"/>
      <c r="DC34" s="624"/>
      <c r="DD34" s="603">
        <v>279046</v>
      </c>
      <c r="DE34" s="376"/>
      <c r="DF34" s="376"/>
      <c r="DG34" s="376"/>
      <c r="DH34" s="376"/>
      <c r="DI34" s="376"/>
      <c r="DJ34" s="376"/>
      <c r="DK34" s="593"/>
      <c r="DL34" s="603">
        <v>215937</v>
      </c>
      <c r="DM34" s="376"/>
      <c r="DN34" s="376"/>
      <c r="DO34" s="376"/>
      <c r="DP34" s="376"/>
      <c r="DQ34" s="376"/>
      <c r="DR34" s="376"/>
      <c r="DS34" s="376"/>
      <c r="DT34" s="376"/>
      <c r="DU34" s="376"/>
      <c r="DV34" s="593"/>
      <c r="DW34" s="600">
        <v>9.6999999999999993</v>
      </c>
      <c r="DX34" s="623"/>
      <c r="DY34" s="623"/>
      <c r="DZ34" s="623"/>
      <c r="EA34" s="623"/>
      <c r="EB34" s="623"/>
      <c r="EC34" s="625"/>
    </row>
    <row r="35" spans="2:133" ht="11.25" customHeight="1" x14ac:dyDescent="0.15">
      <c r="B35" s="597" t="s">
        <v>391</v>
      </c>
      <c r="C35" s="598"/>
      <c r="D35" s="598"/>
      <c r="E35" s="598"/>
      <c r="F35" s="598"/>
      <c r="G35" s="598"/>
      <c r="H35" s="598"/>
      <c r="I35" s="598"/>
      <c r="J35" s="598"/>
      <c r="K35" s="598"/>
      <c r="L35" s="598"/>
      <c r="M35" s="598"/>
      <c r="N35" s="598"/>
      <c r="O35" s="598"/>
      <c r="P35" s="598"/>
      <c r="Q35" s="599"/>
      <c r="R35" s="592">
        <v>306837</v>
      </c>
      <c r="S35" s="376"/>
      <c r="T35" s="376"/>
      <c r="U35" s="376"/>
      <c r="V35" s="376"/>
      <c r="W35" s="376"/>
      <c r="X35" s="376"/>
      <c r="Y35" s="593"/>
      <c r="Z35" s="594">
        <v>9.1</v>
      </c>
      <c r="AA35" s="594"/>
      <c r="AB35" s="594"/>
      <c r="AC35" s="594"/>
      <c r="AD35" s="595" t="s">
        <v>169</v>
      </c>
      <c r="AE35" s="595"/>
      <c r="AF35" s="595"/>
      <c r="AG35" s="595"/>
      <c r="AH35" s="595"/>
      <c r="AI35" s="595"/>
      <c r="AJ35" s="595"/>
      <c r="AK35" s="595"/>
      <c r="AL35" s="600" t="s">
        <v>169</v>
      </c>
      <c r="AM35" s="382"/>
      <c r="AN35" s="382"/>
      <c r="AO35" s="601"/>
      <c r="AP35" s="18"/>
      <c r="AQ35" s="642" t="s">
        <v>387</v>
      </c>
      <c r="AR35" s="643"/>
      <c r="AS35" s="643"/>
      <c r="AT35" s="643"/>
      <c r="AU35" s="643"/>
      <c r="AV35" s="643"/>
      <c r="AW35" s="643"/>
      <c r="AX35" s="643"/>
      <c r="AY35" s="644"/>
      <c r="AZ35" s="584">
        <v>625939</v>
      </c>
      <c r="BA35" s="585"/>
      <c r="BB35" s="585"/>
      <c r="BC35" s="585"/>
      <c r="BD35" s="585"/>
      <c r="BE35" s="585"/>
      <c r="BF35" s="645"/>
      <c r="BG35" s="581" t="s">
        <v>410</v>
      </c>
      <c r="BH35" s="582"/>
      <c r="BI35" s="582"/>
      <c r="BJ35" s="582"/>
      <c r="BK35" s="582"/>
      <c r="BL35" s="582"/>
      <c r="BM35" s="582"/>
      <c r="BN35" s="582"/>
      <c r="BO35" s="582"/>
      <c r="BP35" s="582"/>
      <c r="BQ35" s="582"/>
      <c r="BR35" s="582"/>
      <c r="BS35" s="582"/>
      <c r="BT35" s="582"/>
      <c r="BU35" s="583"/>
      <c r="BV35" s="584">
        <v>23835</v>
      </c>
      <c r="BW35" s="585"/>
      <c r="BX35" s="585"/>
      <c r="BY35" s="585"/>
      <c r="BZ35" s="585"/>
      <c r="CA35" s="585"/>
      <c r="CB35" s="645"/>
      <c r="CD35" s="597" t="s">
        <v>339</v>
      </c>
      <c r="CE35" s="598"/>
      <c r="CF35" s="598"/>
      <c r="CG35" s="598"/>
      <c r="CH35" s="598"/>
      <c r="CI35" s="598"/>
      <c r="CJ35" s="598"/>
      <c r="CK35" s="598"/>
      <c r="CL35" s="598"/>
      <c r="CM35" s="598"/>
      <c r="CN35" s="598"/>
      <c r="CO35" s="598"/>
      <c r="CP35" s="598"/>
      <c r="CQ35" s="599"/>
      <c r="CR35" s="592">
        <v>6573</v>
      </c>
      <c r="CS35" s="621"/>
      <c r="CT35" s="621"/>
      <c r="CU35" s="621"/>
      <c r="CV35" s="621"/>
      <c r="CW35" s="621"/>
      <c r="CX35" s="621"/>
      <c r="CY35" s="622"/>
      <c r="CZ35" s="600">
        <v>0.2</v>
      </c>
      <c r="DA35" s="623"/>
      <c r="DB35" s="623"/>
      <c r="DC35" s="624"/>
      <c r="DD35" s="603">
        <v>5464</v>
      </c>
      <c r="DE35" s="621"/>
      <c r="DF35" s="621"/>
      <c r="DG35" s="621"/>
      <c r="DH35" s="621"/>
      <c r="DI35" s="621"/>
      <c r="DJ35" s="621"/>
      <c r="DK35" s="622"/>
      <c r="DL35" s="603">
        <v>5464</v>
      </c>
      <c r="DM35" s="621"/>
      <c r="DN35" s="621"/>
      <c r="DO35" s="621"/>
      <c r="DP35" s="621"/>
      <c r="DQ35" s="621"/>
      <c r="DR35" s="621"/>
      <c r="DS35" s="621"/>
      <c r="DT35" s="621"/>
      <c r="DU35" s="621"/>
      <c r="DV35" s="622"/>
      <c r="DW35" s="600">
        <v>0.2</v>
      </c>
      <c r="DX35" s="623"/>
      <c r="DY35" s="623"/>
      <c r="DZ35" s="623"/>
      <c r="EA35" s="623"/>
      <c r="EB35" s="623"/>
      <c r="EC35" s="625"/>
    </row>
    <row r="36" spans="2:133" ht="11.25" customHeight="1" x14ac:dyDescent="0.15">
      <c r="B36" s="597" t="s">
        <v>411</v>
      </c>
      <c r="C36" s="598"/>
      <c r="D36" s="598"/>
      <c r="E36" s="598"/>
      <c r="F36" s="598"/>
      <c r="G36" s="598"/>
      <c r="H36" s="598"/>
      <c r="I36" s="598"/>
      <c r="J36" s="598"/>
      <c r="K36" s="598"/>
      <c r="L36" s="598"/>
      <c r="M36" s="598"/>
      <c r="N36" s="598"/>
      <c r="O36" s="598"/>
      <c r="P36" s="598"/>
      <c r="Q36" s="599"/>
      <c r="R36" s="592" t="s">
        <v>169</v>
      </c>
      <c r="S36" s="376"/>
      <c r="T36" s="376"/>
      <c r="U36" s="376"/>
      <c r="V36" s="376"/>
      <c r="W36" s="376"/>
      <c r="X36" s="376"/>
      <c r="Y36" s="593"/>
      <c r="Z36" s="594" t="s">
        <v>169</v>
      </c>
      <c r="AA36" s="594"/>
      <c r="AB36" s="594"/>
      <c r="AC36" s="594"/>
      <c r="AD36" s="595" t="s">
        <v>169</v>
      </c>
      <c r="AE36" s="595"/>
      <c r="AF36" s="595"/>
      <c r="AG36" s="595"/>
      <c r="AH36" s="595"/>
      <c r="AI36" s="595"/>
      <c r="AJ36" s="595"/>
      <c r="AK36" s="595"/>
      <c r="AL36" s="600" t="s">
        <v>169</v>
      </c>
      <c r="AM36" s="382"/>
      <c r="AN36" s="382"/>
      <c r="AO36" s="601"/>
      <c r="AQ36" s="646" t="s">
        <v>412</v>
      </c>
      <c r="AR36" s="379"/>
      <c r="AS36" s="379"/>
      <c r="AT36" s="379"/>
      <c r="AU36" s="379"/>
      <c r="AV36" s="379"/>
      <c r="AW36" s="379"/>
      <c r="AX36" s="379"/>
      <c r="AY36" s="647"/>
      <c r="AZ36" s="592">
        <v>240073</v>
      </c>
      <c r="BA36" s="376"/>
      <c r="BB36" s="376"/>
      <c r="BC36" s="376"/>
      <c r="BD36" s="621"/>
      <c r="BE36" s="621"/>
      <c r="BF36" s="637"/>
      <c r="BG36" s="597" t="s">
        <v>312</v>
      </c>
      <c r="BH36" s="598"/>
      <c r="BI36" s="598"/>
      <c r="BJ36" s="598"/>
      <c r="BK36" s="598"/>
      <c r="BL36" s="598"/>
      <c r="BM36" s="598"/>
      <c r="BN36" s="598"/>
      <c r="BO36" s="598"/>
      <c r="BP36" s="598"/>
      <c r="BQ36" s="598"/>
      <c r="BR36" s="598"/>
      <c r="BS36" s="598"/>
      <c r="BT36" s="598"/>
      <c r="BU36" s="599"/>
      <c r="BV36" s="592">
        <v>17910</v>
      </c>
      <c r="BW36" s="376"/>
      <c r="BX36" s="376"/>
      <c r="BY36" s="376"/>
      <c r="BZ36" s="376"/>
      <c r="CA36" s="376"/>
      <c r="CB36" s="604"/>
      <c r="CD36" s="597" t="s">
        <v>413</v>
      </c>
      <c r="CE36" s="598"/>
      <c r="CF36" s="598"/>
      <c r="CG36" s="598"/>
      <c r="CH36" s="598"/>
      <c r="CI36" s="598"/>
      <c r="CJ36" s="598"/>
      <c r="CK36" s="598"/>
      <c r="CL36" s="598"/>
      <c r="CM36" s="598"/>
      <c r="CN36" s="598"/>
      <c r="CO36" s="598"/>
      <c r="CP36" s="598"/>
      <c r="CQ36" s="599"/>
      <c r="CR36" s="592">
        <v>692529</v>
      </c>
      <c r="CS36" s="376"/>
      <c r="CT36" s="376"/>
      <c r="CU36" s="376"/>
      <c r="CV36" s="376"/>
      <c r="CW36" s="376"/>
      <c r="CX36" s="376"/>
      <c r="CY36" s="593"/>
      <c r="CZ36" s="600">
        <v>21.3</v>
      </c>
      <c r="DA36" s="623"/>
      <c r="DB36" s="623"/>
      <c r="DC36" s="624"/>
      <c r="DD36" s="603">
        <v>674279</v>
      </c>
      <c r="DE36" s="376"/>
      <c r="DF36" s="376"/>
      <c r="DG36" s="376"/>
      <c r="DH36" s="376"/>
      <c r="DI36" s="376"/>
      <c r="DJ36" s="376"/>
      <c r="DK36" s="593"/>
      <c r="DL36" s="603">
        <v>514678</v>
      </c>
      <c r="DM36" s="376"/>
      <c r="DN36" s="376"/>
      <c r="DO36" s="376"/>
      <c r="DP36" s="376"/>
      <c r="DQ36" s="376"/>
      <c r="DR36" s="376"/>
      <c r="DS36" s="376"/>
      <c r="DT36" s="376"/>
      <c r="DU36" s="376"/>
      <c r="DV36" s="593"/>
      <c r="DW36" s="600">
        <v>23.1</v>
      </c>
      <c r="DX36" s="623"/>
      <c r="DY36" s="623"/>
      <c r="DZ36" s="623"/>
      <c r="EA36" s="623"/>
      <c r="EB36" s="623"/>
      <c r="EC36" s="625"/>
    </row>
    <row r="37" spans="2:133" ht="11.25" customHeight="1" x14ac:dyDescent="0.15">
      <c r="B37" s="597" t="s">
        <v>215</v>
      </c>
      <c r="C37" s="598"/>
      <c r="D37" s="598"/>
      <c r="E37" s="598"/>
      <c r="F37" s="598"/>
      <c r="G37" s="598"/>
      <c r="H37" s="598"/>
      <c r="I37" s="598"/>
      <c r="J37" s="598"/>
      <c r="K37" s="598"/>
      <c r="L37" s="598"/>
      <c r="M37" s="598"/>
      <c r="N37" s="598"/>
      <c r="O37" s="598"/>
      <c r="P37" s="598"/>
      <c r="Q37" s="599"/>
      <c r="R37" s="592">
        <v>118437</v>
      </c>
      <c r="S37" s="376"/>
      <c r="T37" s="376"/>
      <c r="U37" s="376"/>
      <c r="V37" s="376"/>
      <c r="W37" s="376"/>
      <c r="X37" s="376"/>
      <c r="Y37" s="593"/>
      <c r="Z37" s="594">
        <v>3.5</v>
      </c>
      <c r="AA37" s="594"/>
      <c r="AB37" s="594"/>
      <c r="AC37" s="594"/>
      <c r="AD37" s="595" t="s">
        <v>169</v>
      </c>
      <c r="AE37" s="595"/>
      <c r="AF37" s="595"/>
      <c r="AG37" s="595"/>
      <c r="AH37" s="595"/>
      <c r="AI37" s="595"/>
      <c r="AJ37" s="595"/>
      <c r="AK37" s="595"/>
      <c r="AL37" s="600" t="s">
        <v>169</v>
      </c>
      <c r="AM37" s="382"/>
      <c r="AN37" s="382"/>
      <c r="AO37" s="601"/>
      <c r="AQ37" s="646" t="s">
        <v>69</v>
      </c>
      <c r="AR37" s="379"/>
      <c r="AS37" s="379"/>
      <c r="AT37" s="379"/>
      <c r="AU37" s="379"/>
      <c r="AV37" s="379"/>
      <c r="AW37" s="379"/>
      <c r="AX37" s="379"/>
      <c r="AY37" s="647"/>
      <c r="AZ37" s="592">
        <v>88589</v>
      </c>
      <c r="BA37" s="376"/>
      <c r="BB37" s="376"/>
      <c r="BC37" s="376"/>
      <c r="BD37" s="621"/>
      <c r="BE37" s="621"/>
      <c r="BF37" s="637"/>
      <c r="BG37" s="597" t="s">
        <v>415</v>
      </c>
      <c r="BH37" s="598"/>
      <c r="BI37" s="598"/>
      <c r="BJ37" s="598"/>
      <c r="BK37" s="598"/>
      <c r="BL37" s="598"/>
      <c r="BM37" s="598"/>
      <c r="BN37" s="598"/>
      <c r="BO37" s="598"/>
      <c r="BP37" s="598"/>
      <c r="BQ37" s="598"/>
      <c r="BR37" s="598"/>
      <c r="BS37" s="598"/>
      <c r="BT37" s="598"/>
      <c r="BU37" s="599"/>
      <c r="BV37" s="592">
        <v>1143</v>
      </c>
      <c r="BW37" s="376"/>
      <c r="BX37" s="376"/>
      <c r="BY37" s="376"/>
      <c r="BZ37" s="376"/>
      <c r="CA37" s="376"/>
      <c r="CB37" s="604"/>
      <c r="CD37" s="597" t="s">
        <v>175</v>
      </c>
      <c r="CE37" s="598"/>
      <c r="CF37" s="598"/>
      <c r="CG37" s="598"/>
      <c r="CH37" s="598"/>
      <c r="CI37" s="598"/>
      <c r="CJ37" s="598"/>
      <c r="CK37" s="598"/>
      <c r="CL37" s="598"/>
      <c r="CM37" s="598"/>
      <c r="CN37" s="598"/>
      <c r="CO37" s="598"/>
      <c r="CP37" s="598"/>
      <c r="CQ37" s="599"/>
      <c r="CR37" s="592">
        <v>253296</v>
      </c>
      <c r="CS37" s="621"/>
      <c r="CT37" s="621"/>
      <c r="CU37" s="621"/>
      <c r="CV37" s="621"/>
      <c r="CW37" s="621"/>
      <c r="CX37" s="621"/>
      <c r="CY37" s="622"/>
      <c r="CZ37" s="600">
        <v>7.8</v>
      </c>
      <c r="DA37" s="623"/>
      <c r="DB37" s="623"/>
      <c r="DC37" s="624"/>
      <c r="DD37" s="603">
        <v>253296</v>
      </c>
      <c r="DE37" s="621"/>
      <c r="DF37" s="621"/>
      <c r="DG37" s="621"/>
      <c r="DH37" s="621"/>
      <c r="DI37" s="621"/>
      <c r="DJ37" s="621"/>
      <c r="DK37" s="622"/>
      <c r="DL37" s="603">
        <v>248620</v>
      </c>
      <c r="DM37" s="621"/>
      <c r="DN37" s="621"/>
      <c r="DO37" s="621"/>
      <c r="DP37" s="621"/>
      <c r="DQ37" s="621"/>
      <c r="DR37" s="621"/>
      <c r="DS37" s="621"/>
      <c r="DT37" s="621"/>
      <c r="DU37" s="621"/>
      <c r="DV37" s="622"/>
      <c r="DW37" s="600">
        <v>11.2</v>
      </c>
      <c r="DX37" s="623"/>
      <c r="DY37" s="623"/>
      <c r="DZ37" s="623"/>
      <c r="EA37" s="623"/>
      <c r="EB37" s="623"/>
      <c r="EC37" s="625"/>
    </row>
    <row r="38" spans="2:133" ht="11.25" customHeight="1" x14ac:dyDescent="0.15">
      <c r="B38" s="608" t="s">
        <v>416</v>
      </c>
      <c r="C38" s="609"/>
      <c r="D38" s="609"/>
      <c r="E38" s="609"/>
      <c r="F38" s="609"/>
      <c r="G38" s="609"/>
      <c r="H38" s="609"/>
      <c r="I38" s="609"/>
      <c r="J38" s="609"/>
      <c r="K38" s="609"/>
      <c r="L38" s="609"/>
      <c r="M38" s="609"/>
      <c r="N38" s="609"/>
      <c r="O38" s="609"/>
      <c r="P38" s="609"/>
      <c r="Q38" s="610"/>
      <c r="R38" s="648">
        <v>3372519</v>
      </c>
      <c r="S38" s="649"/>
      <c r="T38" s="649"/>
      <c r="U38" s="649"/>
      <c r="V38" s="649"/>
      <c r="W38" s="649"/>
      <c r="X38" s="649"/>
      <c r="Y38" s="650"/>
      <c r="Z38" s="651">
        <v>100</v>
      </c>
      <c r="AA38" s="651"/>
      <c r="AB38" s="651"/>
      <c r="AC38" s="651"/>
      <c r="AD38" s="652">
        <v>2105183</v>
      </c>
      <c r="AE38" s="652"/>
      <c r="AF38" s="652"/>
      <c r="AG38" s="652"/>
      <c r="AH38" s="652"/>
      <c r="AI38" s="652"/>
      <c r="AJ38" s="652"/>
      <c r="AK38" s="652"/>
      <c r="AL38" s="653">
        <v>100</v>
      </c>
      <c r="AM38" s="640"/>
      <c r="AN38" s="640"/>
      <c r="AO38" s="654"/>
      <c r="AQ38" s="646" t="s">
        <v>417</v>
      </c>
      <c r="AR38" s="379"/>
      <c r="AS38" s="379"/>
      <c r="AT38" s="379"/>
      <c r="AU38" s="379"/>
      <c r="AV38" s="379"/>
      <c r="AW38" s="379"/>
      <c r="AX38" s="379"/>
      <c r="AY38" s="647"/>
      <c r="AZ38" s="592" t="s">
        <v>169</v>
      </c>
      <c r="BA38" s="376"/>
      <c r="BB38" s="376"/>
      <c r="BC38" s="376"/>
      <c r="BD38" s="621"/>
      <c r="BE38" s="621"/>
      <c r="BF38" s="637"/>
      <c r="BG38" s="597" t="s">
        <v>300</v>
      </c>
      <c r="BH38" s="598"/>
      <c r="BI38" s="598"/>
      <c r="BJ38" s="598"/>
      <c r="BK38" s="598"/>
      <c r="BL38" s="598"/>
      <c r="BM38" s="598"/>
      <c r="BN38" s="598"/>
      <c r="BO38" s="598"/>
      <c r="BP38" s="598"/>
      <c r="BQ38" s="598"/>
      <c r="BR38" s="598"/>
      <c r="BS38" s="598"/>
      <c r="BT38" s="598"/>
      <c r="BU38" s="599"/>
      <c r="BV38" s="592">
        <v>1884</v>
      </c>
      <c r="BW38" s="376"/>
      <c r="BX38" s="376"/>
      <c r="BY38" s="376"/>
      <c r="BZ38" s="376"/>
      <c r="CA38" s="376"/>
      <c r="CB38" s="604"/>
      <c r="CD38" s="597" t="s">
        <v>278</v>
      </c>
      <c r="CE38" s="598"/>
      <c r="CF38" s="598"/>
      <c r="CG38" s="598"/>
      <c r="CH38" s="598"/>
      <c r="CI38" s="598"/>
      <c r="CJ38" s="598"/>
      <c r="CK38" s="598"/>
      <c r="CL38" s="598"/>
      <c r="CM38" s="598"/>
      <c r="CN38" s="598"/>
      <c r="CO38" s="598"/>
      <c r="CP38" s="598"/>
      <c r="CQ38" s="599"/>
      <c r="CR38" s="592">
        <v>301305</v>
      </c>
      <c r="CS38" s="376"/>
      <c r="CT38" s="376"/>
      <c r="CU38" s="376"/>
      <c r="CV38" s="376"/>
      <c r="CW38" s="376"/>
      <c r="CX38" s="376"/>
      <c r="CY38" s="593"/>
      <c r="CZ38" s="600">
        <v>9.1999999999999993</v>
      </c>
      <c r="DA38" s="623"/>
      <c r="DB38" s="623"/>
      <c r="DC38" s="624"/>
      <c r="DD38" s="603">
        <v>264383</v>
      </c>
      <c r="DE38" s="376"/>
      <c r="DF38" s="376"/>
      <c r="DG38" s="376"/>
      <c r="DH38" s="376"/>
      <c r="DI38" s="376"/>
      <c r="DJ38" s="376"/>
      <c r="DK38" s="593"/>
      <c r="DL38" s="603">
        <v>228352</v>
      </c>
      <c r="DM38" s="376"/>
      <c r="DN38" s="376"/>
      <c r="DO38" s="376"/>
      <c r="DP38" s="376"/>
      <c r="DQ38" s="376"/>
      <c r="DR38" s="376"/>
      <c r="DS38" s="376"/>
      <c r="DT38" s="376"/>
      <c r="DU38" s="376"/>
      <c r="DV38" s="593"/>
      <c r="DW38" s="600">
        <v>10.3</v>
      </c>
      <c r="DX38" s="623"/>
      <c r="DY38" s="623"/>
      <c r="DZ38" s="623"/>
      <c r="EA38" s="623"/>
      <c r="EB38" s="623"/>
      <c r="EC38" s="625"/>
    </row>
    <row r="39" spans="2:133" ht="11.25" customHeight="1" x14ac:dyDescent="0.15">
      <c r="AQ39" s="646" t="s">
        <v>225</v>
      </c>
      <c r="AR39" s="379"/>
      <c r="AS39" s="379"/>
      <c r="AT39" s="379"/>
      <c r="AU39" s="379"/>
      <c r="AV39" s="379"/>
      <c r="AW39" s="379"/>
      <c r="AX39" s="379"/>
      <c r="AY39" s="647"/>
      <c r="AZ39" s="592" t="s">
        <v>169</v>
      </c>
      <c r="BA39" s="376"/>
      <c r="BB39" s="376"/>
      <c r="BC39" s="376"/>
      <c r="BD39" s="621"/>
      <c r="BE39" s="621"/>
      <c r="BF39" s="637"/>
      <c r="BG39" s="676" t="s">
        <v>246</v>
      </c>
      <c r="BH39" s="533"/>
      <c r="BI39" s="533"/>
      <c r="BJ39" s="533"/>
      <c r="BK39" s="533"/>
      <c r="BL39" s="7"/>
      <c r="BM39" s="598" t="s">
        <v>232</v>
      </c>
      <c r="BN39" s="598"/>
      <c r="BO39" s="598"/>
      <c r="BP39" s="598"/>
      <c r="BQ39" s="598"/>
      <c r="BR39" s="598"/>
      <c r="BS39" s="598"/>
      <c r="BT39" s="598"/>
      <c r="BU39" s="599"/>
      <c r="BV39" s="592">
        <v>73</v>
      </c>
      <c r="BW39" s="376"/>
      <c r="BX39" s="376"/>
      <c r="BY39" s="376"/>
      <c r="BZ39" s="376"/>
      <c r="CA39" s="376"/>
      <c r="CB39" s="604"/>
      <c r="CD39" s="597" t="s">
        <v>8</v>
      </c>
      <c r="CE39" s="598"/>
      <c r="CF39" s="598"/>
      <c r="CG39" s="598"/>
      <c r="CH39" s="598"/>
      <c r="CI39" s="598"/>
      <c r="CJ39" s="598"/>
      <c r="CK39" s="598"/>
      <c r="CL39" s="598"/>
      <c r="CM39" s="598"/>
      <c r="CN39" s="598"/>
      <c r="CO39" s="598"/>
      <c r="CP39" s="598"/>
      <c r="CQ39" s="599"/>
      <c r="CR39" s="592">
        <v>117973</v>
      </c>
      <c r="CS39" s="621"/>
      <c r="CT39" s="621"/>
      <c r="CU39" s="621"/>
      <c r="CV39" s="621"/>
      <c r="CW39" s="621"/>
      <c r="CX39" s="621"/>
      <c r="CY39" s="622"/>
      <c r="CZ39" s="600">
        <v>3.6</v>
      </c>
      <c r="DA39" s="623"/>
      <c r="DB39" s="623"/>
      <c r="DC39" s="624"/>
      <c r="DD39" s="603">
        <v>111089</v>
      </c>
      <c r="DE39" s="621"/>
      <c r="DF39" s="621"/>
      <c r="DG39" s="621"/>
      <c r="DH39" s="621"/>
      <c r="DI39" s="621"/>
      <c r="DJ39" s="621"/>
      <c r="DK39" s="622"/>
      <c r="DL39" s="603" t="s">
        <v>169</v>
      </c>
      <c r="DM39" s="621"/>
      <c r="DN39" s="621"/>
      <c r="DO39" s="621"/>
      <c r="DP39" s="621"/>
      <c r="DQ39" s="621"/>
      <c r="DR39" s="621"/>
      <c r="DS39" s="621"/>
      <c r="DT39" s="621"/>
      <c r="DU39" s="621"/>
      <c r="DV39" s="622"/>
      <c r="DW39" s="600" t="s">
        <v>169</v>
      </c>
      <c r="DX39" s="623"/>
      <c r="DY39" s="623"/>
      <c r="DZ39" s="623"/>
      <c r="EA39" s="623"/>
      <c r="EB39" s="623"/>
      <c r="EC39" s="625"/>
    </row>
    <row r="40" spans="2:133" ht="11.25" customHeight="1" x14ac:dyDescent="0.15">
      <c r="AQ40" s="646" t="s">
        <v>418</v>
      </c>
      <c r="AR40" s="379"/>
      <c r="AS40" s="379"/>
      <c r="AT40" s="379"/>
      <c r="AU40" s="379"/>
      <c r="AV40" s="379"/>
      <c r="AW40" s="379"/>
      <c r="AX40" s="379"/>
      <c r="AY40" s="647"/>
      <c r="AZ40" s="592">
        <v>58244</v>
      </c>
      <c r="BA40" s="376"/>
      <c r="BB40" s="376"/>
      <c r="BC40" s="376"/>
      <c r="BD40" s="621"/>
      <c r="BE40" s="621"/>
      <c r="BF40" s="637"/>
      <c r="BG40" s="676"/>
      <c r="BH40" s="533"/>
      <c r="BI40" s="533"/>
      <c r="BJ40" s="533"/>
      <c r="BK40" s="533"/>
      <c r="BL40" s="7"/>
      <c r="BM40" s="598" t="s">
        <v>386</v>
      </c>
      <c r="BN40" s="598"/>
      <c r="BO40" s="598"/>
      <c r="BP40" s="598"/>
      <c r="BQ40" s="598"/>
      <c r="BR40" s="598"/>
      <c r="BS40" s="598"/>
      <c r="BT40" s="598"/>
      <c r="BU40" s="599"/>
      <c r="BV40" s="592" t="s">
        <v>169</v>
      </c>
      <c r="BW40" s="376"/>
      <c r="BX40" s="376"/>
      <c r="BY40" s="376"/>
      <c r="BZ40" s="376"/>
      <c r="CA40" s="376"/>
      <c r="CB40" s="604"/>
      <c r="CD40" s="597" t="s">
        <v>419</v>
      </c>
      <c r="CE40" s="598"/>
      <c r="CF40" s="598"/>
      <c r="CG40" s="598"/>
      <c r="CH40" s="598"/>
      <c r="CI40" s="598"/>
      <c r="CJ40" s="598"/>
      <c r="CK40" s="598"/>
      <c r="CL40" s="598"/>
      <c r="CM40" s="598"/>
      <c r="CN40" s="598"/>
      <c r="CO40" s="598"/>
      <c r="CP40" s="598"/>
      <c r="CQ40" s="599"/>
      <c r="CR40" s="592">
        <v>57345</v>
      </c>
      <c r="CS40" s="376"/>
      <c r="CT40" s="376"/>
      <c r="CU40" s="376"/>
      <c r="CV40" s="376"/>
      <c r="CW40" s="376"/>
      <c r="CX40" s="376"/>
      <c r="CY40" s="593"/>
      <c r="CZ40" s="600">
        <v>1.8</v>
      </c>
      <c r="DA40" s="623"/>
      <c r="DB40" s="623"/>
      <c r="DC40" s="624"/>
      <c r="DD40" s="603">
        <v>7285</v>
      </c>
      <c r="DE40" s="376"/>
      <c r="DF40" s="376"/>
      <c r="DG40" s="376"/>
      <c r="DH40" s="376"/>
      <c r="DI40" s="376"/>
      <c r="DJ40" s="376"/>
      <c r="DK40" s="593"/>
      <c r="DL40" s="603">
        <v>804</v>
      </c>
      <c r="DM40" s="376"/>
      <c r="DN40" s="376"/>
      <c r="DO40" s="376"/>
      <c r="DP40" s="376"/>
      <c r="DQ40" s="376"/>
      <c r="DR40" s="376"/>
      <c r="DS40" s="376"/>
      <c r="DT40" s="376"/>
      <c r="DU40" s="376"/>
      <c r="DV40" s="593"/>
      <c r="DW40" s="600">
        <v>0</v>
      </c>
      <c r="DX40" s="623"/>
      <c r="DY40" s="623"/>
      <c r="DZ40" s="623"/>
      <c r="EA40" s="623"/>
      <c r="EB40" s="623"/>
      <c r="EC40" s="625"/>
    </row>
    <row r="41" spans="2:133" ht="11.25" customHeight="1" x14ac:dyDescent="0.15">
      <c r="AQ41" s="655" t="s">
        <v>420</v>
      </c>
      <c r="AR41" s="656"/>
      <c r="AS41" s="656"/>
      <c r="AT41" s="656"/>
      <c r="AU41" s="656"/>
      <c r="AV41" s="656"/>
      <c r="AW41" s="656"/>
      <c r="AX41" s="656"/>
      <c r="AY41" s="657"/>
      <c r="AZ41" s="648">
        <v>239033</v>
      </c>
      <c r="BA41" s="649"/>
      <c r="BB41" s="649"/>
      <c r="BC41" s="649"/>
      <c r="BD41" s="639"/>
      <c r="BE41" s="639"/>
      <c r="BF41" s="641"/>
      <c r="BG41" s="549"/>
      <c r="BH41" s="550"/>
      <c r="BI41" s="550"/>
      <c r="BJ41" s="550"/>
      <c r="BK41" s="550"/>
      <c r="BL41" s="23"/>
      <c r="BM41" s="609" t="s">
        <v>376</v>
      </c>
      <c r="BN41" s="609"/>
      <c r="BO41" s="609"/>
      <c r="BP41" s="609"/>
      <c r="BQ41" s="609"/>
      <c r="BR41" s="609"/>
      <c r="BS41" s="609"/>
      <c r="BT41" s="609"/>
      <c r="BU41" s="610"/>
      <c r="BV41" s="648">
        <v>330</v>
      </c>
      <c r="BW41" s="649"/>
      <c r="BX41" s="649"/>
      <c r="BY41" s="649"/>
      <c r="BZ41" s="649"/>
      <c r="CA41" s="649"/>
      <c r="CB41" s="658"/>
      <c r="CD41" s="597" t="s">
        <v>421</v>
      </c>
      <c r="CE41" s="598"/>
      <c r="CF41" s="598"/>
      <c r="CG41" s="598"/>
      <c r="CH41" s="598"/>
      <c r="CI41" s="598"/>
      <c r="CJ41" s="598"/>
      <c r="CK41" s="598"/>
      <c r="CL41" s="598"/>
      <c r="CM41" s="598"/>
      <c r="CN41" s="598"/>
      <c r="CO41" s="598"/>
      <c r="CP41" s="598"/>
      <c r="CQ41" s="599"/>
      <c r="CR41" s="592" t="s">
        <v>169</v>
      </c>
      <c r="CS41" s="621"/>
      <c r="CT41" s="621"/>
      <c r="CU41" s="621"/>
      <c r="CV41" s="621"/>
      <c r="CW41" s="621"/>
      <c r="CX41" s="621"/>
      <c r="CY41" s="622"/>
      <c r="CZ41" s="600" t="s">
        <v>169</v>
      </c>
      <c r="DA41" s="623"/>
      <c r="DB41" s="623"/>
      <c r="DC41" s="624"/>
      <c r="DD41" s="603" t="s">
        <v>169</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422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423</v>
      </c>
      <c r="CE42" s="598"/>
      <c r="CF42" s="598"/>
      <c r="CG42" s="598"/>
      <c r="CH42" s="598"/>
      <c r="CI42" s="598"/>
      <c r="CJ42" s="598"/>
      <c r="CK42" s="598"/>
      <c r="CL42" s="598"/>
      <c r="CM42" s="598"/>
      <c r="CN42" s="598"/>
      <c r="CO42" s="598"/>
      <c r="CP42" s="598"/>
      <c r="CQ42" s="599"/>
      <c r="CR42" s="592">
        <v>277442</v>
      </c>
      <c r="CS42" s="376"/>
      <c r="CT42" s="376"/>
      <c r="CU42" s="376"/>
      <c r="CV42" s="376"/>
      <c r="CW42" s="376"/>
      <c r="CX42" s="376"/>
      <c r="CY42" s="593"/>
      <c r="CZ42" s="600">
        <v>8.5</v>
      </c>
      <c r="DA42" s="382"/>
      <c r="DB42" s="382"/>
      <c r="DC42" s="665"/>
      <c r="DD42" s="603">
        <v>54160</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208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274</v>
      </c>
      <c r="CE43" s="598"/>
      <c r="CF43" s="598"/>
      <c r="CG43" s="598"/>
      <c r="CH43" s="598"/>
      <c r="CI43" s="598"/>
      <c r="CJ43" s="598"/>
      <c r="CK43" s="598"/>
      <c r="CL43" s="598"/>
      <c r="CM43" s="598"/>
      <c r="CN43" s="598"/>
      <c r="CO43" s="598"/>
      <c r="CP43" s="598"/>
      <c r="CQ43" s="599"/>
      <c r="CR43" s="592">
        <v>17514</v>
      </c>
      <c r="CS43" s="621"/>
      <c r="CT43" s="621"/>
      <c r="CU43" s="621"/>
      <c r="CV43" s="621"/>
      <c r="CW43" s="621"/>
      <c r="CX43" s="621"/>
      <c r="CY43" s="622"/>
      <c r="CZ43" s="600">
        <v>0.5</v>
      </c>
      <c r="DA43" s="623"/>
      <c r="DB43" s="623"/>
      <c r="DC43" s="624"/>
      <c r="DD43" s="603">
        <v>17514</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371</v>
      </c>
      <c r="CD44" s="572" t="s">
        <v>393</v>
      </c>
      <c r="CE44" s="565"/>
      <c r="CF44" s="597" t="s">
        <v>206</v>
      </c>
      <c r="CG44" s="598"/>
      <c r="CH44" s="598"/>
      <c r="CI44" s="598"/>
      <c r="CJ44" s="598"/>
      <c r="CK44" s="598"/>
      <c r="CL44" s="598"/>
      <c r="CM44" s="598"/>
      <c r="CN44" s="598"/>
      <c r="CO44" s="598"/>
      <c r="CP44" s="598"/>
      <c r="CQ44" s="599"/>
      <c r="CR44" s="592">
        <v>277442</v>
      </c>
      <c r="CS44" s="376"/>
      <c r="CT44" s="376"/>
      <c r="CU44" s="376"/>
      <c r="CV44" s="376"/>
      <c r="CW44" s="376"/>
      <c r="CX44" s="376"/>
      <c r="CY44" s="593"/>
      <c r="CZ44" s="600">
        <v>8.5</v>
      </c>
      <c r="DA44" s="382"/>
      <c r="DB44" s="382"/>
      <c r="DC44" s="665"/>
      <c r="DD44" s="603">
        <v>54160</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424</v>
      </c>
      <c r="CG45" s="598"/>
      <c r="CH45" s="598"/>
      <c r="CI45" s="598"/>
      <c r="CJ45" s="598"/>
      <c r="CK45" s="598"/>
      <c r="CL45" s="598"/>
      <c r="CM45" s="598"/>
      <c r="CN45" s="598"/>
      <c r="CO45" s="598"/>
      <c r="CP45" s="598"/>
      <c r="CQ45" s="599"/>
      <c r="CR45" s="592">
        <v>155850</v>
      </c>
      <c r="CS45" s="621"/>
      <c r="CT45" s="621"/>
      <c r="CU45" s="621"/>
      <c r="CV45" s="621"/>
      <c r="CW45" s="621"/>
      <c r="CX45" s="621"/>
      <c r="CY45" s="622"/>
      <c r="CZ45" s="600">
        <v>4.8</v>
      </c>
      <c r="DA45" s="623"/>
      <c r="DB45" s="623"/>
      <c r="DC45" s="624"/>
      <c r="DD45" s="603">
        <v>5478</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91</v>
      </c>
      <c r="CG46" s="598"/>
      <c r="CH46" s="598"/>
      <c r="CI46" s="598"/>
      <c r="CJ46" s="598"/>
      <c r="CK46" s="598"/>
      <c r="CL46" s="598"/>
      <c r="CM46" s="598"/>
      <c r="CN46" s="598"/>
      <c r="CO46" s="598"/>
      <c r="CP46" s="598"/>
      <c r="CQ46" s="599"/>
      <c r="CR46" s="592">
        <v>121592</v>
      </c>
      <c r="CS46" s="376"/>
      <c r="CT46" s="376"/>
      <c r="CU46" s="376"/>
      <c r="CV46" s="376"/>
      <c r="CW46" s="376"/>
      <c r="CX46" s="376"/>
      <c r="CY46" s="593"/>
      <c r="CZ46" s="600">
        <v>3.7</v>
      </c>
      <c r="DA46" s="382"/>
      <c r="DB46" s="382"/>
      <c r="DC46" s="665"/>
      <c r="DD46" s="603">
        <v>48682</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425</v>
      </c>
      <c r="CG47" s="598"/>
      <c r="CH47" s="598"/>
      <c r="CI47" s="598"/>
      <c r="CJ47" s="598"/>
      <c r="CK47" s="598"/>
      <c r="CL47" s="598"/>
      <c r="CM47" s="598"/>
      <c r="CN47" s="598"/>
      <c r="CO47" s="598"/>
      <c r="CP47" s="598"/>
      <c r="CQ47" s="599"/>
      <c r="CR47" s="592" t="s">
        <v>169</v>
      </c>
      <c r="CS47" s="621"/>
      <c r="CT47" s="621"/>
      <c r="CU47" s="621"/>
      <c r="CV47" s="621"/>
      <c r="CW47" s="621"/>
      <c r="CX47" s="621"/>
      <c r="CY47" s="622"/>
      <c r="CZ47" s="600" t="s">
        <v>169</v>
      </c>
      <c r="DA47" s="623"/>
      <c r="DB47" s="623"/>
      <c r="DC47" s="624"/>
      <c r="DD47" s="603" t="s">
        <v>169</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78</v>
      </c>
      <c r="CG48" s="598"/>
      <c r="CH48" s="598"/>
      <c r="CI48" s="598"/>
      <c r="CJ48" s="598"/>
      <c r="CK48" s="598"/>
      <c r="CL48" s="598"/>
      <c r="CM48" s="598"/>
      <c r="CN48" s="598"/>
      <c r="CO48" s="598"/>
      <c r="CP48" s="598"/>
      <c r="CQ48" s="599"/>
      <c r="CR48" s="592" t="s">
        <v>169</v>
      </c>
      <c r="CS48" s="376"/>
      <c r="CT48" s="376"/>
      <c r="CU48" s="376"/>
      <c r="CV48" s="376"/>
      <c r="CW48" s="376"/>
      <c r="CX48" s="376"/>
      <c r="CY48" s="593"/>
      <c r="CZ48" s="600" t="s">
        <v>169</v>
      </c>
      <c r="DA48" s="382"/>
      <c r="DB48" s="382"/>
      <c r="DC48" s="665"/>
      <c r="DD48" s="603" t="s">
        <v>169</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9</v>
      </c>
      <c r="CE49" s="609"/>
      <c r="CF49" s="609"/>
      <c r="CG49" s="609"/>
      <c r="CH49" s="609"/>
      <c r="CI49" s="609"/>
      <c r="CJ49" s="609"/>
      <c r="CK49" s="609"/>
      <c r="CL49" s="609"/>
      <c r="CM49" s="609"/>
      <c r="CN49" s="609"/>
      <c r="CO49" s="609"/>
      <c r="CP49" s="609"/>
      <c r="CQ49" s="610"/>
      <c r="CR49" s="648">
        <v>3258747</v>
      </c>
      <c r="CS49" s="639"/>
      <c r="CT49" s="639"/>
      <c r="CU49" s="639"/>
      <c r="CV49" s="639"/>
      <c r="CW49" s="639"/>
      <c r="CX49" s="639"/>
      <c r="CY49" s="666"/>
      <c r="CZ49" s="653">
        <v>100</v>
      </c>
      <c r="DA49" s="667"/>
      <c r="DB49" s="667"/>
      <c r="DC49" s="668"/>
      <c r="DD49" s="669">
        <v>2479524</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aE6noSwBWHuqjeZJqxCIYi/UTIt8mrT9MDmjHW+FqXj6T1aiy9dwtBXqpTWc6APeUY7fwgLi0lJrhofEXICZmg==" saltValue="1e2yBDHZRsXQIP9Jm58jb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426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304</v>
      </c>
      <c r="DK2" s="681"/>
      <c r="DL2" s="681"/>
      <c r="DM2" s="681"/>
      <c r="DN2" s="681"/>
      <c r="DO2" s="682"/>
      <c r="DP2" s="69"/>
      <c r="DQ2" s="680" t="s">
        <v>291</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323</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428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430</v>
      </c>
      <c r="B5" s="949"/>
      <c r="C5" s="949"/>
      <c r="D5" s="949"/>
      <c r="E5" s="949"/>
      <c r="F5" s="949"/>
      <c r="G5" s="949"/>
      <c r="H5" s="949"/>
      <c r="I5" s="949"/>
      <c r="J5" s="949"/>
      <c r="K5" s="949"/>
      <c r="L5" s="949"/>
      <c r="M5" s="949"/>
      <c r="N5" s="949"/>
      <c r="O5" s="949"/>
      <c r="P5" s="950"/>
      <c r="Q5" s="954" t="s">
        <v>258</v>
      </c>
      <c r="R5" s="955"/>
      <c r="S5" s="955"/>
      <c r="T5" s="955"/>
      <c r="U5" s="956"/>
      <c r="V5" s="954" t="s">
        <v>103</v>
      </c>
      <c r="W5" s="955"/>
      <c r="X5" s="955"/>
      <c r="Y5" s="955"/>
      <c r="Z5" s="956"/>
      <c r="AA5" s="954" t="s">
        <v>431</v>
      </c>
      <c r="AB5" s="955"/>
      <c r="AC5" s="955"/>
      <c r="AD5" s="955"/>
      <c r="AE5" s="955"/>
      <c r="AF5" s="960" t="s">
        <v>165</v>
      </c>
      <c r="AG5" s="955"/>
      <c r="AH5" s="955"/>
      <c r="AI5" s="955"/>
      <c r="AJ5" s="961"/>
      <c r="AK5" s="955" t="s">
        <v>414</v>
      </c>
      <c r="AL5" s="955"/>
      <c r="AM5" s="955"/>
      <c r="AN5" s="955"/>
      <c r="AO5" s="956"/>
      <c r="AP5" s="954" t="s">
        <v>173</v>
      </c>
      <c r="AQ5" s="955"/>
      <c r="AR5" s="955"/>
      <c r="AS5" s="955"/>
      <c r="AT5" s="956"/>
      <c r="AU5" s="954" t="s">
        <v>432</v>
      </c>
      <c r="AV5" s="955"/>
      <c r="AW5" s="955"/>
      <c r="AX5" s="955"/>
      <c r="AY5" s="961"/>
      <c r="AZ5" s="72"/>
      <c r="BA5" s="72"/>
      <c r="BB5" s="72"/>
      <c r="BC5" s="72"/>
      <c r="BD5" s="72"/>
      <c r="BE5" s="84"/>
      <c r="BF5" s="84"/>
      <c r="BG5" s="84"/>
      <c r="BH5" s="84"/>
      <c r="BI5" s="84"/>
      <c r="BJ5" s="84"/>
      <c r="BK5" s="84"/>
      <c r="BL5" s="84"/>
      <c r="BM5" s="84"/>
      <c r="BN5" s="84"/>
      <c r="BO5" s="84"/>
      <c r="BP5" s="84"/>
      <c r="BQ5" s="948" t="s">
        <v>301</v>
      </c>
      <c r="BR5" s="949"/>
      <c r="BS5" s="949"/>
      <c r="BT5" s="949"/>
      <c r="BU5" s="949"/>
      <c r="BV5" s="949"/>
      <c r="BW5" s="949"/>
      <c r="BX5" s="949"/>
      <c r="BY5" s="949"/>
      <c r="BZ5" s="949"/>
      <c r="CA5" s="949"/>
      <c r="CB5" s="949"/>
      <c r="CC5" s="949"/>
      <c r="CD5" s="949"/>
      <c r="CE5" s="949"/>
      <c r="CF5" s="949"/>
      <c r="CG5" s="950"/>
      <c r="CH5" s="954" t="s">
        <v>380</v>
      </c>
      <c r="CI5" s="955"/>
      <c r="CJ5" s="955"/>
      <c r="CK5" s="955"/>
      <c r="CL5" s="956"/>
      <c r="CM5" s="954" t="s">
        <v>433</v>
      </c>
      <c r="CN5" s="955"/>
      <c r="CO5" s="955"/>
      <c r="CP5" s="955"/>
      <c r="CQ5" s="956"/>
      <c r="CR5" s="954" t="s">
        <v>177</v>
      </c>
      <c r="CS5" s="955"/>
      <c r="CT5" s="955"/>
      <c r="CU5" s="955"/>
      <c r="CV5" s="956"/>
      <c r="CW5" s="954" t="s">
        <v>394</v>
      </c>
      <c r="CX5" s="955"/>
      <c r="CY5" s="955"/>
      <c r="CZ5" s="955"/>
      <c r="DA5" s="956"/>
      <c r="DB5" s="954" t="s">
        <v>434</v>
      </c>
      <c r="DC5" s="955"/>
      <c r="DD5" s="955"/>
      <c r="DE5" s="955"/>
      <c r="DF5" s="956"/>
      <c r="DG5" s="964" t="s">
        <v>67</v>
      </c>
      <c r="DH5" s="965"/>
      <c r="DI5" s="965"/>
      <c r="DJ5" s="965"/>
      <c r="DK5" s="966"/>
      <c r="DL5" s="964" t="s">
        <v>437</v>
      </c>
      <c r="DM5" s="965"/>
      <c r="DN5" s="965"/>
      <c r="DO5" s="965"/>
      <c r="DP5" s="966"/>
      <c r="DQ5" s="954" t="s">
        <v>438</v>
      </c>
      <c r="DR5" s="955"/>
      <c r="DS5" s="955"/>
      <c r="DT5" s="955"/>
      <c r="DU5" s="956"/>
      <c r="DV5" s="954" t="s">
        <v>432</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395</v>
      </c>
      <c r="C7" s="685"/>
      <c r="D7" s="685"/>
      <c r="E7" s="685"/>
      <c r="F7" s="685"/>
      <c r="G7" s="685"/>
      <c r="H7" s="685"/>
      <c r="I7" s="685"/>
      <c r="J7" s="685"/>
      <c r="K7" s="685"/>
      <c r="L7" s="685"/>
      <c r="M7" s="685"/>
      <c r="N7" s="685"/>
      <c r="O7" s="685"/>
      <c r="P7" s="686"/>
      <c r="Q7" s="687"/>
      <c r="R7" s="688"/>
      <c r="S7" s="688"/>
      <c r="T7" s="688"/>
      <c r="U7" s="688"/>
      <c r="V7" s="688"/>
      <c r="W7" s="688"/>
      <c r="X7" s="688"/>
      <c r="Y7" s="688"/>
      <c r="Z7" s="688"/>
      <c r="AA7" s="688"/>
      <c r="AB7" s="688"/>
      <c r="AC7" s="688"/>
      <c r="AD7" s="688"/>
      <c r="AE7" s="689"/>
      <c r="AF7" s="690">
        <v>114</v>
      </c>
      <c r="AG7" s="691"/>
      <c r="AH7" s="691"/>
      <c r="AI7" s="691"/>
      <c r="AJ7" s="692"/>
      <c r="AK7" s="693"/>
      <c r="AL7" s="688"/>
      <c r="AM7" s="688"/>
      <c r="AN7" s="688"/>
      <c r="AO7" s="688"/>
      <c r="AP7" s="688"/>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c r="BT7" s="685"/>
      <c r="BU7" s="685"/>
      <c r="BV7" s="685"/>
      <c r="BW7" s="685"/>
      <c r="BX7" s="685"/>
      <c r="BY7" s="685"/>
      <c r="BZ7" s="685"/>
      <c r="CA7" s="685"/>
      <c r="CB7" s="685"/>
      <c r="CC7" s="685"/>
      <c r="CD7" s="685"/>
      <c r="CE7" s="685"/>
      <c r="CF7" s="685"/>
      <c r="CG7" s="686"/>
      <c r="CH7" s="696"/>
      <c r="CI7" s="697"/>
      <c r="CJ7" s="697"/>
      <c r="CK7" s="697"/>
      <c r="CL7" s="698"/>
      <c r="CM7" s="696"/>
      <c r="CN7" s="697"/>
      <c r="CO7" s="697"/>
      <c r="CP7" s="697"/>
      <c r="CQ7" s="698"/>
      <c r="CR7" s="696"/>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84"/>
      <c r="DW7" s="685"/>
      <c r="DX7" s="685"/>
      <c r="DY7" s="685"/>
      <c r="DZ7" s="699"/>
      <c r="EA7" s="81"/>
    </row>
    <row r="8" spans="1:131" s="53" customFormat="1" ht="26.25" customHeight="1" x14ac:dyDescent="0.15">
      <c r="A8" s="59">
        <v>2</v>
      </c>
      <c r="B8" s="700"/>
      <c r="C8" s="701"/>
      <c r="D8" s="701"/>
      <c r="E8" s="701"/>
      <c r="F8" s="701"/>
      <c r="G8" s="701"/>
      <c r="H8" s="701"/>
      <c r="I8" s="701"/>
      <c r="J8" s="701"/>
      <c r="K8" s="701"/>
      <c r="L8" s="701"/>
      <c r="M8" s="701"/>
      <c r="N8" s="701"/>
      <c r="O8" s="701"/>
      <c r="P8" s="702"/>
      <c r="Q8" s="703"/>
      <c r="R8" s="704"/>
      <c r="S8" s="704"/>
      <c r="T8" s="704"/>
      <c r="U8" s="704"/>
      <c r="V8" s="704"/>
      <c r="W8" s="704"/>
      <c r="X8" s="704"/>
      <c r="Y8" s="704"/>
      <c r="Z8" s="704"/>
      <c r="AA8" s="704"/>
      <c r="AB8" s="704"/>
      <c r="AC8" s="704"/>
      <c r="AD8" s="704"/>
      <c r="AE8" s="705"/>
      <c r="AF8" s="706"/>
      <c r="AG8" s="707"/>
      <c r="AH8" s="707"/>
      <c r="AI8" s="707"/>
      <c r="AJ8" s="708"/>
      <c r="AK8" s="709"/>
      <c r="AL8" s="704"/>
      <c r="AM8" s="704"/>
      <c r="AN8" s="704"/>
      <c r="AO8" s="704"/>
      <c r="AP8" s="704"/>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c r="BT8" s="701"/>
      <c r="BU8" s="701"/>
      <c r="BV8" s="701"/>
      <c r="BW8" s="701"/>
      <c r="BX8" s="701"/>
      <c r="BY8" s="701"/>
      <c r="BZ8" s="701"/>
      <c r="CA8" s="701"/>
      <c r="CB8" s="701"/>
      <c r="CC8" s="701"/>
      <c r="CD8" s="701"/>
      <c r="CE8" s="701"/>
      <c r="CF8" s="701"/>
      <c r="CG8" s="702"/>
      <c r="CH8" s="712"/>
      <c r="CI8" s="707"/>
      <c r="CJ8" s="707"/>
      <c r="CK8" s="707"/>
      <c r="CL8" s="713"/>
      <c r="CM8" s="712"/>
      <c r="CN8" s="707"/>
      <c r="CO8" s="707"/>
      <c r="CP8" s="707"/>
      <c r="CQ8" s="713"/>
      <c r="CR8" s="712"/>
      <c r="CS8" s="707"/>
      <c r="CT8" s="707"/>
      <c r="CU8" s="707"/>
      <c r="CV8" s="713"/>
      <c r="CW8" s="712"/>
      <c r="CX8" s="707"/>
      <c r="CY8" s="707"/>
      <c r="CZ8" s="707"/>
      <c r="DA8" s="713"/>
      <c r="DB8" s="712"/>
      <c r="DC8" s="707"/>
      <c r="DD8" s="707"/>
      <c r="DE8" s="707"/>
      <c r="DF8" s="713"/>
      <c r="DG8" s="712"/>
      <c r="DH8" s="707"/>
      <c r="DI8" s="707"/>
      <c r="DJ8" s="707"/>
      <c r="DK8" s="713"/>
      <c r="DL8" s="712"/>
      <c r="DM8" s="707"/>
      <c r="DN8" s="707"/>
      <c r="DO8" s="707"/>
      <c r="DP8" s="713"/>
      <c r="DQ8" s="712"/>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439</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440</v>
      </c>
      <c r="B23" s="723" t="s">
        <v>251</v>
      </c>
      <c r="C23" s="724"/>
      <c r="D23" s="724"/>
      <c r="E23" s="724"/>
      <c r="F23" s="724"/>
      <c r="G23" s="724"/>
      <c r="H23" s="724"/>
      <c r="I23" s="724"/>
      <c r="J23" s="724"/>
      <c r="K23" s="724"/>
      <c r="L23" s="724"/>
      <c r="M23" s="724"/>
      <c r="N23" s="724"/>
      <c r="O23" s="724"/>
      <c r="P23" s="725"/>
      <c r="Q23" s="726"/>
      <c r="R23" s="727"/>
      <c r="S23" s="727"/>
      <c r="T23" s="727"/>
      <c r="U23" s="727"/>
      <c r="V23" s="727"/>
      <c r="W23" s="727"/>
      <c r="X23" s="727"/>
      <c r="Y23" s="727"/>
      <c r="Z23" s="727"/>
      <c r="AA23" s="727"/>
      <c r="AB23" s="727"/>
      <c r="AC23" s="727"/>
      <c r="AD23" s="727"/>
      <c r="AE23" s="728"/>
      <c r="AF23" s="729">
        <v>114</v>
      </c>
      <c r="AG23" s="727"/>
      <c r="AH23" s="727"/>
      <c r="AI23" s="727"/>
      <c r="AJ23" s="730"/>
      <c r="AK23" s="731"/>
      <c r="AL23" s="732"/>
      <c r="AM23" s="732"/>
      <c r="AN23" s="732"/>
      <c r="AO23" s="732"/>
      <c r="AP23" s="727"/>
      <c r="AQ23" s="727"/>
      <c r="AR23" s="727"/>
      <c r="AS23" s="727"/>
      <c r="AT23" s="727"/>
      <c r="AU23" s="733"/>
      <c r="AV23" s="733"/>
      <c r="AW23" s="733"/>
      <c r="AX23" s="733"/>
      <c r="AY23" s="734"/>
      <c r="AZ23" s="735" t="s">
        <v>169</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364</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442</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430</v>
      </c>
      <c r="B26" s="949"/>
      <c r="C26" s="949"/>
      <c r="D26" s="949"/>
      <c r="E26" s="949"/>
      <c r="F26" s="949"/>
      <c r="G26" s="949"/>
      <c r="H26" s="949"/>
      <c r="I26" s="949"/>
      <c r="J26" s="949"/>
      <c r="K26" s="949"/>
      <c r="L26" s="949"/>
      <c r="M26" s="949"/>
      <c r="N26" s="949"/>
      <c r="O26" s="949"/>
      <c r="P26" s="950"/>
      <c r="Q26" s="954" t="s">
        <v>153</v>
      </c>
      <c r="R26" s="955"/>
      <c r="S26" s="955"/>
      <c r="T26" s="955"/>
      <c r="U26" s="956"/>
      <c r="V26" s="954" t="s">
        <v>324</v>
      </c>
      <c r="W26" s="955"/>
      <c r="X26" s="955"/>
      <c r="Y26" s="955"/>
      <c r="Z26" s="956"/>
      <c r="AA26" s="954" t="s">
        <v>293</v>
      </c>
      <c r="AB26" s="955"/>
      <c r="AC26" s="955"/>
      <c r="AD26" s="955"/>
      <c r="AE26" s="955"/>
      <c r="AF26" s="970" t="s">
        <v>443</v>
      </c>
      <c r="AG26" s="971"/>
      <c r="AH26" s="971"/>
      <c r="AI26" s="971"/>
      <c r="AJ26" s="972"/>
      <c r="AK26" s="955" t="s">
        <v>444</v>
      </c>
      <c r="AL26" s="955"/>
      <c r="AM26" s="955"/>
      <c r="AN26" s="955"/>
      <c r="AO26" s="956"/>
      <c r="AP26" s="954" t="s">
        <v>36</v>
      </c>
      <c r="AQ26" s="955"/>
      <c r="AR26" s="955"/>
      <c r="AS26" s="955"/>
      <c r="AT26" s="956"/>
      <c r="AU26" s="954" t="s">
        <v>445</v>
      </c>
      <c r="AV26" s="955"/>
      <c r="AW26" s="955"/>
      <c r="AX26" s="955"/>
      <c r="AY26" s="956"/>
      <c r="AZ26" s="954" t="s">
        <v>446</v>
      </c>
      <c r="BA26" s="955"/>
      <c r="BB26" s="955"/>
      <c r="BC26" s="955"/>
      <c r="BD26" s="956"/>
      <c r="BE26" s="954" t="s">
        <v>432</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447</v>
      </c>
      <c r="C28" s="685"/>
      <c r="D28" s="685"/>
      <c r="E28" s="685"/>
      <c r="F28" s="685"/>
      <c r="G28" s="685"/>
      <c r="H28" s="685"/>
      <c r="I28" s="685"/>
      <c r="J28" s="685"/>
      <c r="K28" s="685"/>
      <c r="L28" s="685"/>
      <c r="M28" s="685"/>
      <c r="N28" s="685"/>
      <c r="O28" s="685"/>
      <c r="P28" s="686"/>
      <c r="Q28" s="739"/>
      <c r="R28" s="740"/>
      <c r="S28" s="740"/>
      <c r="T28" s="740"/>
      <c r="U28" s="740"/>
      <c r="V28" s="740"/>
      <c r="W28" s="740"/>
      <c r="X28" s="740"/>
      <c r="Y28" s="740"/>
      <c r="Z28" s="740"/>
      <c r="AA28" s="740"/>
      <c r="AB28" s="740"/>
      <c r="AC28" s="740"/>
      <c r="AD28" s="740"/>
      <c r="AE28" s="741"/>
      <c r="AF28" s="742">
        <v>24</v>
      </c>
      <c r="AG28" s="740"/>
      <c r="AH28" s="740"/>
      <c r="AI28" s="740"/>
      <c r="AJ28" s="743"/>
      <c r="AK28" s="744"/>
      <c r="AL28" s="740"/>
      <c r="AM28" s="740"/>
      <c r="AN28" s="740"/>
      <c r="AO28" s="740"/>
      <c r="AP28" s="740"/>
      <c r="AQ28" s="740"/>
      <c r="AR28" s="740"/>
      <c r="AS28" s="740"/>
      <c r="AT28" s="740"/>
      <c r="AU28" s="740"/>
      <c r="AV28" s="740"/>
      <c r="AW28" s="740"/>
      <c r="AX28" s="740"/>
      <c r="AY28" s="740"/>
      <c r="AZ28" s="745"/>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449</v>
      </c>
      <c r="C29" s="701"/>
      <c r="D29" s="701"/>
      <c r="E29" s="701"/>
      <c r="F29" s="701"/>
      <c r="G29" s="701"/>
      <c r="H29" s="701"/>
      <c r="I29" s="701"/>
      <c r="J29" s="701"/>
      <c r="K29" s="701"/>
      <c r="L29" s="701"/>
      <c r="M29" s="701"/>
      <c r="N29" s="701"/>
      <c r="O29" s="701"/>
      <c r="P29" s="702"/>
      <c r="Q29" s="703"/>
      <c r="R29" s="704"/>
      <c r="S29" s="704"/>
      <c r="T29" s="704"/>
      <c r="U29" s="704"/>
      <c r="V29" s="704"/>
      <c r="W29" s="704"/>
      <c r="X29" s="704"/>
      <c r="Y29" s="704"/>
      <c r="Z29" s="704"/>
      <c r="AA29" s="704"/>
      <c r="AB29" s="704"/>
      <c r="AC29" s="704"/>
      <c r="AD29" s="704"/>
      <c r="AE29" s="705"/>
      <c r="AF29" s="706">
        <v>50</v>
      </c>
      <c r="AG29" s="707"/>
      <c r="AH29" s="707"/>
      <c r="AI29" s="707"/>
      <c r="AJ29" s="708"/>
      <c r="AK29" s="709"/>
      <c r="AL29" s="704"/>
      <c r="AM29" s="704"/>
      <c r="AN29" s="704"/>
      <c r="AO29" s="704"/>
      <c r="AP29" s="704"/>
      <c r="AQ29" s="704"/>
      <c r="AR29" s="704"/>
      <c r="AS29" s="704"/>
      <c r="AT29" s="704"/>
      <c r="AU29" s="704"/>
      <c r="AV29" s="704"/>
      <c r="AW29" s="704"/>
      <c r="AX29" s="704"/>
      <c r="AY29" s="704"/>
      <c r="AZ29" s="748"/>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450</v>
      </c>
      <c r="C30" s="701"/>
      <c r="D30" s="701"/>
      <c r="E30" s="701"/>
      <c r="F30" s="701"/>
      <c r="G30" s="701"/>
      <c r="H30" s="701"/>
      <c r="I30" s="701"/>
      <c r="J30" s="701"/>
      <c r="K30" s="701"/>
      <c r="L30" s="701"/>
      <c r="M30" s="701"/>
      <c r="N30" s="701"/>
      <c r="O30" s="701"/>
      <c r="P30" s="702"/>
      <c r="Q30" s="703"/>
      <c r="R30" s="704"/>
      <c r="S30" s="704"/>
      <c r="T30" s="704"/>
      <c r="U30" s="704"/>
      <c r="V30" s="704"/>
      <c r="W30" s="704"/>
      <c r="X30" s="704"/>
      <c r="Y30" s="704"/>
      <c r="Z30" s="704"/>
      <c r="AA30" s="704"/>
      <c r="AB30" s="704"/>
      <c r="AC30" s="704"/>
      <c r="AD30" s="704"/>
      <c r="AE30" s="705"/>
      <c r="AF30" s="706">
        <v>2</v>
      </c>
      <c r="AG30" s="707"/>
      <c r="AH30" s="707"/>
      <c r="AI30" s="707"/>
      <c r="AJ30" s="708"/>
      <c r="AK30" s="709"/>
      <c r="AL30" s="704"/>
      <c r="AM30" s="704"/>
      <c r="AN30" s="704"/>
      <c r="AO30" s="704"/>
      <c r="AP30" s="704"/>
      <c r="AQ30" s="704"/>
      <c r="AR30" s="704"/>
      <c r="AS30" s="704"/>
      <c r="AT30" s="704"/>
      <c r="AU30" s="704"/>
      <c r="AV30" s="704"/>
      <c r="AW30" s="704"/>
      <c r="AX30" s="704"/>
      <c r="AY30" s="704"/>
      <c r="AZ30" s="748"/>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c r="C31" s="701"/>
      <c r="D31" s="701"/>
      <c r="E31" s="701"/>
      <c r="F31" s="701"/>
      <c r="G31" s="701"/>
      <c r="H31" s="701"/>
      <c r="I31" s="701"/>
      <c r="J31" s="701"/>
      <c r="K31" s="701"/>
      <c r="L31" s="701"/>
      <c r="M31" s="701"/>
      <c r="N31" s="701"/>
      <c r="O31" s="701"/>
      <c r="P31" s="702"/>
      <c r="Q31" s="703"/>
      <c r="R31" s="704"/>
      <c r="S31" s="704"/>
      <c r="T31" s="704"/>
      <c r="U31" s="704"/>
      <c r="V31" s="704"/>
      <c r="W31" s="704"/>
      <c r="X31" s="704"/>
      <c r="Y31" s="704"/>
      <c r="Z31" s="704"/>
      <c r="AA31" s="704"/>
      <c r="AB31" s="704"/>
      <c r="AC31" s="704"/>
      <c r="AD31" s="704"/>
      <c r="AE31" s="705"/>
      <c r="AF31" s="706"/>
      <c r="AG31" s="707"/>
      <c r="AH31" s="707"/>
      <c r="AI31" s="707"/>
      <c r="AJ31" s="708"/>
      <c r="AK31" s="709"/>
      <c r="AL31" s="704"/>
      <c r="AM31" s="704"/>
      <c r="AN31" s="704"/>
      <c r="AO31" s="704"/>
      <c r="AP31" s="704"/>
      <c r="AQ31" s="704"/>
      <c r="AR31" s="704"/>
      <c r="AS31" s="704"/>
      <c r="AT31" s="704"/>
      <c r="AU31" s="704"/>
      <c r="AV31" s="704"/>
      <c r="AW31" s="704"/>
      <c r="AX31" s="704"/>
      <c r="AY31" s="704"/>
      <c r="AZ31" s="748"/>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c r="C32" s="701"/>
      <c r="D32" s="701"/>
      <c r="E32" s="701"/>
      <c r="F32" s="701"/>
      <c r="G32" s="701"/>
      <c r="H32" s="701"/>
      <c r="I32" s="701"/>
      <c r="J32" s="701"/>
      <c r="K32" s="701"/>
      <c r="L32" s="701"/>
      <c r="M32" s="701"/>
      <c r="N32" s="701"/>
      <c r="O32" s="701"/>
      <c r="P32" s="702"/>
      <c r="Q32" s="703"/>
      <c r="R32" s="704"/>
      <c r="S32" s="704"/>
      <c r="T32" s="704"/>
      <c r="U32" s="704"/>
      <c r="V32" s="704"/>
      <c r="W32" s="704"/>
      <c r="X32" s="704"/>
      <c r="Y32" s="704"/>
      <c r="Z32" s="704"/>
      <c r="AA32" s="704"/>
      <c r="AB32" s="704"/>
      <c r="AC32" s="704"/>
      <c r="AD32" s="704"/>
      <c r="AE32" s="705"/>
      <c r="AF32" s="706"/>
      <c r="AG32" s="707"/>
      <c r="AH32" s="707"/>
      <c r="AI32" s="707"/>
      <c r="AJ32" s="708"/>
      <c r="AK32" s="709"/>
      <c r="AL32" s="704"/>
      <c r="AM32" s="704"/>
      <c r="AN32" s="704"/>
      <c r="AO32" s="704"/>
      <c r="AP32" s="704"/>
      <c r="AQ32" s="704"/>
      <c r="AR32" s="704"/>
      <c r="AS32" s="704"/>
      <c r="AT32" s="704"/>
      <c r="AU32" s="704"/>
      <c r="AV32" s="704"/>
      <c r="AW32" s="704"/>
      <c r="AX32" s="704"/>
      <c r="AY32" s="704"/>
      <c r="AZ32" s="748"/>
      <c r="BA32" s="748"/>
      <c r="BB32" s="748"/>
      <c r="BC32" s="748"/>
      <c r="BD32" s="748"/>
      <c r="BE32" s="710"/>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c r="C33" s="701"/>
      <c r="D33" s="701"/>
      <c r="E33" s="701"/>
      <c r="F33" s="701"/>
      <c r="G33" s="701"/>
      <c r="H33" s="701"/>
      <c r="I33" s="701"/>
      <c r="J33" s="701"/>
      <c r="K33" s="701"/>
      <c r="L33" s="701"/>
      <c r="M33" s="701"/>
      <c r="N33" s="701"/>
      <c r="O33" s="701"/>
      <c r="P33" s="702"/>
      <c r="Q33" s="703"/>
      <c r="R33" s="704"/>
      <c r="S33" s="704"/>
      <c r="T33" s="704"/>
      <c r="U33" s="704"/>
      <c r="V33" s="704"/>
      <c r="W33" s="704"/>
      <c r="X33" s="704"/>
      <c r="Y33" s="704"/>
      <c r="Z33" s="704"/>
      <c r="AA33" s="704"/>
      <c r="AB33" s="704"/>
      <c r="AC33" s="704"/>
      <c r="AD33" s="704"/>
      <c r="AE33" s="705"/>
      <c r="AF33" s="706"/>
      <c r="AG33" s="707"/>
      <c r="AH33" s="707"/>
      <c r="AI33" s="707"/>
      <c r="AJ33" s="708"/>
      <c r="AK33" s="709"/>
      <c r="AL33" s="704"/>
      <c r="AM33" s="704"/>
      <c r="AN33" s="704"/>
      <c r="AO33" s="704"/>
      <c r="AP33" s="704"/>
      <c r="AQ33" s="704"/>
      <c r="AR33" s="704"/>
      <c r="AS33" s="704"/>
      <c r="AT33" s="704"/>
      <c r="AU33" s="704"/>
      <c r="AV33" s="704"/>
      <c r="AW33" s="704"/>
      <c r="AX33" s="704"/>
      <c r="AY33" s="704"/>
      <c r="AZ33" s="748"/>
      <c r="BA33" s="748"/>
      <c r="BB33" s="748"/>
      <c r="BC33" s="748"/>
      <c r="BD33" s="748"/>
      <c r="BE33" s="710"/>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c r="C34" s="701"/>
      <c r="D34" s="701"/>
      <c r="E34" s="701"/>
      <c r="F34" s="701"/>
      <c r="G34" s="701"/>
      <c r="H34" s="701"/>
      <c r="I34" s="701"/>
      <c r="J34" s="701"/>
      <c r="K34" s="701"/>
      <c r="L34" s="701"/>
      <c r="M34" s="701"/>
      <c r="N34" s="701"/>
      <c r="O34" s="701"/>
      <c r="P34" s="702"/>
      <c r="Q34" s="703"/>
      <c r="R34" s="704"/>
      <c r="S34" s="704"/>
      <c r="T34" s="704"/>
      <c r="U34" s="704"/>
      <c r="V34" s="704"/>
      <c r="W34" s="704"/>
      <c r="X34" s="704"/>
      <c r="Y34" s="704"/>
      <c r="Z34" s="704"/>
      <c r="AA34" s="704"/>
      <c r="AB34" s="704"/>
      <c r="AC34" s="704"/>
      <c r="AD34" s="704"/>
      <c r="AE34" s="705"/>
      <c r="AF34" s="706"/>
      <c r="AG34" s="707"/>
      <c r="AH34" s="707"/>
      <c r="AI34" s="707"/>
      <c r="AJ34" s="708"/>
      <c r="AK34" s="709"/>
      <c r="AL34" s="704"/>
      <c r="AM34" s="704"/>
      <c r="AN34" s="704"/>
      <c r="AO34" s="704"/>
      <c r="AP34" s="704"/>
      <c r="AQ34" s="704"/>
      <c r="AR34" s="704"/>
      <c r="AS34" s="704"/>
      <c r="AT34" s="704"/>
      <c r="AU34" s="704"/>
      <c r="AV34" s="704"/>
      <c r="AW34" s="704"/>
      <c r="AX34" s="704"/>
      <c r="AY34" s="704"/>
      <c r="AZ34" s="748"/>
      <c r="BA34" s="748"/>
      <c r="BB34" s="748"/>
      <c r="BC34" s="748"/>
      <c r="BD34" s="748"/>
      <c r="BE34" s="710"/>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8"/>
      <c r="BA35" s="748"/>
      <c r="BB35" s="748"/>
      <c r="BC35" s="748"/>
      <c r="BD35" s="748"/>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8"/>
      <c r="BA36" s="748"/>
      <c r="BB36" s="748"/>
      <c r="BC36" s="748"/>
      <c r="BD36" s="748"/>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272</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440</v>
      </c>
      <c r="B63" s="723" t="s">
        <v>451</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76</v>
      </c>
      <c r="AG63" s="727"/>
      <c r="AH63" s="727"/>
      <c r="AI63" s="727"/>
      <c r="AJ63" s="730"/>
      <c r="AK63" s="731"/>
      <c r="AL63" s="732"/>
      <c r="AM63" s="732"/>
      <c r="AN63" s="732"/>
      <c r="AO63" s="732"/>
      <c r="AP63" s="727"/>
      <c r="AQ63" s="727"/>
      <c r="AR63" s="727"/>
      <c r="AS63" s="727"/>
      <c r="AT63" s="727"/>
      <c r="AU63" s="727"/>
      <c r="AV63" s="727"/>
      <c r="AW63" s="727"/>
      <c r="AX63" s="727"/>
      <c r="AY63" s="727"/>
      <c r="AZ63" s="757"/>
      <c r="BA63" s="757"/>
      <c r="BB63" s="757"/>
      <c r="BC63" s="757"/>
      <c r="BD63" s="757"/>
      <c r="BE63" s="733"/>
      <c r="BF63" s="733"/>
      <c r="BG63" s="733"/>
      <c r="BH63" s="733"/>
      <c r="BI63" s="734"/>
      <c r="BJ63" s="735" t="s">
        <v>169</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160</v>
      </c>
      <c r="B66" s="949"/>
      <c r="C66" s="949"/>
      <c r="D66" s="949"/>
      <c r="E66" s="949"/>
      <c r="F66" s="949"/>
      <c r="G66" s="949"/>
      <c r="H66" s="949"/>
      <c r="I66" s="949"/>
      <c r="J66" s="949"/>
      <c r="K66" s="949"/>
      <c r="L66" s="949"/>
      <c r="M66" s="949"/>
      <c r="N66" s="949"/>
      <c r="O66" s="949"/>
      <c r="P66" s="950"/>
      <c r="Q66" s="954" t="s">
        <v>153</v>
      </c>
      <c r="R66" s="955"/>
      <c r="S66" s="955"/>
      <c r="T66" s="955"/>
      <c r="U66" s="956"/>
      <c r="V66" s="954" t="s">
        <v>324</v>
      </c>
      <c r="W66" s="955"/>
      <c r="X66" s="955"/>
      <c r="Y66" s="955"/>
      <c r="Z66" s="956"/>
      <c r="AA66" s="954" t="s">
        <v>293</v>
      </c>
      <c r="AB66" s="955"/>
      <c r="AC66" s="955"/>
      <c r="AD66" s="955"/>
      <c r="AE66" s="956"/>
      <c r="AF66" s="976" t="s">
        <v>443</v>
      </c>
      <c r="AG66" s="971"/>
      <c r="AH66" s="971"/>
      <c r="AI66" s="971"/>
      <c r="AJ66" s="977"/>
      <c r="AK66" s="954" t="s">
        <v>444</v>
      </c>
      <c r="AL66" s="949"/>
      <c r="AM66" s="949"/>
      <c r="AN66" s="949"/>
      <c r="AO66" s="950"/>
      <c r="AP66" s="954" t="s">
        <v>36</v>
      </c>
      <c r="AQ66" s="955"/>
      <c r="AR66" s="955"/>
      <c r="AS66" s="955"/>
      <c r="AT66" s="956"/>
      <c r="AU66" s="954" t="s">
        <v>372</v>
      </c>
      <c r="AV66" s="955"/>
      <c r="AW66" s="955"/>
      <c r="AX66" s="955"/>
      <c r="AY66" s="956"/>
      <c r="AZ66" s="954" t="s">
        <v>432</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c r="C68" s="685"/>
      <c r="D68" s="685"/>
      <c r="E68" s="685"/>
      <c r="F68" s="685"/>
      <c r="G68" s="685"/>
      <c r="H68" s="685"/>
      <c r="I68" s="685"/>
      <c r="J68" s="685"/>
      <c r="K68" s="685"/>
      <c r="L68" s="685"/>
      <c r="M68" s="685"/>
      <c r="N68" s="685"/>
      <c r="O68" s="685"/>
      <c r="P68" s="686"/>
      <c r="Q68" s="687"/>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8"/>
      <c r="AO68" s="688"/>
      <c r="AP68" s="688"/>
      <c r="AQ68" s="688"/>
      <c r="AR68" s="688"/>
      <c r="AS68" s="688"/>
      <c r="AT68" s="688"/>
      <c r="AU68" s="688"/>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c r="C69" s="701"/>
      <c r="D69" s="701"/>
      <c r="E69" s="701"/>
      <c r="F69" s="701"/>
      <c r="G69" s="701"/>
      <c r="H69" s="701"/>
      <c r="I69" s="701"/>
      <c r="J69" s="701"/>
      <c r="K69" s="701"/>
      <c r="L69" s="701"/>
      <c r="M69" s="701"/>
      <c r="N69" s="701"/>
      <c r="O69" s="701"/>
      <c r="P69" s="702"/>
      <c r="Q69" s="703"/>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704"/>
      <c r="AR69" s="704"/>
      <c r="AS69" s="704"/>
      <c r="AT69" s="704"/>
      <c r="AU69" s="704"/>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c r="C70" s="701"/>
      <c r="D70" s="701"/>
      <c r="E70" s="701"/>
      <c r="F70" s="701"/>
      <c r="G70" s="701"/>
      <c r="H70" s="701"/>
      <c r="I70" s="701"/>
      <c r="J70" s="701"/>
      <c r="K70" s="701"/>
      <c r="L70" s="701"/>
      <c r="M70" s="701"/>
      <c r="N70" s="701"/>
      <c r="O70" s="701"/>
      <c r="P70" s="702"/>
      <c r="Q70" s="703"/>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4"/>
      <c r="AQ70" s="704"/>
      <c r="AR70" s="704"/>
      <c r="AS70" s="704"/>
      <c r="AT70" s="704"/>
      <c r="AU70" s="704"/>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c r="C71" s="701"/>
      <c r="D71" s="701"/>
      <c r="E71" s="701"/>
      <c r="F71" s="701"/>
      <c r="G71" s="701"/>
      <c r="H71" s="701"/>
      <c r="I71" s="701"/>
      <c r="J71" s="701"/>
      <c r="K71" s="701"/>
      <c r="L71" s="701"/>
      <c r="M71" s="701"/>
      <c r="N71" s="701"/>
      <c r="O71" s="701"/>
      <c r="P71" s="702"/>
      <c r="Q71" s="703"/>
      <c r="R71" s="704"/>
      <c r="S71" s="704"/>
      <c r="T71" s="704"/>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c r="C72" s="701"/>
      <c r="D72" s="701"/>
      <c r="E72" s="701"/>
      <c r="F72" s="701"/>
      <c r="G72" s="701"/>
      <c r="H72" s="701"/>
      <c r="I72" s="701"/>
      <c r="J72" s="701"/>
      <c r="K72" s="701"/>
      <c r="L72" s="701"/>
      <c r="M72" s="701"/>
      <c r="N72" s="701"/>
      <c r="O72" s="701"/>
      <c r="P72" s="702"/>
      <c r="Q72" s="703"/>
      <c r="R72" s="704"/>
      <c r="S72" s="704"/>
      <c r="T72" s="704"/>
      <c r="U72" s="704"/>
      <c r="V72" s="704"/>
      <c r="W72" s="704"/>
      <c r="X72" s="704"/>
      <c r="Y72" s="704"/>
      <c r="Z72" s="704"/>
      <c r="AA72" s="704"/>
      <c r="AB72" s="704"/>
      <c r="AC72" s="704"/>
      <c r="AD72" s="704"/>
      <c r="AE72" s="704"/>
      <c r="AF72" s="704"/>
      <c r="AG72" s="704"/>
      <c r="AH72" s="704"/>
      <c r="AI72" s="704"/>
      <c r="AJ72" s="704"/>
      <c r="AK72" s="704"/>
      <c r="AL72" s="704"/>
      <c r="AM72" s="704"/>
      <c r="AN72" s="704"/>
      <c r="AO72" s="704"/>
      <c r="AP72" s="704"/>
      <c r="AQ72" s="704"/>
      <c r="AR72" s="704"/>
      <c r="AS72" s="704"/>
      <c r="AT72" s="704"/>
      <c r="AU72" s="704"/>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c r="C73" s="701"/>
      <c r="D73" s="701"/>
      <c r="E73" s="701"/>
      <c r="F73" s="701"/>
      <c r="G73" s="701"/>
      <c r="H73" s="701"/>
      <c r="I73" s="701"/>
      <c r="J73" s="701"/>
      <c r="K73" s="701"/>
      <c r="L73" s="701"/>
      <c r="M73" s="701"/>
      <c r="N73" s="701"/>
      <c r="O73" s="701"/>
      <c r="P73" s="702"/>
      <c r="Q73" s="703"/>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c r="C75" s="701"/>
      <c r="D75" s="701"/>
      <c r="E75" s="701"/>
      <c r="F75" s="701"/>
      <c r="G75" s="701"/>
      <c r="H75" s="701"/>
      <c r="I75" s="701"/>
      <c r="J75" s="701"/>
      <c r="K75" s="701"/>
      <c r="L75" s="701"/>
      <c r="M75" s="701"/>
      <c r="N75" s="701"/>
      <c r="O75" s="701"/>
      <c r="P75" s="702"/>
      <c r="Q75" s="712"/>
      <c r="R75" s="707"/>
      <c r="S75" s="707"/>
      <c r="T75" s="707"/>
      <c r="U75" s="709"/>
      <c r="V75" s="705"/>
      <c r="W75" s="707"/>
      <c r="X75" s="707"/>
      <c r="Y75" s="707"/>
      <c r="Z75" s="709"/>
      <c r="AA75" s="705"/>
      <c r="AB75" s="707"/>
      <c r="AC75" s="707"/>
      <c r="AD75" s="707"/>
      <c r="AE75" s="709"/>
      <c r="AF75" s="705"/>
      <c r="AG75" s="707"/>
      <c r="AH75" s="707"/>
      <c r="AI75" s="707"/>
      <c r="AJ75" s="709"/>
      <c r="AK75" s="705"/>
      <c r="AL75" s="707"/>
      <c r="AM75" s="707"/>
      <c r="AN75" s="707"/>
      <c r="AO75" s="709"/>
      <c r="AP75" s="705"/>
      <c r="AQ75" s="707"/>
      <c r="AR75" s="707"/>
      <c r="AS75" s="707"/>
      <c r="AT75" s="709"/>
      <c r="AU75" s="705"/>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c r="C76" s="701"/>
      <c r="D76" s="701"/>
      <c r="E76" s="701"/>
      <c r="F76" s="701"/>
      <c r="G76" s="701"/>
      <c r="H76" s="701"/>
      <c r="I76" s="701"/>
      <c r="J76" s="701"/>
      <c r="K76" s="701"/>
      <c r="L76" s="701"/>
      <c r="M76" s="701"/>
      <c r="N76" s="701"/>
      <c r="O76" s="701"/>
      <c r="P76" s="702"/>
      <c r="Q76" s="712"/>
      <c r="R76" s="707"/>
      <c r="S76" s="707"/>
      <c r="T76" s="707"/>
      <c r="U76" s="709"/>
      <c r="V76" s="705"/>
      <c r="W76" s="707"/>
      <c r="X76" s="707"/>
      <c r="Y76" s="707"/>
      <c r="Z76" s="709"/>
      <c r="AA76" s="705"/>
      <c r="AB76" s="707"/>
      <c r="AC76" s="707"/>
      <c r="AD76" s="707"/>
      <c r="AE76" s="709"/>
      <c r="AF76" s="705"/>
      <c r="AG76" s="707"/>
      <c r="AH76" s="707"/>
      <c r="AI76" s="707"/>
      <c r="AJ76" s="709"/>
      <c r="AK76" s="705"/>
      <c r="AL76" s="707"/>
      <c r="AM76" s="707"/>
      <c r="AN76" s="707"/>
      <c r="AO76" s="709"/>
      <c r="AP76" s="705"/>
      <c r="AQ76" s="707"/>
      <c r="AR76" s="707"/>
      <c r="AS76" s="707"/>
      <c r="AT76" s="709"/>
      <c r="AU76" s="705"/>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440</v>
      </c>
      <c r="B88" s="723" t="s">
        <v>453</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c r="AG88" s="727"/>
      <c r="AH88" s="727"/>
      <c r="AI88" s="727"/>
      <c r="AJ88" s="727"/>
      <c r="AK88" s="732"/>
      <c r="AL88" s="732"/>
      <c r="AM88" s="732"/>
      <c r="AN88" s="732"/>
      <c r="AO88" s="732"/>
      <c r="AP88" s="727"/>
      <c r="AQ88" s="727"/>
      <c r="AR88" s="727"/>
      <c r="AS88" s="727"/>
      <c r="AT88" s="727"/>
      <c r="AU88" s="727"/>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440</v>
      </c>
      <c r="BR102" s="723" t="s">
        <v>455</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c r="CS102" s="736"/>
      <c r="CT102" s="736"/>
      <c r="CU102" s="736"/>
      <c r="CV102" s="776"/>
      <c r="CW102" s="775"/>
      <c r="CX102" s="736"/>
      <c r="CY102" s="736"/>
      <c r="CZ102" s="736"/>
      <c r="DA102" s="776"/>
      <c r="DB102" s="775"/>
      <c r="DC102" s="736"/>
      <c r="DD102" s="736"/>
      <c r="DE102" s="736"/>
      <c r="DF102" s="776"/>
      <c r="DG102" s="775"/>
      <c r="DH102" s="736"/>
      <c r="DI102" s="736"/>
      <c r="DJ102" s="736"/>
      <c r="DK102" s="776"/>
      <c r="DL102" s="775"/>
      <c r="DM102" s="736"/>
      <c r="DN102" s="736"/>
      <c r="DO102" s="736"/>
      <c r="DP102" s="776"/>
      <c r="DQ102" s="775"/>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32</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156</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297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71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456</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265</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457</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389</v>
      </c>
      <c r="AB109" s="784"/>
      <c r="AC109" s="784"/>
      <c r="AD109" s="784"/>
      <c r="AE109" s="785"/>
      <c r="AF109" s="786" t="s">
        <v>220</v>
      </c>
      <c r="AG109" s="784"/>
      <c r="AH109" s="784"/>
      <c r="AI109" s="784"/>
      <c r="AJ109" s="785"/>
      <c r="AK109" s="786" t="s">
        <v>204</v>
      </c>
      <c r="AL109" s="784"/>
      <c r="AM109" s="784"/>
      <c r="AN109" s="784"/>
      <c r="AO109" s="785"/>
      <c r="AP109" s="786" t="s">
        <v>88</v>
      </c>
      <c r="AQ109" s="784"/>
      <c r="AR109" s="784"/>
      <c r="AS109" s="784"/>
      <c r="AT109" s="787"/>
      <c r="AU109" s="783" t="s">
        <v>457</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389</v>
      </c>
      <c r="BR109" s="784"/>
      <c r="BS109" s="784"/>
      <c r="BT109" s="784"/>
      <c r="BU109" s="785"/>
      <c r="BV109" s="786" t="s">
        <v>220</v>
      </c>
      <c r="BW109" s="784"/>
      <c r="BX109" s="784"/>
      <c r="BY109" s="784"/>
      <c r="BZ109" s="785"/>
      <c r="CA109" s="786" t="s">
        <v>204</v>
      </c>
      <c r="CB109" s="784"/>
      <c r="CC109" s="784"/>
      <c r="CD109" s="784"/>
      <c r="CE109" s="785"/>
      <c r="CF109" s="788" t="s">
        <v>88</v>
      </c>
      <c r="CG109" s="788"/>
      <c r="CH109" s="788"/>
      <c r="CI109" s="788"/>
      <c r="CJ109" s="788"/>
      <c r="CK109" s="786" t="s">
        <v>458</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389</v>
      </c>
      <c r="DH109" s="784"/>
      <c r="DI109" s="784"/>
      <c r="DJ109" s="784"/>
      <c r="DK109" s="785"/>
      <c r="DL109" s="786" t="s">
        <v>220</v>
      </c>
      <c r="DM109" s="784"/>
      <c r="DN109" s="784"/>
      <c r="DO109" s="784"/>
      <c r="DP109" s="785"/>
      <c r="DQ109" s="786" t="s">
        <v>204</v>
      </c>
      <c r="DR109" s="784"/>
      <c r="DS109" s="784"/>
      <c r="DT109" s="784"/>
      <c r="DU109" s="785"/>
      <c r="DV109" s="786" t="s">
        <v>88</v>
      </c>
      <c r="DW109" s="784"/>
      <c r="DX109" s="784"/>
      <c r="DY109" s="784"/>
      <c r="DZ109" s="787"/>
    </row>
    <row r="110" spans="1:131" s="54" customFormat="1" ht="26.25" customHeight="1" x14ac:dyDescent="0.15">
      <c r="A110" s="789" t="s">
        <v>459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330408</v>
      </c>
      <c r="AB110" s="793"/>
      <c r="AC110" s="793"/>
      <c r="AD110" s="793"/>
      <c r="AE110" s="794"/>
      <c r="AF110" s="795">
        <v>330320</v>
      </c>
      <c r="AG110" s="793"/>
      <c r="AH110" s="793"/>
      <c r="AI110" s="793"/>
      <c r="AJ110" s="794"/>
      <c r="AK110" s="795">
        <v>337640</v>
      </c>
      <c r="AL110" s="793"/>
      <c r="AM110" s="793"/>
      <c r="AN110" s="793"/>
      <c r="AO110" s="794"/>
      <c r="AP110" s="796">
        <v>18</v>
      </c>
      <c r="AQ110" s="797"/>
      <c r="AR110" s="797"/>
      <c r="AS110" s="797"/>
      <c r="AT110" s="798"/>
      <c r="AU110" s="1012" t="s">
        <v>120</v>
      </c>
      <c r="AV110" s="1013"/>
      <c r="AW110" s="1013"/>
      <c r="AX110" s="1013"/>
      <c r="AY110" s="1013"/>
      <c r="AZ110" s="799" t="s">
        <v>461</v>
      </c>
      <c r="BA110" s="790"/>
      <c r="BB110" s="790"/>
      <c r="BC110" s="790"/>
      <c r="BD110" s="790"/>
      <c r="BE110" s="790"/>
      <c r="BF110" s="790"/>
      <c r="BG110" s="790"/>
      <c r="BH110" s="790"/>
      <c r="BI110" s="790"/>
      <c r="BJ110" s="790"/>
      <c r="BK110" s="790"/>
      <c r="BL110" s="790"/>
      <c r="BM110" s="790"/>
      <c r="BN110" s="790"/>
      <c r="BO110" s="790"/>
      <c r="BP110" s="791"/>
      <c r="BQ110" s="800">
        <v>3057671</v>
      </c>
      <c r="BR110" s="801"/>
      <c r="BS110" s="801"/>
      <c r="BT110" s="801"/>
      <c r="BU110" s="801"/>
      <c r="BV110" s="801">
        <v>3027952</v>
      </c>
      <c r="BW110" s="801"/>
      <c r="BX110" s="801"/>
      <c r="BY110" s="801"/>
      <c r="BZ110" s="801"/>
      <c r="CA110" s="801">
        <v>3015754</v>
      </c>
      <c r="CB110" s="801"/>
      <c r="CC110" s="801"/>
      <c r="CD110" s="801"/>
      <c r="CE110" s="801"/>
      <c r="CF110" s="802">
        <v>161.1</v>
      </c>
      <c r="CG110" s="803"/>
      <c r="CH110" s="803"/>
      <c r="CI110" s="803"/>
      <c r="CJ110" s="803"/>
      <c r="CK110" s="1018" t="s">
        <v>209</v>
      </c>
      <c r="CL110" s="1019"/>
      <c r="CM110" s="804" t="s">
        <v>462</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169</v>
      </c>
      <c r="DH110" s="801"/>
      <c r="DI110" s="801"/>
      <c r="DJ110" s="801"/>
      <c r="DK110" s="801"/>
      <c r="DL110" s="801" t="s">
        <v>169</v>
      </c>
      <c r="DM110" s="801"/>
      <c r="DN110" s="801"/>
      <c r="DO110" s="801"/>
      <c r="DP110" s="801"/>
      <c r="DQ110" s="801" t="s">
        <v>169</v>
      </c>
      <c r="DR110" s="801"/>
      <c r="DS110" s="801"/>
      <c r="DT110" s="801"/>
      <c r="DU110" s="801"/>
      <c r="DV110" s="807" t="s">
        <v>169</v>
      </c>
      <c r="DW110" s="807"/>
      <c r="DX110" s="807"/>
      <c r="DY110" s="807"/>
      <c r="DZ110" s="808"/>
    </row>
    <row r="111" spans="1:131" s="54" customFormat="1" ht="26.25" customHeight="1" x14ac:dyDescent="0.15">
      <c r="A111" s="809" t="s">
        <v>27</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169</v>
      </c>
      <c r="AB111" s="813"/>
      <c r="AC111" s="813"/>
      <c r="AD111" s="813"/>
      <c r="AE111" s="814"/>
      <c r="AF111" s="815" t="s">
        <v>169</v>
      </c>
      <c r="AG111" s="813"/>
      <c r="AH111" s="813"/>
      <c r="AI111" s="813"/>
      <c r="AJ111" s="814"/>
      <c r="AK111" s="815" t="s">
        <v>169</v>
      </c>
      <c r="AL111" s="813"/>
      <c r="AM111" s="813"/>
      <c r="AN111" s="813"/>
      <c r="AO111" s="814"/>
      <c r="AP111" s="816" t="s">
        <v>169</v>
      </c>
      <c r="AQ111" s="817"/>
      <c r="AR111" s="817"/>
      <c r="AS111" s="817"/>
      <c r="AT111" s="818"/>
      <c r="AU111" s="1014"/>
      <c r="AV111" s="1015"/>
      <c r="AW111" s="1015"/>
      <c r="AX111" s="1015"/>
      <c r="AY111" s="1015"/>
      <c r="AZ111" s="819" t="s">
        <v>463</v>
      </c>
      <c r="BA111" s="820"/>
      <c r="BB111" s="820"/>
      <c r="BC111" s="820"/>
      <c r="BD111" s="820"/>
      <c r="BE111" s="820"/>
      <c r="BF111" s="820"/>
      <c r="BG111" s="820"/>
      <c r="BH111" s="820"/>
      <c r="BI111" s="820"/>
      <c r="BJ111" s="820"/>
      <c r="BK111" s="820"/>
      <c r="BL111" s="820"/>
      <c r="BM111" s="820"/>
      <c r="BN111" s="820"/>
      <c r="BO111" s="820"/>
      <c r="BP111" s="821"/>
      <c r="BQ111" s="822">
        <v>1999</v>
      </c>
      <c r="BR111" s="823"/>
      <c r="BS111" s="823"/>
      <c r="BT111" s="823"/>
      <c r="BU111" s="823"/>
      <c r="BV111" s="823">
        <v>10936</v>
      </c>
      <c r="BW111" s="823"/>
      <c r="BX111" s="823"/>
      <c r="BY111" s="823"/>
      <c r="BZ111" s="823"/>
      <c r="CA111" s="823">
        <v>11806</v>
      </c>
      <c r="CB111" s="823"/>
      <c r="CC111" s="823"/>
      <c r="CD111" s="823"/>
      <c r="CE111" s="823"/>
      <c r="CF111" s="824">
        <v>0.6</v>
      </c>
      <c r="CG111" s="825"/>
      <c r="CH111" s="825"/>
      <c r="CI111" s="825"/>
      <c r="CJ111" s="825"/>
      <c r="CK111" s="1020"/>
      <c r="CL111" s="1021"/>
      <c r="CM111" s="826" t="s">
        <v>464</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169</v>
      </c>
      <c r="DH111" s="823"/>
      <c r="DI111" s="823"/>
      <c r="DJ111" s="823"/>
      <c r="DK111" s="823"/>
      <c r="DL111" s="823" t="s">
        <v>169</v>
      </c>
      <c r="DM111" s="823"/>
      <c r="DN111" s="823"/>
      <c r="DO111" s="823"/>
      <c r="DP111" s="823"/>
      <c r="DQ111" s="823" t="s">
        <v>169</v>
      </c>
      <c r="DR111" s="823"/>
      <c r="DS111" s="823"/>
      <c r="DT111" s="823"/>
      <c r="DU111" s="823"/>
      <c r="DV111" s="829" t="s">
        <v>169</v>
      </c>
      <c r="DW111" s="829"/>
      <c r="DX111" s="829"/>
      <c r="DY111" s="829"/>
      <c r="DZ111" s="830"/>
    </row>
    <row r="112" spans="1:131" s="54" customFormat="1" ht="26.25" customHeight="1" x14ac:dyDescent="0.15">
      <c r="A112" s="981" t="s">
        <v>144</v>
      </c>
      <c r="B112" s="982"/>
      <c r="C112" s="820" t="s">
        <v>180</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169</v>
      </c>
      <c r="AB112" s="813"/>
      <c r="AC112" s="813"/>
      <c r="AD112" s="813"/>
      <c r="AE112" s="814"/>
      <c r="AF112" s="815" t="s">
        <v>169</v>
      </c>
      <c r="AG112" s="813"/>
      <c r="AH112" s="813"/>
      <c r="AI112" s="813"/>
      <c r="AJ112" s="814"/>
      <c r="AK112" s="815" t="s">
        <v>169</v>
      </c>
      <c r="AL112" s="813"/>
      <c r="AM112" s="813"/>
      <c r="AN112" s="813"/>
      <c r="AO112" s="814"/>
      <c r="AP112" s="816" t="s">
        <v>169</v>
      </c>
      <c r="AQ112" s="817"/>
      <c r="AR112" s="817"/>
      <c r="AS112" s="817"/>
      <c r="AT112" s="818"/>
      <c r="AU112" s="1014"/>
      <c r="AV112" s="1015"/>
      <c r="AW112" s="1015"/>
      <c r="AX112" s="1015"/>
      <c r="AY112" s="1015"/>
      <c r="AZ112" s="819" t="s">
        <v>465</v>
      </c>
      <c r="BA112" s="820"/>
      <c r="BB112" s="820"/>
      <c r="BC112" s="820"/>
      <c r="BD112" s="820"/>
      <c r="BE112" s="820"/>
      <c r="BF112" s="820"/>
      <c r="BG112" s="820"/>
      <c r="BH112" s="820"/>
      <c r="BI112" s="820"/>
      <c r="BJ112" s="820"/>
      <c r="BK112" s="820"/>
      <c r="BL112" s="820"/>
      <c r="BM112" s="820"/>
      <c r="BN112" s="820"/>
      <c r="BO112" s="820"/>
      <c r="BP112" s="821"/>
      <c r="BQ112" s="822" t="s">
        <v>169</v>
      </c>
      <c r="BR112" s="823"/>
      <c r="BS112" s="823"/>
      <c r="BT112" s="823"/>
      <c r="BU112" s="823"/>
      <c r="BV112" s="823" t="s">
        <v>169</v>
      </c>
      <c r="BW112" s="823"/>
      <c r="BX112" s="823"/>
      <c r="BY112" s="823"/>
      <c r="BZ112" s="823"/>
      <c r="CA112" s="823" t="s">
        <v>169</v>
      </c>
      <c r="CB112" s="823"/>
      <c r="CC112" s="823"/>
      <c r="CD112" s="823"/>
      <c r="CE112" s="823"/>
      <c r="CF112" s="824" t="s">
        <v>169</v>
      </c>
      <c r="CG112" s="825"/>
      <c r="CH112" s="825"/>
      <c r="CI112" s="825"/>
      <c r="CJ112" s="825"/>
      <c r="CK112" s="1020"/>
      <c r="CL112" s="1021"/>
      <c r="CM112" s="826" t="s">
        <v>466</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169</v>
      </c>
      <c r="DH112" s="823"/>
      <c r="DI112" s="823"/>
      <c r="DJ112" s="823"/>
      <c r="DK112" s="823"/>
      <c r="DL112" s="823" t="s">
        <v>169</v>
      </c>
      <c r="DM112" s="823"/>
      <c r="DN112" s="823"/>
      <c r="DO112" s="823"/>
      <c r="DP112" s="823"/>
      <c r="DQ112" s="823" t="s">
        <v>169</v>
      </c>
      <c r="DR112" s="823"/>
      <c r="DS112" s="823"/>
      <c r="DT112" s="823"/>
      <c r="DU112" s="823"/>
      <c r="DV112" s="829" t="s">
        <v>169</v>
      </c>
      <c r="DW112" s="829"/>
      <c r="DX112" s="829"/>
      <c r="DY112" s="829"/>
      <c r="DZ112" s="830"/>
    </row>
    <row r="113" spans="1:130" s="54" customFormat="1" ht="26.25" customHeight="1" x14ac:dyDescent="0.15">
      <c r="A113" s="983"/>
      <c r="B113" s="984"/>
      <c r="C113" s="820" t="s">
        <v>94</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t="s">
        <v>169</v>
      </c>
      <c r="AB113" s="813"/>
      <c r="AC113" s="813"/>
      <c r="AD113" s="813"/>
      <c r="AE113" s="814"/>
      <c r="AF113" s="815" t="s">
        <v>169</v>
      </c>
      <c r="AG113" s="813"/>
      <c r="AH113" s="813"/>
      <c r="AI113" s="813"/>
      <c r="AJ113" s="814"/>
      <c r="AK113" s="815" t="s">
        <v>169</v>
      </c>
      <c r="AL113" s="813"/>
      <c r="AM113" s="813"/>
      <c r="AN113" s="813"/>
      <c r="AO113" s="814"/>
      <c r="AP113" s="816" t="s">
        <v>169</v>
      </c>
      <c r="AQ113" s="817"/>
      <c r="AR113" s="817"/>
      <c r="AS113" s="817"/>
      <c r="AT113" s="818"/>
      <c r="AU113" s="1014"/>
      <c r="AV113" s="1015"/>
      <c r="AW113" s="1015"/>
      <c r="AX113" s="1015"/>
      <c r="AY113" s="1015"/>
      <c r="AZ113" s="819" t="s">
        <v>467</v>
      </c>
      <c r="BA113" s="820"/>
      <c r="BB113" s="820"/>
      <c r="BC113" s="820"/>
      <c r="BD113" s="820"/>
      <c r="BE113" s="820"/>
      <c r="BF113" s="820"/>
      <c r="BG113" s="820"/>
      <c r="BH113" s="820"/>
      <c r="BI113" s="820"/>
      <c r="BJ113" s="820"/>
      <c r="BK113" s="820"/>
      <c r="BL113" s="820"/>
      <c r="BM113" s="820"/>
      <c r="BN113" s="820"/>
      <c r="BO113" s="820"/>
      <c r="BP113" s="821"/>
      <c r="BQ113" s="822">
        <v>2501720</v>
      </c>
      <c r="BR113" s="823"/>
      <c r="BS113" s="823"/>
      <c r="BT113" s="823"/>
      <c r="BU113" s="823"/>
      <c r="BV113" s="823">
        <v>2335645</v>
      </c>
      <c r="BW113" s="823"/>
      <c r="BX113" s="823"/>
      <c r="BY113" s="823"/>
      <c r="BZ113" s="823"/>
      <c r="CA113" s="823">
        <v>2219458</v>
      </c>
      <c r="CB113" s="823"/>
      <c r="CC113" s="823"/>
      <c r="CD113" s="823"/>
      <c r="CE113" s="823"/>
      <c r="CF113" s="824">
        <v>118.6</v>
      </c>
      <c r="CG113" s="825"/>
      <c r="CH113" s="825"/>
      <c r="CI113" s="825"/>
      <c r="CJ113" s="825"/>
      <c r="CK113" s="1020"/>
      <c r="CL113" s="1021"/>
      <c r="CM113" s="826" t="s">
        <v>340</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169</v>
      </c>
      <c r="DH113" s="813"/>
      <c r="DI113" s="813"/>
      <c r="DJ113" s="813"/>
      <c r="DK113" s="814"/>
      <c r="DL113" s="815" t="s">
        <v>169</v>
      </c>
      <c r="DM113" s="813"/>
      <c r="DN113" s="813"/>
      <c r="DO113" s="813"/>
      <c r="DP113" s="814"/>
      <c r="DQ113" s="815" t="s">
        <v>169</v>
      </c>
      <c r="DR113" s="813"/>
      <c r="DS113" s="813"/>
      <c r="DT113" s="813"/>
      <c r="DU113" s="814"/>
      <c r="DV113" s="816" t="s">
        <v>169</v>
      </c>
      <c r="DW113" s="817"/>
      <c r="DX113" s="817"/>
      <c r="DY113" s="817"/>
      <c r="DZ113" s="818"/>
    </row>
    <row r="114" spans="1:130" s="54" customFormat="1" ht="26.25" customHeight="1" x14ac:dyDescent="0.15">
      <c r="A114" s="983"/>
      <c r="B114" s="984"/>
      <c r="C114" s="820" t="s">
        <v>191</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253843</v>
      </c>
      <c r="AB114" s="813"/>
      <c r="AC114" s="813"/>
      <c r="AD114" s="813"/>
      <c r="AE114" s="814"/>
      <c r="AF114" s="815">
        <v>253407</v>
      </c>
      <c r="AG114" s="813"/>
      <c r="AH114" s="813"/>
      <c r="AI114" s="813"/>
      <c r="AJ114" s="814"/>
      <c r="AK114" s="815">
        <v>243345</v>
      </c>
      <c r="AL114" s="813"/>
      <c r="AM114" s="813"/>
      <c r="AN114" s="813"/>
      <c r="AO114" s="814"/>
      <c r="AP114" s="816">
        <v>13</v>
      </c>
      <c r="AQ114" s="817"/>
      <c r="AR114" s="817"/>
      <c r="AS114" s="817"/>
      <c r="AT114" s="818"/>
      <c r="AU114" s="1014"/>
      <c r="AV114" s="1015"/>
      <c r="AW114" s="1015"/>
      <c r="AX114" s="1015"/>
      <c r="AY114" s="1015"/>
      <c r="AZ114" s="819" t="s">
        <v>470</v>
      </c>
      <c r="BA114" s="820"/>
      <c r="BB114" s="820"/>
      <c r="BC114" s="820"/>
      <c r="BD114" s="820"/>
      <c r="BE114" s="820"/>
      <c r="BF114" s="820"/>
      <c r="BG114" s="820"/>
      <c r="BH114" s="820"/>
      <c r="BI114" s="820"/>
      <c r="BJ114" s="820"/>
      <c r="BK114" s="820"/>
      <c r="BL114" s="820"/>
      <c r="BM114" s="820"/>
      <c r="BN114" s="820"/>
      <c r="BO114" s="820"/>
      <c r="BP114" s="821"/>
      <c r="BQ114" s="822">
        <v>674658</v>
      </c>
      <c r="BR114" s="823"/>
      <c r="BS114" s="823"/>
      <c r="BT114" s="823"/>
      <c r="BU114" s="823"/>
      <c r="BV114" s="823">
        <v>668565</v>
      </c>
      <c r="BW114" s="823"/>
      <c r="BX114" s="823"/>
      <c r="BY114" s="823"/>
      <c r="BZ114" s="823"/>
      <c r="CA114" s="823">
        <v>712918</v>
      </c>
      <c r="CB114" s="823"/>
      <c r="CC114" s="823"/>
      <c r="CD114" s="823"/>
      <c r="CE114" s="823"/>
      <c r="CF114" s="824">
        <v>38.1</v>
      </c>
      <c r="CG114" s="825"/>
      <c r="CH114" s="825"/>
      <c r="CI114" s="825"/>
      <c r="CJ114" s="825"/>
      <c r="CK114" s="1020"/>
      <c r="CL114" s="1021"/>
      <c r="CM114" s="826" t="s">
        <v>471</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169</v>
      </c>
      <c r="DH114" s="813"/>
      <c r="DI114" s="813"/>
      <c r="DJ114" s="813"/>
      <c r="DK114" s="814"/>
      <c r="DL114" s="815" t="s">
        <v>169</v>
      </c>
      <c r="DM114" s="813"/>
      <c r="DN114" s="813"/>
      <c r="DO114" s="813"/>
      <c r="DP114" s="814"/>
      <c r="DQ114" s="815" t="s">
        <v>169</v>
      </c>
      <c r="DR114" s="813"/>
      <c r="DS114" s="813"/>
      <c r="DT114" s="813"/>
      <c r="DU114" s="814"/>
      <c r="DV114" s="816" t="s">
        <v>169</v>
      </c>
      <c r="DW114" s="817"/>
      <c r="DX114" s="817"/>
      <c r="DY114" s="817"/>
      <c r="DZ114" s="818"/>
    </row>
    <row r="115" spans="1:130" s="54" customFormat="1" ht="26.25" customHeight="1" x14ac:dyDescent="0.15">
      <c r="A115" s="983"/>
      <c r="B115" s="984"/>
      <c r="C115" s="820" t="s">
        <v>472</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3191</v>
      </c>
      <c r="AB115" s="813"/>
      <c r="AC115" s="813"/>
      <c r="AD115" s="813"/>
      <c r="AE115" s="814"/>
      <c r="AF115" s="815">
        <v>3208</v>
      </c>
      <c r="AG115" s="813"/>
      <c r="AH115" s="813"/>
      <c r="AI115" s="813"/>
      <c r="AJ115" s="814"/>
      <c r="AK115" s="815">
        <v>2746</v>
      </c>
      <c r="AL115" s="813"/>
      <c r="AM115" s="813"/>
      <c r="AN115" s="813"/>
      <c r="AO115" s="814"/>
      <c r="AP115" s="816">
        <v>0.1</v>
      </c>
      <c r="AQ115" s="817"/>
      <c r="AR115" s="817"/>
      <c r="AS115" s="817"/>
      <c r="AT115" s="818"/>
      <c r="AU115" s="1014"/>
      <c r="AV115" s="1015"/>
      <c r="AW115" s="1015"/>
      <c r="AX115" s="1015"/>
      <c r="AY115" s="1015"/>
      <c r="AZ115" s="819" t="s">
        <v>261</v>
      </c>
      <c r="BA115" s="820"/>
      <c r="BB115" s="820"/>
      <c r="BC115" s="820"/>
      <c r="BD115" s="820"/>
      <c r="BE115" s="820"/>
      <c r="BF115" s="820"/>
      <c r="BG115" s="820"/>
      <c r="BH115" s="820"/>
      <c r="BI115" s="820"/>
      <c r="BJ115" s="820"/>
      <c r="BK115" s="820"/>
      <c r="BL115" s="820"/>
      <c r="BM115" s="820"/>
      <c r="BN115" s="820"/>
      <c r="BO115" s="820"/>
      <c r="BP115" s="821"/>
      <c r="BQ115" s="822">
        <v>9404</v>
      </c>
      <c r="BR115" s="823"/>
      <c r="BS115" s="823"/>
      <c r="BT115" s="823"/>
      <c r="BU115" s="823"/>
      <c r="BV115" s="823">
        <v>7449</v>
      </c>
      <c r="BW115" s="823"/>
      <c r="BX115" s="823"/>
      <c r="BY115" s="823"/>
      <c r="BZ115" s="823"/>
      <c r="CA115" s="823">
        <v>6525</v>
      </c>
      <c r="CB115" s="823"/>
      <c r="CC115" s="823"/>
      <c r="CD115" s="823"/>
      <c r="CE115" s="823"/>
      <c r="CF115" s="824">
        <v>0.3</v>
      </c>
      <c r="CG115" s="825"/>
      <c r="CH115" s="825"/>
      <c r="CI115" s="825"/>
      <c r="CJ115" s="825"/>
      <c r="CK115" s="1020"/>
      <c r="CL115" s="1021"/>
      <c r="CM115" s="819" t="s">
        <v>405</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169</v>
      </c>
      <c r="DH115" s="813"/>
      <c r="DI115" s="813"/>
      <c r="DJ115" s="813"/>
      <c r="DK115" s="814"/>
      <c r="DL115" s="815" t="s">
        <v>169</v>
      </c>
      <c r="DM115" s="813"/>
      <c r="DN115" s="813"/>
      <c r="DO115" s="813"/>
      <c r="DP115" s="814"/>
      <c r="DQ115" s="815" t="s">
        <v>169</v>
      </c>
      <c r="DR115" s="813"/>
      <c r="DS115" s="813"/>
      <c r="DT115" s="813"/>
      <c r="DU115" s="814"/>
      <c r="DV115" s="816" t="s">
        <v>169</v>
      </c>
      <c r="DW115" s="817"/>
      <c r="DX115" s="817"/>
      <c r="DY115" s="817"/>
      <c r="DZ115" s="818"/>
    </row>
    <row r="116" spans="1:130" s="54" customFormat="1" ht="26.25" customHeight="1" x14ac:dyDescent="0.15">
      <c r="A116" s="985"/>
      <c r="B116" s="986"/>
      <c r="C116" s="832" t="s">
        <v>473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169</v>
      </c>
      <c r="AB116" s="813"/>
      <c r="AC116" s="813"/>
      <c r="AD116" s="813"/>
      <c r="AE116" s="814"/>
      <c r="AF116" s="815" t="s">
        <v>169</v>
      </c>
      <c r="AG116" s="813"/>
      <c r="AH116" s="813"/>
      <c r="AI116" s="813"/>
      <c r="AJ116" s="814"/>
      <c r="AK116" s="815" t="s">
        <v>169</v>
      </c>
      <c r="AL116" s="813"/>
      <c r="AM116" s="813"/>
      <c r="AN116" s="813"/>
      <c r="AO116" s="814"/>
      <c r="AP116" s="816" t="s">
        <v>169</v>
      </c>
      <c r="AQ116" s="817"/>
      <c r="AR116" s="817"/>
      <c r="AS116" s="817"/>
      <c r="AT116" s="818"/>
      <c r="AU116" s="1014"/>
      <c r="AV116" s="1015"/>
      <c r="AW116" s="1015"/>
      <c r="AX116" s="1015"/>
      <c r="AY116" s="1015"/>
      <c r="AZ116" s="834" t="s">
        <v>468</v>
      </c>
      <c r="BA116" s="835"/>
      <c r="BB116" s="835"/>
      <c r="BC116" s="835"/>
      <c r="BD116" s="835"/>
      <c r="BE116" s="835"/>
      <c r="BF116" s="835"/>
      <c r="BG116" s="835"/>
      <c r="BH116" s="835"/>
      <c r="BI116" s="835"/>
      <c r="BJ116" s="835"/>
      <c r="BK116" s="835"/>
      <c r="BL116" s="835"/>
      <c r="BM116" s="835"/>
      <c r="BN116" s="835"/>
      <c r="BO116" s="835"/>
      <c r="BP116" s="836"/>
      <c r="BQ116" s="822" t="s">
        <v>169</v>
      </c>
      <c r="BR116" s="823"/>
      <c r="BS116" s="823"/>
      <c r="BT116" s="823"/>
      <c r="BU116" s="823"/>
      <c r="BV116" s="823" t="s">
        <v>169</v>
      </c>
      <c r="BW116" s="823"/>
      <c r="BX116" s="823"/>
      <c r="BY116" s="823"/>
      <c r="BZ116" s="823"/>
      <c r="CA116" s="823" t="s">
        <v>169</v>
      </c>
      <c r="CB116" s="823"/>
      <c r="CC116" s="823"/>
      <c r="CD116" s="823"/>
      <c r="CE116" s="823"/>
      <c r="CF116" s="824" t="s">
        <v>169</v>
      </c>
      <c r="CG116" s="825"/>
      <c r="CH116" s="825"/>
      <c r="CI116" s="825"/>
      <c r="CJ116" s="825"/>
      <c r="CK116" s="1020"/>
      <c r="CL116" s="1021"/>
      <c r="CM116" s="826" t="s">
        <v>474</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169</v>
      </c>
      <c r="DH116" s="813"/>
      <c r="DI116" s="813"/>
      <c r="DJ116" s="813"/>
      <c r="DK116" s="814"/>
      <c r="DL116" s="815" t="s">
        <v>169</v>
      </c>
      <c r="DM116" s="813"/>
      <c r="DN116" s="813"/>
      <c r="DO116" s="813"/>
      <c r="DP116" s="814"/>
      <c r="DQ116" s="815" t="s">
        <v>169</v>
      </c>
      <c r="DR116" s="813"/>
      <c r="DS116" s="813"/>
      <c r="DT116" s="813"/>
      <c r="DU116" s="814"/>
      <c r="DV116" s="816" t="s">
        <v>169</v>
      </c>
      <c r="DW116" s="817"/>
      <c r="DX116" s="817"/>
      <c r="DY116" s="817"/>
      <c r="DZ116" s="818"/>
    </row>
    <row r="117" spans="1:130" s="54" customFormat="1" ht="26.25" customHeight="1" x14ac:dyDescent="0.15">
      <c r="A117" s="783" t="s">
        <v>275</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476</v>
      </c>
      <c r="Z117" s="785"/>
      <c r="AA117" s="838">
        <v>587442</v>
      </c>
      <c r="AB117" s="839"/>
      <c r="AC117" s="839"/>
      <c r="AD117" s="839"/>
      <c r="AE117" s="840"/>
      <c r="AF117" s="841">
        <v>586935</v>
      </c>
      <c r="AG117" s="839"/>
      <c r="AH117" s="839"/>
      <c r="AI117" s="839"/>
      <c r="AJ117" s="840"/>
      <c r="AK117" s="841">
        <v>583731</v>
      </c>
      <c r="AL117" s="839"/>
      <c r="AM117" s="839"/>
      <c r="AN117" s="839"/>
      <c r="AO117" s="840"/>
      <c r="AP117" s="842"/>
      <c r="AQ117" s="843"/>
      <c r="AR117" s="843"/>
      <c r="AS117" s="843"/>
      <c r="AT117" s="844"/>
      <c r="AU117" s="1014"/>
      <c r="AV117" s="1015"/>
      <c r="AW117" s="1015"/>
      <c r="AX117" s="1015"/>
      <c r="AY117" s="1015"/>
      <c r="AZ117" s="834" t="s">
        <v>477</v>
      </c>
      <c r="BA117" s="835"/>
      <c r="BB117" s="835"/>
      <c r="BC117" s="835"/>
      <c r="BD117" s="835"/>
      <c r="BE117" s="835"/>
      <c r="BF117" s="835"/>
      <c r="BG117" s="835"/>
      <c r="BH117" s="835"/>
      <c r="BI117" s="835"/>
      <c r="BJ117" s="835"/>
      <c r="BK117" s="835"/>
      <c r="BL117" s="835"/>
      <c r="BM117" s="835"/>
      <c r="BN117" s="835"/>
      <c r="BO117" s="835"/>
      <c r="BP117" s="836"/>
      <c r="BQ117" s="822" t="s">
        <v>169</v>
      </c>
      <c r="BR117" s="823"/>
      <c r="BS117" s="823"/>
      <c r="BT117" s="823"/>
      <c r="BU117" s="823"/>
      <c r="BV117" s="823" t="s">
        <v>169</v>
      </c>
      <c r="BW117" s="823"/>
      <c r="BX117" s="823"/>
      <c r="BY117" s="823"/>
      <c r="BZ117" s="823"/>
      <c r="CA117" s="823" t="s">
        <v>169</v>
      </c>
      <c r="CB117" s="823"/>
      <c r="CC117" s="823"/>
      <c r="CD117" s="823"/>
      <c r="CE117" s="823"/>
      <c r="CF117" s="824" t="s">
        <v>169</v>
      </c>
      <c r="CG117" s="825"/>
      <c r="CH117" s="825"/>
      <c r="CI117" s="825"/>
      <c r="CJ117" s="825"/>
      <c r="CK117" s="1020"/>
      <c r="CL117" s="1021"/>
      <c r="CM117" s="826" t="s">
        <v>298</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169</v>
      </c>
      <c r="DH117" s="813"/>
      <c r="DI117" s="813"/>
      <c r="DJ117" s="813"/>
      <c r="DK117" s="814"/>
      <c r="DL117" s="815" t="s">
        <v>169</v>
      </c>
      <c r="DM117" s="813"/>
      <c r="DN117" s="813"/>
      <c r="DO117" s="813"/>
      <c r="DP117" s="814"/>
      <c r="DQ117" s="815" t="s">
        <v>169</v>
      </c>
      <c r="DR117" s="813"/>
      <c r="DS117" s="813"/>
      <c r="DT117" s="813"/>
      <c r="DU117" s="814"/>
      <c r="DV117" s="816" t="s">
        <v>169</v>
      </c>
      <c r="DW117" s="817"/>
      <c r="DX117" s="817"/>
      <c r="DY117" s="817"/>
      <c r="DZ117" s="818"/>
    </row>
    <row r="118" spans="1:130" s="54" customFormat="1" ht="26.25" customHeight="1" x14ac:dyDescent="0.15">
      <c r="A118" s="783" t="s">
        <v>458</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389</v>
      </c>
      <c r="AB118" s="784"/>
      <c r="AC118" s="784"/>
      <c r="AD118" s="784"/>
      <c r="AE118" s="785"/>
      <c r="AF118" s="786" t="s">
        <v>220</v>
      </c>
      <c r="AG118" s="784"/>
      <c r="AH118" s="784"/>
      <c r="AI118" s="784"/>
      <c r="AJ118" s="785"/>
      <c r="AK118" s="786" t="s">
        <v>204</v>
      </c>
      <c r="AL118" s="784"/>
      <c r="AM118" s="784"/>
      <c r="AN118" s="784"/>
      <c r="AO118" s="785"/>
      <c r="AP118" s="786" t="s">
        <v>88</v>
      </c>
      <c r="AQ118" s="784"/>
      <c r="AR118" s="784"/>
      <c r="AS118" s="784"/>
      <c r="AT118" s="787"/>
      <c r="AU118" s="1014"/>
      <c r="AV118" s="1015"/>
      <c r="AW118" s="1015"/>
      <c r="AX118" s="1015"/>
      <c r="AY118" s="1015"/>
      <c r="AZ118" s="845" t="s">
        <v>478</v>
      </c>
      <c r="BA118" s="832"/>
      <c r="BB118" s="832"/>
      <c r="BC118" s="832"/>
      <c r="BD118" s="832"/>
      <c r="BE118" s="832"/>
      <c r="BF118" s="832"/>
      <c r="BG118" s="832"/>
      <c r="BH118" s="832"/>
      <c r="BI118" s="832"/>
      <c r="BJ118" s="832"/>
      <c r="BK118" s="832"/>
      <c r="BL118" s="832"/>
      <c r="BM118" s="832"/>
      <c r="BN118" s="832"/>
      <c r="BO118" s="832"/>
      <c r="BP118" s="833"/>
      <c r="BQ118" s="846" t="s">
        <v>169</v>
      </c>
      <c r="BR118" s="847"/>
      <c r="BS118" s="847"/>
      <c r="BT118" s="847"/>
      <c r="BU118" s="847"/>
      <c r="BV118" s="847" t="s">
        <v>169</v>
      </c>
      <c r="BW118" s="847"/>
      <c r="BX118" s="847"/>
      <c r="BY118" s="847"/>
      <c r="BZ118" s="847"/>
      <c r="CA118" s="847" t="s">
        <v>169</v>
      </c>
      <c r="CB118" s="847"/>
      <c r="CC118" s="847"/>
      <c r="CD118" s="847"/>
      <c r="CE118" s="847"/>
      <c r="CF118" s="824" t="s">
        <v>169</v>
      </c>
      <c r="CG118" s="825"/>
      <c r="CH118" s="825"/>
      <c r="CI118" s="825"/>
      <c r="CJ118" s="825"/>
      <c r="CK118" s="1020"/>
      <c r="CL118" s="1021"/>
      <c r="CM118" s="826" t="s">
        <v>479</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169</v>
      </c>
      <c r="DH118" s="813"/>
      <c r="DI118" s="813"/>
      <c r="DJ118" s="813"/>
      <c r="DK118" s="814"/>
      <c r="DL118" s="815" t="s">
        <v>169</v>
      </c>
      <c r="DM118" s="813"/>
      <c r="DN118" s="813"/>
      <c r="DO118" s="813"/>
      <c r="DP118" s="814"/>
      <c r="DQ118" s="815" t="s">
        <v>169</v>
      </c>
      <c r="DR118" s="813"/>
      <c r="DS118" s="813"/>
      <c r="DT118" s="813"/>
      <c r="DU118" s="814"/>
      <c r="DV118" s="816" t="s">
        <v>169</v>
      </c>
      <c r="DW118" s="817"/>
      <c r="DX118" s="817"/>
      <c r="DY118" s="817"/>
      <c r="DZ118" s="818"/>
    </row>
    <row r="119" spans="1:130" s="54" customFormat="1" ht="26.25" customHeight="1" x14ac:dyDescent="0.15">
      <c r="A119" s="1024" t="s">
        <v>209</v>
      </c>
      <c r="B119" s="1019"/>
      <c r="C119" s="804" t="s">
        <v>462</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169</v>
      </c>
      <c r="AB119" s="793"/>
      <c r="AC119" s="793"/>
      <c r="AD119" s="793"/>
      <c r="AE119" s="794"/>
      <c r="AF119" s="795" t="s">
        <v>169</v>
      </c>
      <c r="AG119" s="793"/>
      <c r="AH119" s="793"/>
      <c r="AI119" s="793"/>
      <c r="AJ119" s="794"/>
      <c r="AK119" s="795" t="s">
        <v>169</v>
      </c>
      <c r="AL119" s="793"/>
      <c r="AM119" s="793"/>
      <c r="AN119" s="793"/>
      <c r="AO119" s="794"/>
      <c r="AP119" s="796" t="s">
        <v>169</v>
      </c>
      <c r="AQ119" s="797"/>
      <c r="AR119" s="797"/>
      <c r="AS119" s="797"/>
      <c r="AT119" s="798"/>
      <c r="AU119" s="1016"/>
      <c r="AV119" s="1017"/>
      <c r="AW119" s="1017"/>
      <c r="AX119" s="1017"/>
      <c r="AY119" s="1017"/>
      <c r="AZ119" s="83" t="s">
        <v>275</v>
      </c>
      <c r="BA119" s="83"/>
      <c r="BB119" s="83"/>
      <c r="BC119" s="83"/>
      <c r="BD119" s="83"/>
      <c r="BE119" s="83"/>
      <c r="BF119" s="83"/>
      <c r="BG119" s="83"/>
      <c r="BH119" s="83"/>
      <c r="BI119" s="83"/>
      <c r="BJ119" s="83"/>
      <c r="BK119" s="83"/>
      <c r="BL119" s="83"/>
      <c r="BM119" s="83"/>
      <c r="BN119" s="83"/>
      <c r="BO119" s="837" t="s">
        <v>65</v>
      </c>
      <c r="BP119" s="848"/>
      <c r="BQ119" s="846">
        <v>6245452</v>
      </c>
      <c r="BR119" s="847"/>
      <c r="BS119" s="847"/>
      <c r="BT119" s="847"/>
      <c r="BU119" s="847"/>
      <c r="BV119" s="847">
        <v>6050547</v>
      </c>
      <c r="BW119" s="847"/>
      <c r="BX119" s="847"/>
      <c r="BY119" s="847"/>
      <c r="BZ119" s="847"/>
      <c r="CA119" s="847">
        <v>5966461</v>
      </c>
      <c r="CB119" s="847"/>
      <c r="CC119" s="847"/>
      <c r="CD119" s="847"/>
      <c r="CE119" s="847"/>
      <c r="CF119" s="849"/>
      <c r="CG119" s="850"/>
      <c r="CH119" s="850"/>
      <c r="CI119" s="850"/>
      <c r="CJ119" s="851"/>
      <c r="CK119" s="1022"/>
      <c r="CL119" s="1023"/>
      <c r="CM119" s="852" t="s">
        <v>480</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v>1999</v>
      </c>
      <c r="DH119" s="856"/>
      <c r="DI119" s="856"/>
      <c r="DJ119" s="856"/>
      <c r="DK119" s="857"/>
      <c r="DL119" s="858">
        <v>10936</v>
      </c>
      <c r="DM119" s="856"/>
      <c r="DN119" s="856"/>
      <c r="DO119" s="856"/>
      <c r="DP119" s="857"/>
      <c r="DQ119" s="858">
        <v>11806</v>
      </c>
      <c r="DR119" s="856"/>
      <c r="DS119" s="856"/>
      <c r="DT119" s="856"/>
      <c r="DU119" s="857"/>
      <c r="DV119" s="859">
        <v>0.6</v>
      </c>
      <c r="DW119" s="860"/>
      <c r="DX119" s="860"/>
      <c r="DY119" s="860"/>
      <c r="DZ119" s="861"/>
    </row>
    <row r="120" spans="1:130" s="54" customFormat="1" ht="26.25" customHeight="1" x14ac:dyDescent="0.15">
      <c r="A120" s="1025"/>
      <c r="B120" s="1021"/>
      <c r="C120" s="826" t="s">
        <v>464</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169</v>
      </c>
      <c r="AB120" s="813"/>
      <c r="AC120" s="813"/>
      <c r="AD120" s="813"/>
      <c r="AE120" s="814"/>
      <c r="AF120" s="815" t="s">
        <v>169</v>
      </c>
      <c r="AG120" s="813"/>
      <c r="AH120" s="813"/>
      <c r="AI120" s="813"/>
      <c r="AJ120" s="814"/>
      <c r="AK120" s="815" t="s">
        <v>169</v>
      </c>
      <c r="AL120" s="813"/>
      <c r="AM120" s="813"/>
      <c r="AN120" s="813"/>
      <c r="AO120" s="814"/>
      <c r="AP120" s="816" t="s">
        <v>169</v>
      </c>
      <c r="AQ120" s="817"/>
      <c r="AR120" s="817"/>
      <c r="AS120" s="817"/>
      <c r="AT120" s="818"/>
      <c r="AU120" s="987" t="s">
        <v>406</v>
      </c>
      <c r="AV120" s="988"/>
      <c r="AW120" s="988"/>
      <c r="AX120" s="988"/>
      <c r="AY120" s="989"/>
      <c r="AZ120" s="799" t="s">
        <v>481</v>
      </c>
      <c r="BA120" s="790"/>
      <c r="BB120" s="790"/>
      <c r="BC120" s="790"/>
      <c r="BD120" s="790"/>
      <c r="BE120" s="790"/>
      <c r="BF120" s="790"/>
      <c r="BG120" s="790"/>
      <c r="BH120" s="790"/>
      <c r="BI120" s="790"/>
      <c r="BJ120" s="790"/>
      <c r="BK120" s="790"/>
      <c r="BL120" s="790"/>
      <c r="BM120" s="790"/>
      <c r="BN120" s="790"/>
      <c r="BO120" s="790"/>
      <c r="BP120" s="791"/>
      <c r="BQ120" s="800">
        <v>721381</v>
      </c>
      <c r="BR120" s="801"/>
      <c r="BS120" s="801"/>
      <c r="BT120" s="801"/>
      <c r="BU120" s="801"/>
      <c r="BV120" s="801">
        <v>681970</v>
      </c>
      <c r="BW120" s="801"/>
      <c r="BX120" s="801"/>
      <c r="BY120" s="801"/>
      <c r="BZ120" s="801"/>
      <c r="CA120" s="801">
        <v>833175</v>
      </c>
      <c r="CB120" s="801"/>
      <c r="CC120" s="801"/>
      <c r="CD120" s="801"/>
      <c r="CE120" s="801"/>
      <c r="CF120" s="802">
        <v>44.5</v>
      </c>
      <c r="CG120" s="803"/>
      <c r="CH120" s="803"/>
      <c r="CI120" s="803"/>
      <c r="CJ120" s="803"/>
      <c r="CK120" s="995" t="s">
        <v>482</v>
      </c>
      <c r="CL120" s="996"/>
      <c r="CM120" s="996"/>
      <c r="CN120" s="996"/>
      <c r="CO120" s="997"/>
      <c r="CP120" s="862"/>
      <c r="CQ120" s="863"/>
      <c r="CR120" s="863"/>
      <c r="CS120" s="863"/>
      <c r="CT120" s="863"/>
      <c r="CU120" s="863"/>
      <c r="CV120" s="863"/>
      <c r="CW120" s="863"/>
      <c r="CX120" s="863"/>
      <c r="CY120" s="863"/>
      <c r="CZ120" s="863"/>
      <c r="DA120" s="863"/>
      <c r="DB120" s="863"/>
      <c r="DC120" s="863"/>
      <c r="DD120" s="863"/>
      <c r="DE120" s="863"/>
      <c r="DF120" s="864"/>
      <c r="DG120" s="800"/>
      <c r="DH120" s="801"/>
      <c r="DI120" s="801"/>
      <c r="DJ120" s="801"/>
      <c r="DK120" s="801"/>
      <c r="DL120" s="801"/>
      <c r="DM120" s="801"/>
      <c r="DN120" s="801"/>
      <c r="DO120" s="801"/>
      <c r="DP120" s="801"/>
      <c r="DQ120" s="801"/>
      <c r="DR120" s="801"/>
      <c r="DS120" s="801"/>
      <c r="DT120" s="801"/>
      <c r="DU120" s="801"/>
      <c r="DV120" s="807"/>
      <c r="DW120" s="807"/>
      <c r="DX120" s="807"/>
      <c r="DY120" s="807"/>
      <c r="DZ120" s="808"/>
    </row>
    <row r="121" spans="1:130" s="54" customFormat="1" ht="26.25" customHeight="1" x14ac:dyDescent="0.15">
      <c r="A121" s="1025"/>
      <c r="B121" s="1021"/>
      <c r="C121" s="834" t="s">
        <v>132</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169</v>
      </c>
      <c r="AB121" s="813"/>
      <c r="AC121" s="813"/>
      <c r="AD121" s="813"/>
      <c r="AE121" s="814"/>
      <c r="AF121" s="815" t="s">
        <v>169</v>
      </c>
      <c r="AG121" s="813"/>
      <c r="AH121" s="813"/>
      <c r="AI121" s="813"/>
      <c r="AJ121" s="814"/>
      <c r="AK121" s="815" t="s">
        <v>169</v>
      </c>
      <c r="AL121" s="813"/>
      <c r="AM121" s="813"/>
      <c r="AN121" s="813"/>
      <c r="AO121" s="814"/>
      <c r="AP121" s="816" t="s">
        <v>169</v>
      </c>
      <c r="AQ121" s="817"/>
      <c r="AR121" s="817"/>
      <c r="AS121" s="817"/>
      <c r="AT121" s="818"/>
      <c r="AU121" s="990"/>
      <c r="AV121" s="991"/>
      <c r="AW121" s="991"/>
      <c r="AX121" s="991"/>
      <c r="AY121" s="992"/>
      <c r="AZ121" s="819" t="s">
        <v>199</v>
      </c>
      <c r="BA121" s="820"/>
      <c r="BB121" s="820"/>
      <c r="BC121" s="820"/>
      <c r="BD121" s="820"/>
      <c r="BE121" s="820"/>
      <c r="BF121" s="820"/>
      <c r="BG121" s="820"/>
      <c r="BH121" s="820"/>
      <c r="BI121" s="820"/>
      <c r="BJ121" s="820"/>
      <c r="BK121" s="820"/>
      <c r="BL121" s="820"/>
      <c r="BM121" s="820"/>
      <c r="BN121" s="820"/>
      <c r="BO121" s="820"/>
      <c r="BP121" s="821"/>
      <c r="BQ121" s="822">
        <v>6469</v>
      </c>
      <c r="BR121" s="823"/>
      <c r="BS121" s="823"/>
      <c r="BT121" s="823"/>
      <c r="BU121" s="823"/>
      <c r="BV121" s="823">
        <v>4568</v>
      </c>
      <c r="BW121" s="823"/>
      <c r="BX121" s="823"/>
      <c r="BY121" s="823"/>
      <c r="BZ121" s="823"/>
      <c r="CA121" s="823">
        <v>6028</v>
      </c>
      <c r="CB121" s="823"/>
      <c r="CC121" s="823"/>
      <c r="CD121" s="823"/>
      <c r="CE121" s="823"/>
      <c r="CF121" s="824">
        <v>0.3</v>
      </c>
      <c r="CG121" s="825"/>
      <c r="CH121" s="825"/>
      <c r="CI121" s="825"/>
      <c r="CJ121" s="825"/>
      <c r="CK121" s="998"/>
      <c r="CL121" s="999"/>
      <c r="CM121" s="999"/>
      <c r="CN121" s="999"/>
      <c r="CO121" s="1000"/>
      <c r="CP121" s="865"/>
      <c r="CQ121" s="866"/>
      <c r="CR121" s="866"/>
      <c r="CS121" s="866"/>
      <c r="CT121" s="866"/>
      <c r="CU121" s="866"/>
      <c r="CV121" s="866"/>
      <c r="CW121" s="866"/>
      <c r="CX121" s="866"/>
      <c r="CY121" s="866"/>
      <c r="CZ121" s="866"/>
      <c r="DA121" s="866"/>
      <c r="DB121" s="866"/>
      <c r="DC121" s="866"/>
      <c r="DD121" s="866"/>
      <c r="DE121" s="866"/>
      <c r="DF121" s="867"/>
      <c r="DG121" s="822"/>
      <c r="DH121" s="823"/>
      <c r="DI121" s="823"/>
      <c r="DJ121" s="823"/>
      <c r="DK121" s="823"/>
      <c r="DL121" s="823"/>
      <c r="DM121" s="823"/>
      <c r="DN121" s="823"/>
      <c r="DO121" s="823"/>
      <c r="DP121" s="823"/>
      <c r="DQ121" s="823"/>
      <c r="DR121" s="823"/>
      <c r="DS121" s="823"/>
      <c r="DT121" s="823"/>
      <c r="DU121" s="823"/>
      <c r="DV121" s="829"/>
      <c r="DW121" s="829"/>
      <c r="DX121" s="829"/>
      <c r="DY121" s="829"/>
      <c r="DZ121" s="830"/>
    </row>
    <row r="122" spans="1:130" s="54" customFormat="1" ht="26.25" customHeight="1" x14ac:dyDescent="0.15">
      <c r="A122" s="1025"/>
      <c r="B122" s="1021"/>
      <c r="C122" s="826" t="s">
        <v>471</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169</v>
      </c>
      <c r="AB122" s="813"/>
      <c r="AC122" s="813"/>
      <c r="AD122" s="813"/>
      <c r="AE122" s="814"/>
      <c r="AF122" s="815" t="s">
        <v>169</v>
      </c>
      <c r="AG122" s="813"/>
      <c r="AH122" s="813"/>
      <c r="AI122" s="813"/>
      <c r="AJ122" s="814"/>
      <c r="AK122" s="815" t="s">
        <v>169</v>
      </c>
      <c r="AL122" s="813"/>
      <c r="AM122" s="813"/>
      <c r="AN122" s="813"/>
      <c r="AO122" s="814"/>
      <c r="AP122" s="816" t="s">
        <v>169</v>
      </c>
      <c r="AQ122" s="817"/>
      <c r="AR122" s="817"/>
      <c r="AS122" s="817"/>
      <c r="AT122" s="818"/>
      <c r="AU122" s="990"/>
      <c r="AV122" s="991"/>
      <c r="AW122" s="991"/>
      <c r="AX122" s="991"/>
      <c r="AY122" s="992"/>
      <c r="AZ122" s="845" t="s">
        <v>484</v>
      </c>
      <c r="BA122" s="832"/>
      <c r="BB122" s="832"/>
      <c r="BC122" s="832"/>
      <c r="BD122" s="832"/>
      <c r="BE122" s="832"/>
      <c r="BF122" s="832"/>
      <c r="BG122" s="832"/>
      <c r="BH122" s="832"/>
      <c r="BI122" s="832"/>
      <c r="BJ122" s="832"/>
      <c r="BK122" s="832"/>
      <c r="BL122" s="832"/>
      <c r="BM122" s="832"/>
      <c r="BN122" s="832"/>
      <c r="BO122" s="832"/>
      <c r="BP122" s="833"/>
      <c r="BQ122" s="846">
        <v>3515947</v>
      </c>
      <c r="BR122" s="847"/>
      <c r="BS122" s="847"/>
      <c r="BT122" s="847"/>
      <c r="BU122" s="847"/>
      <c r="BV122" s="847">
        <v>3405760</v>
      </c>
      <c r="BW122" s="847"/>
      <c r="BX122" s="847"/>
      <c r="BY122" s="847"/>
      <c r="BZ122" s="847"/>
      <c r="CA122" s="847">
        <v>3268519</v>
      </c>
      <c r="CB122" s="847"/>
      <c r="CC122" s="847"/>
      <c r="CD122" s="847"/>
      <c r="CE122" s="847"/>
      <c r="CF122" s="868">
        <v>174.6</v>
      </c>
      <c r="CG122" s="869"/>
      <c r="CH122" s="869"/>
      <c r="CI122" s="869"/>
      <c r="CJ122" s="869"/>
      <c r="CK122" s="998"/>
      <c r="CL122" s="999"/>
      <c r="CM122" s="999"/>
      <c r="CN122" s="999"/>
      <c r="CO122" s="1000"/>
      <c r="CP122" s="865"/>
      <c r="CQ122" s="866"/>
      <c r="CR122" s="866"/>
      <c r="CS122" s="866"/>
      <c r="CT122" s="866"/>
      <c r="CU122" s="866"/>
      <c r="CV122" s="866"/>
      <c r="CW122" s="866"/>
      <c r="CX122" s="866"/>
      <c r="CY122" s="866"/>
      <c r="CZ122" s="866"/>
      <c r="DA122" s="866"/>
      <c r="DB122" s="866"/>
      <c r="DC122" s="866"/>
      <c r="DD122" s="866"/>
      <c r="DE122" s="866"/>
      <c r="DF122" s="867"/>
      <c r="DG122" s="822"/>
      <c r="DH122" s="823"/>
      <c r="DI122" s="823"/>
      <c r="DJ122" s="823"/>
      <c r="DK122" s="823"/>
      <c r="DL122" s="823"/>
      <c r="DM122" s="823"/>
      <c r="DN122" s="823"/>
      <c r="DO122" s="823"/>
      <c r="DP122" s="823"/>
      <c r="DQ122" s="823"/>
      <c r="DR122" s="823"/>
      <c r="DS122" s="823"/>
      <c r="DT122" s="823"/>
      <c r="DU122" s="823"/>
      <c r="DV122" s="829"/>
      <c r="DW122" s="829"/>
      <c r="DX122" s="829"/>
      <c r="DY122" s="829"/>
      <c r="DZ122" s="830"/>
    </row>
    <row r="123" spans="1:130" s="54" customFormat="1" ht="26.25" customHeight="1" x14ac:dyDescent="0.15">
      <c r="A123" s="1025"/>
      <c r="B123" s="1021"/>
      <c r="C123" s="826" t="s">
        <v>474</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169</v>
      </c>
      <c r="AB123" s="813"/>
      <c r="AC123" s="813"/>
      <c r="AD123" s="813"/>
      <c r="AE123" s="814"/>
      <c r="AF123" s="815" t="s">
        <v>169</v>
      </c>
      <c r="AG123" s="813"/>
      <c r="AH123" s="813"/>
      <c r="AI123" s="813"/>
      <c r="AJ123" s="814"/>
      <c r="AK123" s="815" t="s">
        <v>169</v>
      </c>
      <c r="AL123" s="813"/>
      <c r="AM123" s="813"/>
      <c r="AN123" s="813"/>
      <c r="AO123" s="814"/>
      <c r="AP123" s="816" t="s">
        <v>169</v>
      </c>
      <c r="AQ123" s="817"/>
      <c r="AR123" s="817"/>
      <c r="AS123" s="817"/>
      <c r="AT123" s="818"/>
      <c r="AU123" s="993"/>
      <c r="AV123" s="994"/>
      <c r="AW123" s="994"/>
      <c r="AX123" s="994"/>
      <c r="AY123" s="994"/>
      <c r="AZ123" s="83" t="s">
        <v>275</v>
      </c>
      <c r="BA123" s="83"/>
      <c r="BB123" s="83"/>
      <c r="BC123" s="83"/>
      <c r="BD123" s="83"/>
      <c r="BE123" s="83"/>
      <c r="BF123" s="83"/>
      <c r="BG123" s="83"/>
      <c r="BH123" s="83"/>
      <c r="BI123" s="83"/>
      <c r="BJ123" s="83"/>
      <c r="BK123" s="83"/>
      <c r="BL123" s="83"/>
      <c r="BM123" s="83"/>
      <c r="BN123" s="83"/>
      <c r="BO123" s="837" t="s">
        <v>441</v>
      </c>
      <c r="BP123" s="848"/>
      <c r="BQ123" s="870">
        <v>4243797</v>
      </c>
      <c r="BR123" s="871"/>
      <c r="BS123" s="871"/>
      <c r="BT123" s="871"/>
      <c r="BU123" s="871"/>
      <c r="BV123" s="871">
        <v>4092298</v>
      </c>
      <c r="BW123" s="871"/>
      <c r="BX123" s="871"/>
      <c r="BY123" s="871"/>
      <c r="BZ123" s="871"/>
      <c r="CA123" s="871">
        <v>4107722</v>
      </c>
      <c r="CB123" s="871"/>
      <c r="CC123" s="871"/>
      <c r="CD123" s="871"/>
      <c r="CE123" s="871"/>
      <c r="CF123" s="849"/>
      <c r="CG123" s="850"/>
      <c r="CH123" s="850"/>
      <c r="CI123" s="850"/>
      <c r="CJ123" s="851"/>
      <c r="CK123" s="998"/>
      <c r="CL123" s="999"/>
      <c r="CM123" s="999"/>
      <c r="CN123" s="999"/>
      <c r="CO123" s="1000"/>
      <c r="CP123" s="865"/>
      <c r="CQ123" s="866"/>
      <c r="CR123" s="866"/>
      <c r="CS123" s="866"/>
      <c r="CT123" s="866"/>
      <c r="CU123" s="866"/>
      <c r="CV123" s="866"/>
      <c r="CW123" s="866"/>
      <c r="CX123" s="866"/>
      <c r="CY123" s="866"/>
      <c r="CZ123" s="866"/>
      <c r="DA123" s="866"/>
      <c r="DB123" s="866"/>
      <c r="DC123" s="866"/>
      <c r="DD123" s="866"/>
      <c r="DE123" s="866"/>
      <c r="DF123" s="867"/>
      <c r="DG123" s="812"/>
      <c r="DH123" s="813"/>
      <c r="DI123" s="813"/>
      <c r="DJ123" s="813"/>
      <c r="DK123" s="814"/>
      <c r="DL123" s="815"/>
      <c r="DM123" s="813"/>
      <c r="DN123" s="813"/>
      <c r="DO123" s="813"/>
      <c r="DP123" s="814"/>
      <c r="DQ123" s="815"/>
      <c r="DR123" s="813"/>
      <c r="DS123" s="813"/>
      <c r="DT123" s="813"/>
      <c r="DU123" s="814"/>
      <c r="DV123" s="816"/>
      <c r="DW123" s="817"/>
      <c r="DX123" s="817"/>
      <c r="DY123" s="817"/>
      <c r="DZ123" s="818"/>
    </row>
    <row r="124" spans="1:130" s="54" customFormat="1" ht="26.25" customHeight="1" x14ac:dyDescent="0.15">
      <c r="A124" s="1025"/>
      <c r="B124" s="1021"/>
      <c r="C124" s="826" t="s">
        <v>298</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169</v>
      </c>
      <c r="AB124" s="813"/>
      <c r="AC124" s="813"/>
      <c r="AD124" s="813"/>
      <c r="AE124" s="814"/>
      <c r="AF124" s="815" t="s">
        <v>169</v>
      </c>
      <c r="AG124" s="813"/>
      <c r="AH124" s="813"/>
      <c r="AI124" s="813"/>
      <c r="AJ124" s="814"/>
      <c r="AK124" s="815" t="s">
        <v>169</v>
      </c>
      <c r="AL124" s="813"/>
      <c r="AM124" s="813"/>
      <c r="AN124" s="813"/>
      <c r="AO124" s="814"/>
      <c r="AP124" s="816" t="s">
        <v>169</v>
      </c>
      <c r="AQ124" s="817"/>
      <c r="AR124" s="817"/>
      <c r="AS124" s="817"/>
      <c r="AT124" s="818"/>
      <c r="AU124" s="872" t="s">
        <v>485</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103.1</v>
      </c>
      <c r="BR124" s="876"/>
      <c r="BS124" s="876"/>
      <c r="BT124" s="876"/>
      <c r="BU124" s="876"/>
      <c r="BV124" s="876">
        <v>101.9</v>
      </c>
      <c r="BW124" s="876"/>
      <c r="BX124" s="876"/>
      <c r="BY124" s="876"/>
      <c r="BZ124" s="876"/>
      <c r="CA124" s="876">
        <v>99.2</v>
      </c>
      <c r="CB124" s="876"/>
      <c r="CC124" s="876"/>
      <c r="CD124" s="876"/>
      <c r="CE124" s="876"/>
      <c r="CF124" s="877"/>
      <c r="CG124" s="878"/>
      <c r="CH124" s="878"/>
      <c r="CI124" s="878"/>
      <c r="CJ124" s="879"/>
      <c r="CK124" s="1001"/>
      <c r="CL124" s="1001"/>
      <c r="CM124" s="1001"/>
      <c r="CN124" s="1001"/>
      <c r="CO124" s="1002"/>
      <c r="CP124" s="865"/>
      <c r="CQ124" s="866"/>
      <c r="CR124" s="866"/>
      <c r="CS124" s="866"/>
      <c r="CT124" s="866"/>
      <c r="CU124" s="866"/>
      <c r="CV124" s="866"/>
      <c r="CW124" s="866"/>
      <c r="CX124" s="866"/>
      <c r="CY124" s="866"/>
      <c r="CZ124" s="866"/>
      <c r="DA124" s="866"/>
      <c r="DB124" s="866"/>
      <c r="DC124" s="866"/>
      <c r="DD124" s="866"/>
      <c r="DE124" s="866"/>
      <c r="DF124" s="867"/>
      <c r="DG124" s="855"/>
      <c r="DH124" s="856"/>
      <c r="DI124" s="856"/>
      <c r="DJ124" s="856"/>
      <c r="DK124" s="857"/>
      <c r="DL124" s="858"/>
      <c r="DM124" s="856"/>
      <c r="DN124" s="856"/>
      <c r="DO124" s="856"/>
      <c r="DP124" s="857"/>
      <c r="DQ124" s="858"/>
      <c r="DR124" s="856"/>
      <c r="DS124" s="856"/>
      <c r="DT124" s="856"/>
      <c r="DU124" s="857"/>
      <c r="DV124" s="859"/>
      <c r="DW124" s="860"/>
      <c r="DX124" s="860"/>
      <c r="DY124" s="860"/>
      <c r="DZ124" s="861"/>
    </row>
    <row r="125" spans="1:130" s="54" customFormat="1" ht="26.25" customHeight="1" x14ac:dyDescent="0.15">
      <c r="A125" s="1025"/>
      <c r="B125" s="1021"/>
      <c r="C125" s="826" t="s">
        <v>479</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169</v>
      </c>
      <c r="AB125" s="813"/>
      <c r="AC125" s="813"/>
      <c r="AD125" s="813"/>
      <c r="AE125" s="814"/>
      <c r="AF125" s="815" t="s">
        <v>169</v>
      </c>
      <c r="AG125" s="813"/>
      <c r="AH125" s="813"/>
      <c r="AI125" s="813"/>
      <c r="AJ125" s="814"/>
      <c r="AK125" s="815" t="s">
        <v>169</v>
      </c>
      <c r="AL125" s="813"/>
      <c r="AM125" s="813"/>
      <c r="AN125" s="813"/>
      <c r="AO125" s="814"/>
      <c r="AP125" s="816" t="s">
        <v>169</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303</v>
      </c>
      <c r="CL125" s="996"/>
      <c r="CM125" s="996"/>
      <c r="CN125" s="996"/>
      <c r="CO125" s="997"/>
      <c r="CP125" s="799" t="s">
        <v>108</v>
      </c>
      <c r="CQ125" s="790"/>
      <c r="CR125" s="790"/>
      <c r="CS125" s="790"/>
      <c r="CT125" s="790"/>
      <c r="CU125" s="790"/>
      <c r="CV125" s="790"/>
      <c r="CW125" s="790"/>
      <c r="CX125" s="790"/>
      <c r="CY125" s="790"/>
      <c r="CZ125" s="790"/>
      <c r="DA125" s="790"/>
      <c r="DB125" s="790"/>
      <c r="DC125" s="790"/>
      <c r="DD125" s="790"/>
      <c r="DE125" s="790"/>
      <c r="DF125" s="791"/>
      <c r="DG125" s="800" t="s">
        <v>169</v>
      </c>
      <c r="DH125" s="801"/>
      <c r="DI125" s="801"/>
      <c r="DJ125" s="801"/>
      <c r="DK125" s="801"/>
      <c r="DL125" s="801" t="s">
        <v>169</v>
      </c>
      <c r="DM125" s="801"/>
      <c r="DN125" s="801"/>
      <c r="DO125" s="801"/>
      <c r="DP125" s="801"/>
      <c r="DQ125" s="801" t="s">
        <v>169</v>
      </c>
      <c r="DR125" s="801"/>
      <c r="DS125" s="801"/>
      <c r="DT125" s="801"/>
      <c r="DU125" s="801"/>
      <c r="DV125" s="807" t="s">
        <v>169</v>
      </c>
      <c r="DW125" s="807"/>
      <c r="DX125" s="807"/>
      <c r="DY125" s="807"/>
      <c r="DZ125" s="808"/>
    </row>
    <row r="126" spans="1:130" s="54" customFormat="1" ht="26.25" customHeight="1" x14ac:dyDescent="0.15">
      <c r="A126" s="1025"/>
      <c r="B126" s="1021"/>
      <c r="C126" s="826" t="s">
        <v>480</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169</v>
      </c>
      <c r="AB126" s="813"/>
      <c r="AC126" s="813"/>
      <c r="AD126" s="813"/>
      <c r="AE126" s="814"/>
      <c r="AF126" s="815" t="s">
        <v>169</v>
      </c>
      <c r="AG126" s="813"/>
      <c r="AH126" s="813"/>
      <c r="AI126" s="813"/>
      <c r="AJ126" s="814"/>
      <c r="AK126" s="815" t="s">
        <v>169</v>
      </c>
      <c r="AL126" s="813"/>
      <c r="AM126" s="813"/>
      <c r="AN126" s="813"/>
      <c r="AO126" s="814"/>
      <c r="AP126" s="816" t="s">
        <v>169</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403</v>
      </c>
      <c r="CQ126" s="820"/>
      <c r="CR126" s="820"/>
      <c r="CS126" s="820"/>
      <c r="CT126" s="820"/>
      <c r="CU126" s="820"/>
      <c r="CV126" s="820"/>
      <c r="CW126" s="820"/>
      <c r="CX126" s="820"/>
      <c r="CY126" s="820"/>
      <c r="CZ126" s="820"/>
      <c r="DA126" s="820"/>
      <c r="DB126" s="820"/>
      <c r="DC126" s="820"/>
      <c r="DD126" s="820"/>
      <c r="DE126" s="820"/>
      <c r="DF126" s="821"/>
      <c r="DG126" s="822" t="s">
        <v>169</v>
      </c>
      <c r="DH126" s="823"/>
      <c r="DI126" s="823"/>
      <c r="DJ126" s="823"/>
      <c r="DK126" s="823"/>
      <c r="DL126" s="823" t="s">
        <v>169</v>
      </c>
      <c r="DM126" s="823"/>
      <c r="DN126" s="823"/>
      <c r="DO126" s="823"/>
      <c r="DP126" s="823"/>
      <c r="DQ126" s="823" t="s">
        <v>169</v>
      </c>
      <c r="DR126" s="823"/>
      <c r="DS126" s="823"/>
      <c r="DT126" s="823"/>
      <c r="DU126" s="823"/>
      <c r="DV126" s="829" t="s">
        <v>169</v>
      </c>
      <c r="DW126" s="829"/>
      <c r="DX126" s="829"/>
      <c r="DY126" s="829"/>
      <c r="DZ126" s="830"/>
    </row>
    <row r="127" spans="1:130" s="54" customFormat="1" ht="26.25" customHeight="1" x14ac:dyDescent="0.15">
      <c r="A127" s="1026"/>
      <c r="B127" s="1023"/>
      <c r="C127" s="852" t="s">
        <v>487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v>3191</v>
      </c>
      <c r="AB127" s="813"/>
      <c r="AC127" s="813"/>
      <c r="AD127" s="813"/>
      <c r="AE127" s="814"/>
      <c r="AF127" s="815">
        <v>3208</v>
      </c>
      <c r="AG127" s="813"/>
      <c r="AH127" s="813"/>
      <c r="AI127" s="813"/>
      <c r="AJ127" s="814"/>
      <c r="AK127" s="815">
        <v>2746</v>
      </c>
      <c r="AL127" s="813"/>
      <c r="AM127" s="813"/>
      <c r="AN127" s="813"/>
      <c r="AO127" s="814"/>
      <c r="AP127" s="816">
        <v>0.1</v>
      </c>
      <c r="AQ127" s="817"/>
      <c r="AR127" s="817"/>
      <c r="AS127" s="817"/>
      <c r="AT127" s="818"/>
      <c r="AU127" s="77"/>
      <c r="AV127" s="77"/>
      <c r="AW127" s="77"/>
      <c r="AX127" s="880" t="s">
        <v>483</v>
      </c>
      <c r="AY127" s="881"/>
      <c r="AZ127" s="881"/>
      <c r="BA127" s="881"/>
      <c r="BB127" s="881"/>
      <c r="BC127" s="881"/>
      <c r="BD127" s="881"/>
      <c r="BE127" s="882"/>
      <c r="BF127" s="883" t="s">
        <v>196</v>
      </c>
      <c r="BG127" s="881"/>
      <c r="BH127" s="881"/>
      <c r="BI127" s="881"/>
      <c r="BJ127" s="881"/>
      <c r="BK127" s="881"/>
      <c r="BL127" s="882"/>
      <c r="BM127" s="883" t="s">
        <v>488</v>
      </c>
      <c r="BN127" s="881"/>
      <c r="BO127" s="881"/>
      <c r="BP127" s="881"/>
      <c r="BQ127" s="881"/>
      <c r="BR127" s="881"/>
      <c r="BS127" s="882"/>
      <c r="BT127" s="883" t="s">
        <v>489</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490</v>
      </c>
      <c r="CQ127" s="820"/>
      <c r="CR127" s="820"/>
      <c r="CS127" s="820"/>
      <c r="CT127" s="820"/>
      <c r="CU127" s="820"/>
      <c r="CV127" s="820"/>
      <c r="CW127" s="820"/>
      <c r="CX127" s="820"/>
      <c r="CY127" s="820"/>
      <c r="CZ127" s="820"/>
      <c r="DA127" s="820"/>
      <c r="DB127" s="820"/>
      <c r="DC127" s="820"/>
      <c r="DD127" s="820"/>
      <c r="DE127" s="820"/>
      <c r="DF127" s="821"/>
      <c r="DG127" s="822" t="s">
        <v>169</v>
      </c>
      <c r="DH127" s="823"/>
      <c r="DI127" s="823"/>
      <c r="DJ127" s="823"/>
      <c r="DK127" s="823"/>
      <c r="DL127" s="823" t="s">
        <v>169</v>
      </c>
      <c r="DM127" s="823"/>
      <c r="DN127" s="823"/>
      <c r="DO127" s="823"/>
      <c r="DP127" s="823"/>
      <c r="DQ127" s="823" t="s">
        <v>169</v>
      </c>
      <c r="DR127" s="823"/>
      <c r="DS127" s="823"/>
      <c r="DT127" s="823"/>
      <c r="DU127" s="823"/>
      <c r="DV127" s="829" t="s">
        <v>169</v>
      </c>
      <c r="DW127" s="829"/>
      <c r="DX127" s="829"/>
      <c r="DY127" s="829"/>
      <c r="DZ127" s="830"/>
    </row>
    <row r="128" spans="1:130" s="54" customFormat="1" ht="26.25" customHeight="1" x14ac:dyDescent="0.15">
      <c r="A128" s="885" t="s">
        <v>60</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491</v>
      </c>
      <c r="X128" s="887"/>
      <c r="Y128" s="887"/>
      <c r="Z128" s="888"/>
      <c r="AA128" s="792">
        <v>1523</v>
      </c>
      <c r="AB128" s="793"/>
      <c r="AC128" s="793"/>
      <c r="AD128" s="793"/>
      <c r="AE128" s="794"/>
      <c r="AF128" s="795">
        <v>2102</v>
      </c>
      <c r="AG128" s="793"/>
      <c r="AH128" s="793"/>
      <c r="AI128" s="793"/>
      <c r="AJ128" s="794"/>
      <c r="AK128" s="795">
        <v>3179</v>
      </c>
      <c r="AL128" s="793"/>
      <c r="AM128" s="793"/>
      <c r="AN128" s="793"/>
      <c r="AO128" s="794"/>
      <c r="AP128" s="889"/>
      <c r="AQ128" s="890"/>
      <c r="AR128" s="890"/>
      <c r="AS128" s="890"/>
      <c r="AT128" s="891"/>
      <c r="AU128" s="77"/>
      <c r="AV128" s="77"/>
      <c r="AW128" s="77"/>
      <c r="AX128" s="789" t="s">
        <v>492</v>
      </c>
      <c r="AY128" s="790"/>
      <c r="AZ128" s="790"/>
      <c r="BA128" s="790"/>
      <c r="BB128" s="790"/>
      <c r="BC128" s="790"/>
      <c r="BD128" s="790"/>
      <c r="BE128" s="791"/>
      <c r="BF128" s="892" t="s">
        <v>169</v>
      </c>
      <c r="BG128" s="893"/>
      <c r="BH128" s="893"/>
      <c r="BI128" s="893"/>
      <c r="BJ128" s="893"/>
      <c r="BK128" s="893"/>
      <c r="BL128" s="894"/>
      <c r="BM128" s="892">
        <v>15</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226</v>
      </c>
      <c r="CQ128" s="897"/>
      <c r="CR128" s="897"/>
      <c r="CS128" s="897"/>
      <c r="CT128" s="897"/>
      <c r="CU128" s="897"/>
      <c r="CV128" s="897"/>
      <c r="CW128" s="897"/>
      <c r="CX128" s="897"/>
      <c r="CY128" s="897"/>
      <c r="CZ128" s="897"/>
      <c r="DA128" s="897"/>
      <c r="DB128" s="897"/>
      <c r="DC128" s="897"/>
      <c r="DD128" s="897"/>
      <c r="DE128" s="897"/>
      <c r="DF128" s="898"/>
      <c r="DG128" s="899">
        <v>9404</v>
      </c>
      <c r="DH128" s="900"/>
      <c r="DI128" s="900"/>
      <c r="DJ128" s="900"/>
      <c r="DK128" s="900"/>
      <c r="DL128" s="900">
        <v>7449</v>
      </c>
      <c r="DM128" s="900"/>
      <c r="DN128" s="900"/>
      <c r="DO128" s="900"/>
      <c r="DP128" s="900"/>
      <c r="DQ128" s="900">
        <v>6525</v>
      </c>
      <c r="DR128" s="900"/>
      <c r="DS128" s="900"/>
      <c r="DT128" s="900"/>
      <c r="DU128" s="900"/>
      <c r="DV128" s="901">
        <v>0.3</v>
      </c>
      <c r="DW128" s="901"/>
      <c r="DX128" s="901"/>
      <c r="DY128" s="901"/>
      <c r="DZ128" s="902"/>
    </row>
    <row r="129" spans="1:131" s="54" customFormat="1" ht="26.25" customHeight="1" x14ac:dyDescent="0.15">
      <c r="A129" s="809" t="s">
        <v>161</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368</v>
      </c>
      <c r="X129" s="904"/>
      <c r="Y129" s="904"/>
      <c r="Z129" s="905"/>
      <c r="AA129" s="812">
        <v>2289610</v>
      </c>
      <c r="AB129" s="813"/>
      <c r="AC129" s="813"/>
      <c r="AD129" s="813"/>
      <c r="AE129" s="814"/>
      <c r="AF129" s="815">
        <v>2266105</v>
      </c>
      <c r="AG129" s="813"/>
      <c r="AH129" s="813"/>
      <c r="AI129" s="813"/>
      <c r="AJ129" s="814"/>
      <c r="AK129" s="815">
        <v>2206877</v>
      </c>
      <c r="AL129" s="813"/>
      <c r="AM129" s="813"/>
      <c r="AN129" s="813"/>
      <c r="AO129" s="814"/>
      <c r="AP129" s="906"/>
      <c r="AQ129" s="907"/>
      <c r="AR129" s="907"/>
      <c r="AS129" s="907"/>
      <c r="AT129" s="908"/>
      <c r="AU129" s="79"/>
      <c r="AV129" s="79"/>
      <c r="AW129" s="79"/>
      <c r="AX129" s="909" t="s">
        <v>494</v>
      </c>
      <c r="AY129" s="820"/>
      <c r="AZ129" s="820"/>
      <c r="BA129" s="820"/>
      <c r="BB129" s="820"/>
      <c r="BC129" s="820"/>
      <c r="BD129" s="820"/>
      <c r="BE129" s="821"/>
      <c r="BF129" s="910" t="s">
        <v>169</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237</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495</v>
      </c>
      <c r="X130" s="904"/>
      <c r="Y130" s="904"/>
      <c r="Z130" s="905"/>
      <c r="AA130" s="812">
        <v>348925</v>
      </c>
      <c r="AB130" s="813"/>
      <c r="AC130" s="813"/>
      <c r="AD130" s="813"/>
      <c r="AE130" s="814"/>
      <c r="AF130" s="815">
        <v>344881</v>
      </c>
      <c r="AG130" s="813"/>
      <c r="AH130" s="813"/>
      <c r="AI130" s="813"/>
      <c r="AJ130" s="814"/>
      <c r="AK130" s="815">
        <v>334968</v>
      </c>
      <c r="AL130" s="813"/>
      <c r="AM130" s="813"/>
      <c r="AN130" s="813"/>
      <c r="AO130" s="814"/>
      <c r="AP130" s="906"/>
      <c r="AQ130" s="907"/>
      <c r="AR130" s="907"/>
      <c r="AS130" s="907"/>
      <c r="AT130" s="908"/>
      <c r="AU130" s="79"/>
      <c r="AV130" s="79"/>
      <c r="AW130" s="79"/>
      <c r="AX130" s="909" t="s">
        <v>366</v>
      </c>
      <c r="AY130" s="820"/>
      <c r="AZ130" s="820"/>
      <c r="BA130" s="820"/>
      <c r="BB130" s="820"/>
      <c r="BC130" s="820"/>
      <c r="BD130" s="820"/>
      <c r="BE130" s="821"/>
      <c r="BF130" s="915">
        <v>12.6</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332</v>
      </c>
      <c r="X131" s="923"/>
      <c r="Y131" s="923"/>
      <c r="Z131" s="924"/>
      <c r="AA131" s="855">
        <v>1940685</v>
      </c>
      <c r="AB131" s="856"/>
      <c r="AC131" s="856"/>
      <c r="AD131" s="856"/>
      <c r="AE131" s="857"/>
      <c r="AF131" s="858">
        <v>1921224</v>
      </c>
      <c r="AG131" s="856"/>
      <c r="AH131" s="856"/>
      <c r="AI131" s="856"/>
      <c r="AJ131" s="857"/>
      <c r="AK131" s="858">
        <v>1871909</v>
      </c>
      <c r="AL131" s="856"/>
      <c r="AM131" s="856"/>
      <c r="AN131" s="856"/>
      <c r="AO131" s="857"/>
      <c r="AP131" s="925"/>
      <c r="AQ131" s="926"/>
      <c r="AR131" s="926"/>
      <c r="AS131" s="926"/>
      <c r="AT131" s="927"/>
      <c r="AU131" s="79"/>
      <c r="AV131" s="79"/>
      <c r="AW131" s="79"/>
      <c r="AX131" s="928" t="s">
        <v>496</v>
      </c>
      <c r="AY131" s="897"/>
      <c r="AZ131" s="897"/>
      <c r="BA131" s="897"/>
      <c r="BB131" s="897"/>
      <c r="BC131" s="897"/>
      <c r="BD131" s="897"/>
      <c r="BE131" s="898"/>
      <c r="BF131" s="929">
        <v>99.2</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178</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497</v>
      </c>
      <c r="W132" s="935"/>
      <c r="X132" s="935"/>
      <c r="Y132" s="935"/>
      <c r="Z132" s="936"/>
      <c r="AA132" s="937">
        <v>12.21187364</v>
      </c>
      <c r="AB132" s="938"/>
      <c r="AC132" s="938"/>
      <c r="AD132" s="938"/>
      <c r="AE132" s="939"/>
      <c r="AF132" s="940">
        <v>12.48953792</v>
      </c>
      <c r="AG132" s="938"/>
      <c r="AH132" s="938"/>
      <c r="AI132" s="938"/>
      <c r="AJ132" s="939"/>
      <c r="AK132" s="940">
        <v>13.11944117</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498</v>
      </c>
      <c r="W133" s="942"/>
      <c r="X133" s="942"/>
      <c r="Y133" s="942"/>
      <c r="Z133" s="943"/>
      <c r="AA133" s="944">
        <v>11.3</v>
      </c>
      <c r="AB133" s="945"/>
      <c r="AC133" s="945"/>
      <c r="AD133" s="945"/>
      <c r="AE133" s="946"/>
      <c r="AF133" s="944">
        <v>11.9</v>
      </c>
      <c r="AG133" s="945"/>
      <c r="AH133" s="945"/>
      <c r="AI133" s="945"/>
      <c r="AJ133" s="946"/>
      <c r="AK133" s="944">
        <v>12.6</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OCEveUvE9R5l1CFI2bGjiNFSXxG/Tf5qCOvLDIhEiqRO+3CYE5heLGkyv8GKKEbra9ZGGannHGodyL+fLuq0Q==" saltValue="sej6KxdGZ0z3VyPRJ6Yhg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119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qnD7vmjNQgtMJ8W4lihZdke3nPxOYBU+dGNQVmLJAY7/W91sauMTdAHvjafv2CH4RH5VXcq+E30+4Hw4KyQUQ==" saltValue="M4l7ak1rZrIemq2qYBkOv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HDLS/0oMmha7HElWsvd4rspl7q7pjXbekepQOhp4UF57b9UAdyyjGVSnV7z1+OYpt0iWaJ66SUAVr8GngaoWQ==" saltValue="lj/fXvj9NJ0OpSrfaeLEa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327</v>
      </c>
      <c r="AP7" s="144"/>
      <c r="AQ7" s="155" t="s">
        <v>502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399</v>
      </c>
      <c r="AQ8" s="156" t="s">
        <v>400</v>
      </c>
      <c r="AR8" s="170" t="s">
        <v>469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503</v>
      </c>
      <c r="AL9" s="1028"/>
      <c r="AM9" s="1028"/>
      <c r="AN9" s="1029"/>
      <c r="AO9" s="134">
        <v>615504</v>
      </c>
      <c r="AP9" s="134">
        <v>86169</v>
      </c>
      <c r="AQ9" s="157">
        <v>116834</v>
      </c>
      <c r="AR9" s="171">
        <v>-26.2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192</v>
      </c>
      <c r="AL10" s="1028"/>
      <c r="AM10" s="1028"/>
      <c r="AN10" s="1029"/>
      <c r="AO10" s="135">
        <v>33237</v>
      </c>
      <c r="AP10" s="135">
        <v>4653</v>
      </c>
      <c r="AQ10" s="158">
        <v>12766</v>
      </c>
      <c r="AR10" s="172">
        <v>-63.6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247</v>
      </c>
      <c r="AL11" s="1028"/>
      <c r="AM11" s="1028"/>
      <c r="AN11" s="1029"/>
      <c r="AO11" s="135">
        <v>143200</v>
      </c>
      <c r="AP11" s="135">
        <v>20048</v>
      </c>
      <c r="AQ11" s="158">
        <v>19336</v>
      </c>
      <c r="AR11" s="172">
        <v>3.7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211</v>
      </c>
      <c r="AL12" s="1028"/>
      <c r="AM12" s="1028"/>
      <c r="AN12" s="1029"/>
      <c r="AO12" s="135" t="s">
        <v>169</v>
      </c>
      <c r="AP12" s="135" t="s">
        <v>169</v>
      </c>
      <c r="AQ12" s="158">
        <v>1049</v>
      </c>
      <c r="AR12" s="172" t="s">
        <v>169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460</v>
      </c>
      <c r="AL13" s="1028"/>
      <c r="AM13" s="1028"/>
      <c r="AN13" s="1029"/>
      <c r="AO13" s="135" t="s">
        <v>169</v>
      </c>
      <c r="AP13" s="135" t="s">
        <v>169</v>
      </c>
      <c r="AQ13" s="158" t="s">
        <v>169</v>
      </c>
      <c r="AR13" s="172" t="s">
        <v>169</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255</v>
      </c>
      <c r="AL14" s="1028"/>
      <c r="AM14" s="1028"/>
      <c r="AN14" s="1029"/>
      <c r="AO14" s="135">
        <v>53656</v>
      </c>
      <c r="AP14" s="135">
        <v>7512</v>
      </c>
      <c r="AQ14" s="158">
        <v>5063</v>
      </c>
      <c r="AR14" s="172">
        <v>48.4</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493</v>
      </c>
      <c r="AL15" s="1028"/>
      <c r="AM15" s="1028"/>
      <c r="AN15" s="1029"/>
      <c r="AO15" s="135">
        <v>17514</v>
      </c>
      <c r="AP15" s="135">
        <v>2452</v>
      </c>
      <c r="AQ15" s="158">
        <v>3168</v>
      </c>
      <c r="AR15" s="172">
        <v>-22.6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475</v>
      </c>
      <c r="AL16" s="1031"/>
      <c r="AM16" s="1031"/>
      <c r="AN16" s="1032"/>
      <c r="AO16" s="135">
        <v>-52603</v>
      </c>
      <c r="AP16" s="135">
        <v>-7364</v>
      </c>
      <c r="AQ16" s="158">
        <v>-11723</v>
      </c>
      <c r="AR16" s="172">
        <v>-37.200000000000003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275</v>
      </c>
      <c r="AL17" s="1031"/>
      <c r="AM17" s="1031"/>
      <c r="AN17" s="1032"/>
      <c r="AO17" s="135">
        <v>810508</v>
      </c>
      <c r="AP17" s="135">
        <v>113469</v>
      </c>
      <c r="AQ17" s="158">
        <v>146494</v>
      </c>
      <c r="AR17" s="172">
        <v>-22.5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435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266</v>
      </c>
      <c r="AQ20" s="159" t="s">
        <v>505</v>
      </c>
      <c r="AR20" s="173"/>
    </row>
    <row r="21" spans="1:46" s="98" customFormat="1" x14ac:dyDescent="0.15">
      <c r="A21" s="100"/>
      <c r="AK21" s="1033" t="s">
        <v>429</v>
      </c>
      <c r="AL21" s="1034"/>
      <c r="AM21" s="1034"/>
      <c r="AN21" s="1035"/>
      <c r="AO21" s="137">
        <v>10.36</v>
      </c>
      <c r="AP21" s="147">
        <v>13.76</v>
      </c>
      <c r="AQ21" s="160">
        <v>-3.4</v>
      </c>
      <c r="AS21" s="179"/>
      <c r="AT21" s="100"/>
    </row>
    <row r="22" spans="1:46" s="98" customFormat="1" x14ac:dyDescent="0.15">
      <c r="A22" s="100"/>
      <c r="AK22" s="1033" t="s">
        <v>499</v>
      </c>
      <c r="AL22" s="1034"/>
      <c r="AM22" s="1034"/>
      <c r="AN22" s="1035"/>
      <c r="AO22" s="138">
        <v>93.7</v>
      </c>
      <c r="AP22" s="148">
        <v>94.9</v>
      </c>
      <c r="AQ22" s="161">
        <v>-1.2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256</v>
      </c>
      <c r="AP26" s="149"/>
      <c r="AQ26" s="149"/>
      <c r="AR26" s="149"/>
      <c r="AS26" s="102"/>
      <c r="AT26" s="102"/>
    </row>
    <row r="27" spans="1:46" x14ac:dyDescent="0.15">
      <c r="A27" s="103"/>
      <c r="AO27" s="108"/>
      <c r="AP27" s="108"/>
      <c r="AQ27" s="108"/>
      <c r="AR27" s="108"/>
      <c r="AS27" s="108"/>
      <c r="AT27" s="108"/>
    </row>
    <row r="28" spans="1:46" ht="17.25" x14ac:dyDescent="0.15">
      <c r="A28" s="99" t="s">
        <v>454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506</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327</v>
      </c>
      <c r="AP30" s="144"/>
      <c r="AQ30" s="155" t="s">
        <v>502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399</v>
      </c>
      <c r="AQ31" s="156" t="s">
        <v>400</v>
      </c>
      <c r="AR31" s="170" t="s">
        <v>469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507</v>
      </c>
      <c r="AL32" s="1037"/>
      <c r="AM32" s="1037"/>
      <c r="AN32" s="1038"/>
      <c r="AO32" s="135">
        <v>337640</v>
      </c>
      <c r="AP32" s="135">
        <v>47269</v>
      </c>
      <c r="AQ32" s="162">
        <v>73591</v>
      </c>
      <c r="AR32" s="172">
        <v>-35.799999999999997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508</v>
      </c>
      <c r="AL33" s="1037"/>
      <c r="AM33" s="1037"/>
      <c r="AN33" s="1038"/>
      <c r="AO33" s="135" t="s">
        <v>169</v>
      </c>
      <c r="AP33" s="135" t="s">
        <v>169</v>
      </c>
      <c r="AQ33" s="162" t="s">
        <v>169</v>
      </c>
      <c r="AR33" s="172" t="s">
        <v>169</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140</v>
      </c>
      <c r="AL34" s="1037"/>
      <c r="AM34" s="1037"/>
      <c r="AN34" s="1038"/>
      <c r="AO34" s="135" t="s">
        <v>169</v>
      </c>
      <c r="AP34" s="135" t="s">
        <v>169</v>
      </c>
      <c r="AQ34" s="162">
        <v>1</v>
      </c>
      <c r="AR34" s="172" t="s">
        <v>169</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397</v>
      </c>
      <c r="AL35" s="1037"/>
      <c r="AM35" s="1037"/>
      <c r="AN35" s="1038"/>
      <c r="AO35" s="135" t="s">
        <v>169</v>
      </c>
      <c r="AP35" s="135" t="s">
        <v>169</v>
      </c>
      <c r="AQ35" s="162">
        <v>19214</v>
      </c>
      <c r="AR35" s="172" t="s">
        <v>169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510</v>
      </c>
      <c r="AL36" s="1037"/>
      <c r="AM36" s="1037"/>
      <c r="AN36" s="1038"/>
      <c r="AO36" s="135">
        <v>243345</v>
      </c>
      <c r="AP36" s="135">
        <v>34068</v>
      </c>
      <c r="AQ36" s="162">
        <v>5293</v>
      </c>
      <c r="AR36" s="172">
        <v>543.6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512</v>
      </c>
      <c r="AL37" s="1037"/>
      <c r="AM37" s="1037"/>
      <c r="AN37" s="1038"/>
      <c r="AO37" s="135">
        <v>2746</v>
      </c>
      <c r="AP37" s="135">
        <v>384</v>
      </c>
      <c r="AQ37" s="162">
        <v>1256</v>
      </c>
      <c r="AR37" s="172">
        <v>-69.400000000000006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167</v>
      </c>
      <c r="AL38" s="1040"/>
      <c r="AM38" s="1040"/>
      <c r="AN38" s="1041"/>
      <c r="AO38" s="139" t="s">
        <v>169</v>
      </c>
      <c r="AP38" s="139" t="s">
        <v>169</v>
      </c>
      <c r="AQ38" s="163">
        <v>9</v>
      </c>
      <c r="AR38" s="161" t="s">
        <v>169</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116</v>
      </c>
      <c r="AL39" s="1040"/>
      <c r="AM39" s="1040"/>
      <c r="AN39" s="1041"/>
      <c r="AO39" s="135">
        <v>-3179</v>
      </c>
      <c r="AP39" s="135">
        <v>-445</v>
      </c>
      <c r="AQ39" s="162">
        <v>-3572</v>
      </c>
      <c r="AR39" s="172">
        <v>-87.5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183</v>
      </c>
      <c r="AL40" s="1037"/>
      <c r="AM40" s="1037"/>
      <c r="AN40" s="1038"/>
      <c r="AO40" s="135">
        <v>-334968</v>
      </c>
      <c r="AP40" s="135">
        <v>-46895</v>
      </c>
      <c r="AQ40" s="162">
        <v>-65248</v>
      </c>
      <c r="AR40" s="172">
        <v>-28.1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387</v>
      </c>
      <c r="AL41" s="1043"/>
      <c r="AM41" s="1043"/>
      <c r="AN41" s="1044"/>
      <c r="AO41" s="135">
        <v>245584</v>
      </c>
      <c r="AP41" s="135">
        <v>34381</v>
      </c>
      <c r="AQ41" s="162">
        <v>30545</v>
      </c>
      <c r="AR41" s="172">
        <v>12.6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384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222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513</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327</v>
      </c>
      <c r="AN49" s="1045" t="s">
        <v>101</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378</v>
      </c>
      <c r="AO50" s="141" t="s">
        <v>509</v>
      </c>
      <c r="AP50" s="152" t="s">
        <v>216</v>
      </c>
      <c r="AQ50" s="165" t="s">
        <v>511</v>
      </c>
      <c r="AR50" s="175" t="s">
        <v>448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280</v>
      </c>
      <c r="AL51" s="120"/>
      <c r="AM51" s="125">
        <v>215902</v>
      </c>
      <c r="AN51" s="132">
        <v>28367</v>
      </c>
      <c r="AO51" s="142">
        <v>-18.8</v>
      </c>
      <c r="AP51" s="153">
        <v>119685</v>
      </c>
      <c r="AQ51" s="166">
        <v>0</v>
      </c>
      <c r="AR51" s="176">
        <v>-18.8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238</v>
      </c>
      <c r="AM52" s="126">
        <v>144044</v>
      </c>
      <c r="AN52" s="133">
        <v>18926</v>
      </c>
      <c r="AO52" s="143">
        <v>-3.4</v>
      </c>
      <c r="AP52" s="154">
        <v>68464</v>
      </c>
      <c r="AQ52" s="167">
        <v>18.399999999999999</v>
      </c>
      <c r="AR52" s="177">
        <v>-21.8</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436</v>
      </c>
      <c r="AL53" s="120"/>
      <c r="AM53" s="125">
        <v>366666</v>
      </c>
      <c r="AN53" s="132">
        <v>48915</v>
      </c>
      <c r="AO53" s="142">
        <v>72.400000000000006</v>
      </c>
      <c r="AP53" s="153">
        <v>128611</v>
      </c>
      <c r="AQ53" s="166">
        <v>7.5</v>
      </c>
      <c r="AR53" s="176">
        <v>64.900000000000006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238</v>
      </c>
      <c r="AM54" s="126">
        <v>71824</v>
      </c>
      <c r="AN54" s="133">
        <v>9582</v>
      </c>
      <c r="AO54" s="143">
        <v>-49.4</v>
      </c>
      <c r="AP54" s="154">
        <v>61552</v>
      </c>
      <c r="AQ54" s="167">
        <v>-10.1</v>
      </c>
      <c r="AR54" s="177">
        <v>-39.299999999999997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486</v>
      </c>
      <c r="AL55" s="120"/>
      <c r="AM55" s="125">
        <v>200055</v>
      </c>
      <c r="AN55" s="132">
        <v>27174</v>
      </c>
      <c r="AO55" s="142">
        <v>-44.4</v>
      </c>
      <c r="AP55" s="153">
        <v>119882</v>
      </c>
      <c r="AQ55" s="166">
        <v>-6.8</v>
      </c>
      <c r="AR55" s="176">
        <v>-37.6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238</v>
      </c>
      <c r="AM56" s="126">
        <v>88529</v>
      </c>
      <c r="AN56" s="133">
        <v>12025</v>
      </c>
      <c r="AO56" s="143">
        <v>25.5</v>
      </c>
      <c r="AP56" s="154">
        <v>66481</v>
      </c>
      <c r="AQ56" s="167">
        <v>8</v>
      </c>
      <c r="AR56" s="177">
        <v>17.5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427</v>
      </c>
      <c r="AL57" s="120"/>
      <c r="AM57" s="125">
        <v>327399</v>
      </c>
      <c r="AN57" s="132">
        <v>44979</v>
      </c>
      <c r="AO57" s="142">
        <v>65.5</v>
      </c>
      <c r="AP57" s="153">
        <v>116162</v>
      </c>
      <c r="AQ57" s="166">
        <v>-3.1</v>
      </c>
      <c r="AR57" s="176">
        <v>68.599999999999994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238</v>
      </c>
      <c r="AM58" s="126">
        <v>106154</v>
      </c>
      <c r="AN58" s="133">
        <v>14584</v>
      </c>
      <c r="AO58" s="143">
        <v>21.3</v>
      </c>
      <c r="AP58" s="154">
        <v>61562</v>
      </c>
      <c r="AQ58" s="167">
        <v>-7.4</v>
      </c>
      <c r="AR58" s="177">
        <v>28.7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334</v>
      </c>
      <c r="AL59" s="120"/>
      <c r="AM59" s="125">
        <v>277442</v>
      </c>
      <c r="AN59" s="132">
        <v>38841</v>
      </c>
      <c r="AO59" s="142">
        <v>-13.6</v>
      </c>
      <c r="AP59" s="153">
        <v>121449</v>
      </c>
      <c r="AQ59" s="166">
        <v>4.5999999999999996</v>
      </c>
      <c r="AR59" s="176">
        <v>-18.2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238</v>
      </c>
      <c r="AM60" s="126">
        <v>121592</v>
      </c>
      <c r="AN60" s="133">
        <v>17023</v>
      </c>
      <c r="AO60" s="143">
        <v>16.7</v>
      </c>
      <c r="AP60" s="154">
        <v>62922</v>
      </c>
      <c r="AQ60" s="167">
        <v>2.2000000000000002</v>
      </c>
      <c r="AR60" s="177">
        <v>14.5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110</v>
      </c>
      <c r="AL61" s="123"/>
      <c r="AM61" s="125">
        <v>277493</v>
      </c>
      <c r="AN61" s="132">
        <v>37655</v>
      </c>
      <c r="AO61" s="142">
        <v>12.2</v>
      </c>
      <c r="AP61" s="153">
        <v>121158</v>
      </c>
      <c r="AQ61" s="168">
        <v>0.4</v>
      </c>
      <c r="AR61" s="176">
        <v>11.8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238</v>
      </c>
      <c r="AM62" s="126">
        <v>106429</v>
      </c>
      <c r="AN62" s="133">
        <v>14428</v>
      </c>
      <c r="AO62" s="143">
        <v>2.1</v>
      </c>
      <c r="AP62" s="154">
        <v>64196</v>
      </c>
      <c r="AQ62" s="167">
        <v>2.2000000000000002</v>
      </c>
      <c r="AR62" s="177">
        <v>-0.1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Ai+YPgyIU/fDuoVNZsVSkYXips7WARc3M+vROQ6vLlRAxqEO8hziklamwYHqQA0xHSG+3Mp9ohJh338mIcB0sw==" saltValue="S3s+z9HFNhqSkvVinkAxP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xbpb1MmwjhH6QjrJm+fAYcmQZObeyVMzY2lGJVSsO7lUFneEi+xqxqMgEYQIUyCF6H+FZ5HkkeIdi9k/ZRacA==" saltValue="LiQY7fGgXqNHyxa0z+TFr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Wsh/NLUg5/EPNX2C60p6OgAyu4Fj6xFnGr4NecPxBFMJW2VYvCFyk8jYCUcyv8vH0rupaStE8J2QdwOTvDDw==" saltValue="1BCEdzQhXTWu4K+1Zzexq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0</v>
      </c>
    </row>
    <row r="46" spans="2:10" ht="29.25" customHeight="1" x14ac:dyDescent="0.2">
      <c r="B46" s="184" t="s">
        <v>2</v>
      </c>
      <c r="C46" s="188"/>
      <c r="D46" s="188"/>
      <c r="E46" s="189" t="s">
        <v>7</v>
      </c>
      <c r="F46" s="190" t="s">
        <v>213</v>
      </c>
      <c r="G46" s="194" t="s">
        <v>514</v>
      </c>
      <c r="H46" s="194" t="s">
        <v>228</v>
      </c>
      <c r="I46" s="194" t="s">
        <v>235</v>
      </c>
      <c r="J46" s="199" t="s">
        <v>515</v>
      </c>
    </row>
    <row r="47" spans="2:10" ht="57.75" customHeight="1" x14ac:dyDescent="0.15">
      <c r="B47" s="185"/>
      <c r="C47" s="1052" t="s">
        <v>11</v>
      </c>
      <c r="D47" s="1052"/>
      <c r="E47" s="1053"/>
      <c r="F47" s="191">
        <v>21.26</v>
      </c>
      <c r="G47" s="195">
        <v>20.12</v>
      </c>
      <c r="H47" s="195">
        <v>21.34</v>
      </c>
      <c r="I47" s="195">
        <v>17.920000000000002</v>
      </c>
      <c r="J47" s="200">
        <v>19.02</v>
      </c>
    </row>
    <row r="48" spans="2:10" ht="57.75" customHeight="1" x14ac:dyDescent="0.15">
      <c r="B48" s="186"/>
      <c r="C48" s="1054" t="s">
        <v>13</v>
      </c>
      <c r="D48" s="1054"/>
      <c r="E48" s="1055"/>
      <c r="F48" s="192">
        <v>2.65</v>
      </c>
      <c r="G48" s="196">
        <v>6.06</v>
      </c>
      <c r="H48" s="196">
        <v>4.62</v>
      </c>
      <c r="I48" s="196">
        <v>4.47</v>
      </c>
      <c r="J48" s="201">
        <v>5.16</v>
      </c>
    </row>
    <row r="49" spans="2:10" ht="57.75" customHeight="1" x14ac:dyDescent="0.15">
      <c r="B49" s="187"/>
      <c r="C49" s="1056" t="s">
        <v>17</v>
      </c>
      <c r="D49" s="1056"/>
      <c r="E49" s="1057"/>
      <c r="F49" s="193" t="s">
        <v>346</v>
      </c>
      <c r="G49" s="197">
        <v>3.35</v>
      </c>
      <c r="H49" s="197" t="s">
        <v>218</v>
      </c>
      <c r="I49" s="197" t="s">
        <v>294</v>
      </c>
      <c r="J49" s="202">
        <v>1.18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vIS4F7LcAxN/gr6gcrE4kzfgw8yHgcXh9P4Az6+/k6cE8DhTWQmsninugO4ocLb5dlI55cNO5fFQxghJigUXw==" saltValue="7wuJR6NZpmOc7eCVHwf4/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dcterms:created xsi:type="dcterms:W3CDTF">2020-02-10T03:08:32Z</dcterms:created>
  <dcterms:modified xsi:type="dcterms:W3CDTF">2020-09-24T04:32:20Z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2020-09-04T02:21:12Z</vt:filetime>
  </property>
</Properties>
</file>