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updateLinks="neve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た\"/>
    </mc:Choice>
  </mc:AlternateContent>
  <xr:revisionPtr revIDLastSave="0" documentId="13_ncr:1_{E9B168E1-2E39-435A-BD25-5426ED2126E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2" r:id="rId15"/>
    <sheet name="施設類型別ストック情報分析表②" sheetId="21" r:id="rId16"/>
    <sheet name="データシート" sheetId="9" state="hidden" r:id="rId17"/>
  </sheets>
  <externalReferences>
    <externalReference r:id="rId18"/>
  </externalReferences>
  <definedNames>
    <definedName name="_xlnm.Print_Area" localSheetId="13">公会計指標分析・財政指標組合せ分析表!$A$1:$DY$83</definedName>
    <definedName name="_xlnm.Print_Area" localSheetId="14">施設類型別ストック情報分析表①!$A$1:$FL$125</definedName>
  </definedNam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C37" i="10"/>
  <c r="BW36" i="10"/>
  <c r="BE36" i="10"/>
  <c r="BW35"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W34" i="10" l="1"/>
  <c r="CO34" i="10" s="1"/>
  <c r="CO35" i="10" s="1"/>
  <c r="CO36" i="10" s="1"/>
  <c r="CO37" i="10" s="1"/>
  <c r="CO38" i="10" s="1"/>
  <c r="CO39" i="10" s="1"/>
</calcChain>
</file>

<file path=xl/sharedStrings.xml><?xml version="1.0" encoding="utf-8"?>
<sst xmlns="http://schemas.openxmlformats.org/spreadsheetml/2006/main" count="1056" uniqueCount="605">
  <si>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</si>
  <si>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</si>
  <si>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</si>
  <si>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</si>
  <si>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</si>
  <si>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</si>
  <si>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</si>
  <si>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</si>
  <si>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</si>
  <si>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</si>
  <si>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</si>
  <si>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</si>
  <si>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</si>
  <si>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</si>
  <si>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</si>
  <si>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</si>
  <si>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</si>
  <si>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</si>
  <si>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</si>
  <si>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</si>
  <si>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</si>
  <si>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</si>
  <si>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</si>
  <si>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</si>
  <si>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</si>
  <si>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</si>
  <si>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</si>
  <si>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</si>
  <si>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</si>
  <si>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</si>
  <si>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</si>
  <si>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</si>
  <si>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</si>
  <si>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</si>
  <si>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</si>
  <si>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</si>
  <si>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</si>
  <si>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</si>
  <si>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</si>
  <si>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</si>
  <si>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</si>
  <si>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</si>
  <si>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</si>
  <si>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</si>
  <si>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</si>
  <si>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</si>
  <si>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</si>
  <si>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</si>
  <si>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</si>
  <si>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</si>
  <si>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</si>
  <si>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</si>
  <si>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</si>
  <si>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</si>
  <si>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</si>
  <si>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</si>
  <si>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</si>
  <si>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</si>
  <si>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</si>
  <si>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</si>
  <si>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</si>
  <si>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</si>
  <si>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</si>
  <si>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</si>
  <si>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</si>
  <si>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</si>
  <si>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</si>
  <si>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</si>
  <si>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</si>
  <si>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</si>
  <si>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</si>
  <si>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</si>
  <si>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</si>
  <si>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</si>
  <si>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</si>
  <si>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</si>
  <si>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</si>
  <si>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</si>
  <si>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</si>
  <si>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</si>
  <si>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</si>
  <si>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</si>
  <si>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</si>
  <si>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</si>
  <si>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</si>
  <si>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</si>
  <si>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</si>
  <si>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</si>
  <si>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</si>
  <si>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</si>
  <si>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</si>
  <si>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</si>
  <si>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</si>
  <si>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</si>
  <si>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</si>
  <si>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</si>
  <si>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</si>
  <si>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所沢市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</si>
  <si>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</si>
  <si>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</si>
  <si>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</si>
  <si>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</si>
  <si>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</si>
  <si>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</si>
  <si>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</si>
  <si>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</si>
  <si>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</si>
  <si>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</si>
  <si>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</si>
  <si>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</si>
  <si>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</si>
  <si>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</si>
  <si>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</si>
  <si>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</si>
  <si>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</si>
  <si>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</si>
  <si>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</si>
  <si>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</si>
  <si>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</si>
  <si>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</si>
  <si>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</si>
  <si>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</si>
  <si>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</si>
  <si>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</si>
  <si>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</si>
  <si>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</si>
  <si>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</si>
  <si>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</si>
  <si>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</si>
  <si>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</si>
  <si>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</si>
  <si>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</si>
  <si>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</si>
  <si>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</si>
  <si>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</si>
  <si>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</si>
  <si>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</si>
  <si>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</si>
  <si>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</si>
  <si>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</si>
  <si>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</si>
  <si>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</si>
  <si>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</si>
  <si>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</si>
  <si>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</si>
  <si>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</si>
  <si>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</si>
  <si>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</si>
  <si>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</si>
  <si>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</si>
  <si>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</si>
  <si>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</si>
  <si>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</si>
  <si>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</si>
  <si>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</si>
  <si>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</si>
  <si>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</si>
  <si>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</si>
  <si>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</si>
  <si>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</si>
  <si>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</si>
  <si>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</si>
  <si>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</si>
  <si>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</si>
  <si>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</si>
  <si>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</si>
  <si>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</si>
  <si>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</si>
  <si>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</si>
  <si>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</si>
  <si>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</si>
  <si>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</si>
  <si>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</si>
  <si>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</si>
  <si>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</si>
  <si>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</si>
  <si>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</si>
  <si>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</si>
  <si>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</si>
  <si>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</si>
  <si>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</si>
  <si>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</si>
  <si>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</si>
  <si>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</si>
  <si>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</si>
  <si>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</si>
  <si>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</si>
  <si>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</si>
  <si>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</si>
  <si>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</si>
  <si>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</si>
  <si>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</si>
  <si>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</si>
  <si>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</si>
  <si>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</si>
  <si>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</si>
  <si>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</si>
  <si>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</si>
  <si>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</si>
  <si>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</si>
  <si>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</si>
  <si>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</si>
  <si>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</si>
  <si>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</si>
  <si>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</si>
  <si>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</si>
  <si>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</si>
  <si>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</si>
  <si>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</si>
  <si>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</si>
  <si>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</si>
  <si>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</si>
  <si>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</si>
  <si>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</si>
  <si>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</si>
  <si>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埼玉県所沢市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</si>
  <si>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</si>
  <si>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</si>
  <si>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</si>
  <si>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</si>
  <si>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</si>
  <si>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</si>
  <si>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</si>
  <si>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</si>
  <si>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</si>
  <si>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</si>
  <si>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</si>
  <si>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</si>
  <si>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</si>
  <si>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</si>
  <si>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</si>
  <si>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</si>
  <si>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</si>
  <si>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</si>
  <si>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</si>
  <si>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</si>
  <si>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</si>
  <si>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</si>
  <si>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</si>
  <si>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</si>
  <si>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</si>
  <si>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</si>
  <si>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</si>
  <si>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</si>
  <si>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</si>
  <si>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</si>
  <si>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</si>
  <si>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</si>
  <si>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</si>
  <si>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</si>
  <si>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</si>
  <si>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</si>
  <si>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</si>
  <si>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</si>
  <si>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</si>
  <si>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</si>
  <si>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</si>
  <si>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</si>
  <si>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</si>
  <si>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</si>
  <si>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</si>
  <si>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</si>
  <si>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</si>
  <si>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</si>
  <si>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</si>
  <si>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</si>
  <si>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</si>
  <si>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</si>
  <si>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</si>
  <si>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</si>
  <si>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</si>
  <si>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</si>
  <si>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</si>
  <si>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</si>
  <si>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</si>
  <si>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</si>
  <si>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</si>
  <si>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</si>
  <si>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</si>
  <si>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</si>
  <si>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</si>
  <si>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</si>
  <si>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</si>
  <si>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</si>
  <si>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</si>
  <si>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</si>
  <si>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</si>
  <si>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</si>
  <si>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</si>
  <si>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</si>
  <si>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</si>
  <si>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</si>
  <si>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</si>
  <si>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</si>
  <si>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</si>
  <si>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</si>
  <si>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</si>
  <si>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</si>
  <si>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</si>
  <si>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</si>
  <si>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</si>
  <si>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</si>
  <si>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</si>
  <si>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</si>
  <si>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</si>
  <si>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</si>
  <si>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</si>
  <si>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</si>
  <si>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</si>
  <si>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</si>
  <si>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</si>
  <si>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</si>
  <si>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</si>
  <si>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</si>
  <si>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</si>
  <si>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</si>
  <si>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</si>
  <si>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</si>
  <si>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</si>
  <si>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</si>
  <si>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</si>
  <si>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</si>
  <si>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</si>
  <si>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</si>
  <si>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</si>
  <si>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</si>
  <si>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</si>
  <si>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</si>
  <si>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</si>
  <si>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</si>
  <si>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</si>
  <si>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</si>
  <si>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</si>
  <si>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</si>
  <si>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</si>
  <si>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</si>
  <si>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</si>
  <si>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</si>
  <si>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</si>
  <si>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</si>
  <si>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</si>
  <si>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</si>
  <si>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</si>
  <si>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</si>
  <si>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</si>
  <si>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</si>
  <si>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</si>
  <si>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</si>
  <si>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</si>
  <si>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</si>
  <si>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</si>
  <si>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</si>
  <si>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</si>
  <si>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</si>
  <si>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</si>
  <si>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</si>
  <si>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</si>
  <si>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</si>
  <si>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</si>
  <si>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</si>
  <si>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</si>
  <si>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</si>
  <si>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</si>
  <si>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</si>
  <si>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</si>
  <si>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</si>
  <si>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埼玉県所沢市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</si>
  <si>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</si>
  <si>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</si>
  <si>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</si>
  <si>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</si>
  <si>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</si>
  <si>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</si>
  <si>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</si>
  <si>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</si>
  <si>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</si>
  <si>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</si>
  <si>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</si>
  <si>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</si>
  <si>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</si>
  <si>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</si>
  <si>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</si>
  <si>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</si>
  <si>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</si>
  <si>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</si>
  <si>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</si>
  <si>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</si>
  <si>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所沢市所沢都市計画事業狭山ヶ丘土地区画整理特別会計</t>
    <phoneticPr fontId="5"/>
  </si>
  <si>
    <t>所沢市所沢都市計画事業所沢駅西口土地区画整理特別会計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</si>
  <si>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</si>
  <si>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</si>
  <si>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</si>
  <si>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</si>
  <si>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</si>
  <si>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</si>
  <si>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</si>
  <si>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</si>
  <si>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</si>
  <si>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</si>
  <si>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</si>
  <si>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</si>
  <si>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</si>
  <si>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</si>
  <si>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所沢市交通災害共済特別会計</t>
    <phoneticPr fontId="5"/>
  </si>
  <si>
    <t>所沢市国民健康保険特別会計</t>
    <phoneticPr fontId="5"/>
  </si>
  <si>
    <t>所沢市介護保険特別会計</t>
    <phoneticPr fontId="5"/>
  </si>
  <si>
    <t>所沢市後期高齢者医療特別会計</t>
    <phoneticPr fontId="5"/>
  </si>
  <si>
    <t>所沢市水道事業会計</t>
    <phoneticPr fontId="5"/>
  </si>
  <si>
    <t>法適用企業</t>
    <phoneticPr fontId="5"/>
  </si>
  <si>
    <t>所沢市下水道事業会計</t>
    <phoneticPr fontId="5"/>
  </si>
  <si>
    <t>法適用企業</t>
    <phoneticPr fontId="5"/>
  </si>
  <si>
    <t>所沢市病院事業会計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</si>
  <si>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</si>
  <si>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</si>
  <si>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</si>
  <si>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</si>
  <si>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</si>
  <si>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</si>
  <si>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</si>
  <si>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</si>
  <si>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</si>
  <si>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</si>
  <si>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</si>
  <si>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</si>
  <si>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</si>
  <si>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</si>
  <si>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</si>
  <si>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</si>
  <si>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</si>
  <si>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</si>
  <si>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</si>
  <si>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</si>
  <si>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</si>
  <si>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</si>
  <si>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</si>
  <si>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</si>
  <si>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</si>
  <si>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</si>
  <si>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</si>
  <si>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</si>
  <si>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</si>
  <si>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</si>
  <si>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</si>
  <si>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</si>
  <si>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</si>
  <si>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</si>
  <si>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</si>
  <si>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</si>
  <si>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</si>
  <si>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</si>
  <si>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</si>
  <si>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</si>
  <si>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</si>
  <si>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</si>
  <si>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</si>
  <si>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</si>
  <si>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</si>
  <si>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</si>
  <si>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</si>
  <si>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</si>
  <si>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</si>
  <si>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</si>
  <si>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</si>
  <si>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</si>
  <si>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</si>
  <si>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</si>
  <si>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</si>
  <si>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</si>
  <si>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所沢市下水道事業会計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</si>
  <si>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</si>
  <si>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</si>
  <si>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所沢市水道事業会計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</si>
  <si>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</si>
  <si>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所沢市病院事業会計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</si>
  <si>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</si>
  <si>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</si>
  <si>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</si>
  <si>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</si>
  <si>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</si>
  <si>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</si>
  <si>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</si>
  <si>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</si>
  <si>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</si>
  <si>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</si>
  <si>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</si>
  <si>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</si>
  <si>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</si>
  <si>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</si>
  <si>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</si>
  <si>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</si>
  <si>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</si>
  <si>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</si>
  <si>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</si>
  <si>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</si>
  <si>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</si>
  <si>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</si>
  <si>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</si>
  <si>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</si>
  <si>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</si>
  <si>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</si>
  <si>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</si>
  <si>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</si>
  <si>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</si>
  <si>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</si>
  <si>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</si>
  <si>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</si>
  <si>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</si>
  <si>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</si>
  <si>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</si>
  <si>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</si>
  <si>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</si>
  <si>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</si>
  <si>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</si>
  <si>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</si>
  <si>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</si>
  <si>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</si>
  <si>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</si>
  <si>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</si>
  <si>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</si>
  <si>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</si>
  <si>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</si>
  <si>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</si>
  <si>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</si>
  <si>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</si>
  <si>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</si>
  <si>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</si>
  <si>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</si>
  <si>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</si>
  <si>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</si>
  <si>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</si>
  <si>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</si>
  <si>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</si>
  <si>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</si>
  <si>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</si>
  <si>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</si>
  <si>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</si>
  <si>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</si>
  <si>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</si>
  <si>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</si>
  <si>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</si>
  <si>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</si>
  <si>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</si>
  <si>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</si>
  <si>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</si>
  <si>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</si>
  <si>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</si>
  <si>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</si>
  <si>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</si>
  <si>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</si>
  <si>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</si>
  <si>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</si>
  <si>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</si>
  <si>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</si>
  <si>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</si>
  <si>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</si>
  <si>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</si>
  <si>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</si>
  <si>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</si>
  <si>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</si>
  <si>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</si>
  <si>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1.46</t>
  </si>
  <si>
    <t>所沢市水道事業会計</t>
  </si>
  <si>
    <t>一般会計</t>
  </si>
  <si>
    <t>所沢市下水道事業会計</t>
  </si>
  <si>
    <t>所沢市介護保険特別会計</t>
  </si>
  <si>
    <t>所沢市病院事業会計</t>
  </si>
  <si>
    <t>所沢市交通災害共済特別会計</t>
  </si>
  <si>
    <t>所沢市後期高齢者医療特別会計</t>
  </si>
  <si>
    <t>所沢市国民健康保険特別会計</t>
  </si>
  <si>
    <t>▲ 0.72</t>
  </si>
  <si>
    <t>その他会計（赤字）</t>
  </si>
  <si>
    <t>▲ 0.00</t>
  </si>
  <si>
    <t>その他会計（黒字）</t>
  </si>
  <si>
    <t>H25末</t>
    <phoneticPr fontId="5"/>
  </si>
  <si>
    <t>H26末</t>
    <phoneticPr fontId="5"/>
  </si>
  <si>
    <t>H27末</t>
    <phoneticPr fontId="5"/>
  </si>
  <si>
    <t>H28末</t>
    <phoneticPr fontId="5"/>
  </si>
  <si>
    <t>H29末</t>
    <phoneticPr fontId="5"/>
  </si>
  <si>
    <t>埼玉西部消防組合</t>
    <rPh sb="0" eb="2">
      <t>サイタマ</t>
    </rPh>
    <rPh sb="2" eb="4">
      <t>セイブ</t>
    </rPh>
    <rPh sb="4" eb="6">
      <t>ショウボウ</t>
    </rPh>
    <rPh sb="6" eb="8">
      <t>クミアイ</t>
    </rPh>
    <phoneticPr fontId="2"/>
  </si>
  <si>
    <t>所沢市土地開発公社</t>
    <rPh sb="0" eb="3">
      <t>トコロザワシ</t>
    </rPh>
    <rPh sb="3" eb="5">
      <t>トチ</t>
    </rPh>
    <rPh sb="5" eb="7">
      <t>カイハツ</t>
    </rPh>
    <rPh sb="7" eb="9">
      <t>コウシャ</t>
    </rPh>
    <phoneticPr fontId="2"/>
  </si>
  <si>
    <t>ワルツ所沢</t>
    <rPh sb="3" eb="5">
      <t>トコロザワ</t>
    </rPh>
    <phoneticPr fontId="2"/>
  </si>
  <si>
    <t>所沢市公共施設管理公社</t>
    <rPh sb="0" eb="3">
      <t>トコロザワシ</t>
    </rPh>
    <rPh sb="3" eb="5">
      <t>コウキョウ</t>
    </rPh>
    <rPh sb="5" eb="7">
      <t>シセツ</t>
    </rPh>
    <rPh sb="7" eb="9">
      <t>カンリ</t>
    </rPh>
    <rPh sb="9" eb="11">
      <t>コウシャ</t>
    </rPh>
    <phoneticPr fontId="2"/>
  </si>
  <si>
    <t>所沢市文化振興事業団</t>
    <rPh sb="0" eb="3">
      <t>トコロザワシ</t>
    </rPh>
    <rPh sb="3" eb="5">
      <t>ブンカ</t>
    </rPh>
    <rPh sb="5" eb="7">
      <t>シンコウ</t>
    </rPh>
    <rPh sb="7" eb="10">
      <t>ジギョウダン</t>
    </rPh>
    <phoneticPr fontId="2"/>
  </si>
  <si>
    <t>埼玉西部食品流通センター</t>
    <rPh sb="0" eb="2">
      <t>サイタマ</t>
    </rPh>
    <rPh sb="2" eb="4">
      <t>セイブ</t>
    </rPh>
    <rPh sb="4" eb="6">
      <t>ショクヒン</t>
    </rPh>
    <rPh sb="6" eb="8">
      <t>リュウツウ</t>
    </rPh>
    <phoneticPr fontId="2"/>
  </si>
  <si>
    <t>▲0</t>
    <phoneticPr fontId="2"/>
  </si>
  <si>
    <t>▲0</t>
  </si>
  <si>
    <t>ところざわ未来電力</t>
    <rPh sb="5" eb="7">
      <t>ミライ</t>
    </rPh>
    <rPh sb="7" eb="9">
      <t>デンリョク</t>
    </rPh>
    <phoneticPr fontId="2"/>
  </si>
  <si>
    <t>○</t>
    <phoneticPr fontId="2"/>
  </si>
  <si>
    <t>施設整備基金</t>
    <rPh sb="0" eb="2">
      <t>シセツ</t>
    </rPh>
    <rPh sb="2" eb="4">
      <t>セイビ</t>
    </rPh>
    <rPh sb="4" eb="6">
      <t>キキン</t>
    </rPh>
    <phoneticPr fontId="11"/>
  </si>
  <si>
    <t>マチごとエコタウン推進基金</t>
    <rPh sb="9" eb="11">
      <t>スイシン</t>
    </rPh>
    <rPh sb="11" eb="13">
      <t>キキン</t>
    </rPh>
    <phoneticPr fontId="11"/>
  </si>
  <si>
    <t>緑の基金</t>
    <rPh sb="0" eb="1">
      <t>ミドリ</t>
    </rPh>
    <rPh sb="2" eb="4">
      <t>キキン</t>
    </rPh>
    <phoneticPr fontId="11"/>
  </si>
  <si>
    <t>道路整備基金</t>
    <rPh sb="0" eb="2">
      <t>ドウロ</t>
    </rPh>
    <rPh sb="2" eb="4">
      <t>セイビ</t>
    </rPh>
    <rPh sb="4" eb="6">
      <t>キキン</t>
    </rPh>
    <phoneticPr fontId="11"/>
  </si>
  <si>
    <t>中心市街地再開発整備基金</t>
    <rPh sb="0" eb="2">
      <t>チュウシン</t>
    </rPh>
    <rPh sb="2" eb="5">
      <t>シガイチ</t>
    </rPh>
    <rPh sb="5" eb="8">
      <t>サイカイハツ</t>
    </rPh>
    <rPh sb="8" eb="10">
      <t>セイビ</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</si>
  <si>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</si>
  <si>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</si>
  <si>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</si>
  <si>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</si>
  <si>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</si>
  <si>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</si>
  <si>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</si>
  <si>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</si>
  <si>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</si>
  <si>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</si>
  <si>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平成30年度は充当可能財源が大きく増加して将来負担額を超えることとなったため、一般財源を充てるべき将来負担額が無い状態を示すバー表示となった。一方で、有形固定資産減価償却率については上昇傾向が続き、特に「橋りょう・トンネル」に係る減価償却率は82.0％、「学校施設」に係る減価償却率は75.4％と類似団体平均値より高い。今後は公共施設等総合管理計画の個別施設計画に基づき、将来負担の負担額を抑える取り組みと合わせ、長寿命化や集約化・複合化等に要する費用の財源として、計画的な基金・起債管理を進めていく。</t>
    <rPh sb="1" eb="3">
      <t>ショウライ</t>
    </rPh>
    <rPh sb="3" eb="5">
      <t>フタン</t>
    </rPh>
    <rPh sb="5" eb="7">
      <t>ヒリツ</t>
    </rPh>
    <rPh sb="13" eb="15">
      <t>ヘイセイ</t>
    </rPh>
    <rPh sb="17" eb="19">
      <t>ネンド</t>
    </rPh>
    <rPh sb="20" eb="22">
      <t>ジュウトウ</t>
    </rPh>
    <rPh sb="22" eb="24">
      <t>カノウ</t>
    </rPh>
    <rPh sb="24" eb="26">
      <t>ザイゲン</t>
    </rPh>
    <rPh sb="27" eb="28">
      <t>オオ</t>
    </rPh>
    <rPh sb="30" eb="32">
      <t>ゾウカ</t>
    </rPh>
    <rPh sb="34" eb="36">
      <t>ショウライ</t>
    </rPh>
    <rPh sb="36" eb="38">
      <t>フタン</t>
    </rPh>
    <rPh sb="38" eb="39">
      <t>ガク</t>
    </rPh>
    <rPh sb="40" eb="41">
      <t>コ</t>
    </rPh>
    <rPh sb="52" eb="54">
      <t>イッパン</t>
    </rPh>
    <rPh sb="54" eb="56">
      <t>ザイゲン</t>
    </rPh>
    <rPh sb="57" eb="58">
      <t>ア</t>
    </rPh>
    <rPh sb="62" eb="64">
      <t>ショウライ</t>
    </rPh>
    <rPh sb="64" eb="66">
      <t>フタン</t>
    </rPh>
    <rPh sb="66" eb="67">
      <t>ガク</t>
    </rPh>
    <rPh sb="68" eb="69">
      <t>ナ</t>
    </rPh>
    <rPh sb="70" eb="72">
      <t>ジョウタイ</t>
    </rPh>
    <rPh sb="73" eb="74">
      <t>シメ</t>
    </rPh>
    <rPh sb="77" eb="79">
      <t>ヒョウジ</t>
    </rPh>
    <rPh sb="84" eb="86">
      <t>イッポウ</t>
    </rPh>
    <rPh sb="88" eb="90">
      <t>ユウケイ</t>
    </rPh>
    <rPh sb="90" eb="92">
      <t>コテイ</t>
    </rPh>
    <rPh sb="92" eb="94">
      <t>シサン</t>
    </rPh>
    <rPh sb="94" eb="96">
      <t>ゲンカ</t>
    </rPh>
    <rPh sb="96" eb="98">
      <t>ショウキャク</t>
    </rPh>
    <rPh sb="98" eb="99">
      <t>リツ</t>
    </rPh>
    <rPh sb="104" eb="106">
      <t>ジョウショウ</t>
    </rPh>
    <rPh sb="106" eb="108">
      <t>ケイコウ</t>
    </rPh>
    <rPh sb="109" eb="110">
      <t>ツヅ</t>
    </rPh>
    <rPh sb="112" eb="113">
      <t>トク</t>
    </rPh>
    <rPh sb="115" eb="116">
      <t>キョウ</t>
    </rPh>
    <rPh sb="126" eb="127">
      <t>カカ</t>
    </rPh>
    <rPh sb="128" eb="130">
      <t>ゲンカ</t>
    </rPh>
    <rPh sb="130" eb="132">
      <t>ショウキャク</t>
    </rPh>
    <rPh sb="132" eb="133">
      <t>リツ</t>
    </rPh>
    <rPh sb="141" eb="143">
      <t>ガッコウ</t>
    </rPh>
    <rPh sb="143" eb="145">
      <t>シセツ</t>
    </rPh>
    <rPh sb="147" eb="148">
      <t>カカ</t>
    </rPh>
    <rPh sb="149" eb="151">
      <t>ゲンカ</t>
    </rPh>
    <rPh sb="151" eb="153">
      <t>ショウキャク</t>
    </rPh>
    <rPh sb="153" eb="154">
      <t>リツ</t>
    </rPh>
    <rPh sb="161" eb="163">
      <t>ルイジ</t>
    </rPh>
    <rPh sb="163" eb="165">
      <t>ダンタイ</t>
    </rPh>
    <rPh sb="165" eb="168">
      <t>ヘイキンチ</t>
    </rPh>
    <rPh sb="170" eb="171">
      <t>タカ</t>
    </rPh>
    <rPh sb="173" eb="175">
      <t>コンゴ</t>
    </rPh>
    <rPh sb="176" eb="187">
      <t>コウキョウシセツトウソウゴウカンリケイカク</t>
    </rPh>
    <rPh sb="188" eb="190">
      <t>コベツ</t>
    </rPh>
    <rPh sb="190" eb="192">
      <t>シセツ</t>
    </rPh>
    <rPh sb="192" eb="194">
      <t>ケイカク</t>
    </rPh>
    <rPh sb="195" eb="196">
      <t>モト</t>
    </rPh>
    <rPh sb="199" eb="201">
      <t>ショウライ</t>
    </rPh>
    <rPh sb="201" eb="203">
      <t>フタン</t>
    </rPh>
    <rPh sb="204" eb="206">
      <t>フタン</t>
    </rPh>
    <rPh sb="206" eb="207">
      <t>ガク</t>
    </rPh>
    <rPh sb="208" eb="209">
      <t>オサ</t>
    </rPh>
    <rPh sb="211" eb="212">
      <t>ト</t>
    </rPh>
    <rPh sb="213" eb="214">
      <t>ク</t>
    </rPh>
    <rPh sb="216" eb="217">
      <t>ア</t>
    </rPh>
    <rPh sb="220" eb="224">
      <t>チョウジュミョウカ</t>
    </rPh>
    <rPh sb="225" eb="228">
      <t>シュウヤクカ</t>
    </rPh>
    <rPh sb="229" eb="232">
      <t>フクゴウカ</t>
    </rPh>
    <rPh sb="232" eb="233">
      <t>ナド</t>
    </rPh>
    <rPh sb="234" eb="235">
      <t>ヨウ</t>
    </rPh>
    <rPh sb="237" eb="239">
      <t>ヒヨウ</t>
    </rPh>
    <rPh sb="240" eb="242">
      <t>ザイゲン</t>
    </rPh>
    <rPh sb="246" eb="249">
      <t>ケイカクテキ</t>
    </rPh>
    <rPh sb="250" eb="252">
      <t>キキン</t>
    </rPh>
    <rPh sb="253" eb="255">
      <t>キサイ</t>
    </rPh>
    <rPh sb="255" eb="257">
      <t>カンリ</t>
    </rPh>
    <rPh sb="258" eb="259">
      <t>スス</t>
    </rPh>
    <phoneticPr fontId="5"/>
  </si>
  <si>
    <t>　実質公債費比率、将来負担比率ともに類似団体と比較して低い値で推移している。将来負担比率は前年度の2.6％からバー表示に減少しているが、令和元年度において「市民文化センター改修事業」、「東部クリーンセンター延命化工事」、「小中学校空調設備整備事業」といった大規模事業による借入を複数行ったことにより、地方債残高が大幅に増加した。令和元年度で大規模借入のピークは過ぎたものと見込んでいるが、今後数年間は地方債残高はほぼ横ばい状態になると思われる。このため一定期間の間は地方債残高増による将来負担比率の上昇及び償還額増による実質公債費比率の上昇が予測される。引き続き将来を見据えた計画的な借り入れを行い、健全な財政運営に努めていく。</t>
    <rPh sb="1" eb="6">
      <t>ジッシツコウサイヒ</t>
    </rPh>
    <rPh sb="6" eb="8">
      <t>ヒリツ</t>
    </rPh>
    <rPh sb="9" eb="11">
      <t>ショウライ</t>
    </rPh>
    <rPh sb="11" eb="13">
      <t>フタン</t>
    </rPh>
    <rPh sb="14" eb="15">
      <t>リツ</t>
    </rPh>
    <rPh sb="18" eb="20">
      <t>ルイジ</t>
    </rPh>
    <rPh sb="20" eb="22">
      <t>ダンタイ</t>
    </rPh>
    <rPh sb="23" eb="25">
      <t>ヒカク</t>
    </rPh>
    <rPh sb="27" eb="28">
      <t>ヒク</t>
    </rPh>
    <rPh sb="29" eb="30">
      <t>アタイ</t>
    </rPh>
    <rPh sb="31" eb="33">
      <t>スイイ</t>
    </rPh>
    <rPh sb="38" eb="40">
      <t>ショウライ</t>
    </rPh>
    <rPh sb="40" eb="42">
      <t>フタン</t>
    </rPh>
    <rPh sb="45" eb="48">
      <t>ゼンネンド</t>
    </rPh>
    <rPh sb="57" eb="59">
      <t>ヒョウジ</t>
    </rPh>
    <rPh sb="60" eb="62">
      <t>ゲンショウ</t>
    </rPh>
    <rPh sb="68" eb="70">
      <t>レイワ</t>
    </rPh>
    <rPh sb="70" eb="72">
      <t>ガンネン</t>
    </rPh>
    <rPh sb="72" eb="73">
      <t>ド</t>
    </rPh>
    <rPh sb="78" eb="80">
      <t>シミン</t>
    </rPh>
    <rPh sb="80" eb="82">
      <t>ブンカ</t>
    </rPh>
    <rPh sb="86" eb="88">
      <t>カイシュウ</t>
    </rPh>
    <rPh sb="88" eb="90">
      <t>ジギョウ</t>
    </rPh>
    <rPh sb="93" eb="95">
      <t>トウブ</t>
    </rPh>
    <rPh sb="103" eb="105">
      <t>エンメイ</t>
    </rPh>
    <rPh sb="105" eb="106">
      <t>カ</t>
    </rPh>
    <rPh sb="106" eb="108">
      <t>コウジ</t>
    </rPh>
    <rPh sb="111" eb="115">
      <t>ショウチュウガッコウ</t>
    </rPh>
    <rPh sb="115" eb="117">
      <t>クウチョウ</t>
    </rPh>
    <rPh sb="117" eb="119">
      <t>セツビ</t>
    </rPh>
    <rPh sb="119" eb="121">
      <t>セイビ</t>
    </rPh>
    <rPh sb="121" eb="123">
      <t>ジギョウ</t>
    </rPh>
    <rPh sb="128" eb="131">
      <t>ダイキボ</t>
    </rPh>
    <rPh sb="131" eb="133">
      <t>ジギョウ</t>
    </rPh>
    <rPh sb="136" eb="138">
      <t>カリイレ</t>
    </rPh>
    <rPh sb="139" eb="141">
      <t>フクスウ</t>
    </rPh>
    <rPh sb="141" eb="142">
      <t>オコナ</t>
    </rPh>
    <rPh sb="150" eb="153">
      <t>チホウサイ</t>
    </rPh>
    <rPh sb="153" eb="155">
      <t>ザンダカ</t>
    </rPh>
    <rPh sb="156" eb="158">
      <t>オオハバ</t>
    </rPh>
    <rPh sb="159" eb="161">
      <t>ゾウカ</t>
    </rPh>
    <rPh sb="164" eb="166">
      <t>レイワ</t>
    </rPh>
    <rPh sb="166" eb="168">
      <t>ガンネン</t>
    </rPh>
    <rPh sb="168" eb="169">
      <t>ド</t>
    </rPh>
    <rPh sb="170" eb="173">
      <t>ダイキボ</t>
    </rPh>
    <rPh sb="173" eb="175">
      <t>カリイレ</t>
    </rPh>
    <rPh sb="180" eb="181">
      <t>ス</t>
    </rPh>
    <rPh sb="186" eb="188">
      <t>ミコ</t>
    </rPh>
    <rPh sb="194" eb="196">
      <t>コンゴ</t>
    </rPh>
    <rPh sb="196" eb="199">
      <t>スウネンカン</t>
    </rPh>
    <rPh sb="200" eb="203">
      <t>チホウサイ</t>
    </rPh>
    <rPh sb="203" eb="205">
      <t>ザンダカ</t>
    </rPh>
    <rPh sb="208" eb="209">
      <t>ヨコ</t>
    </rPh>
    <rPh sb="211" eb="213">
      <t>ジョウタイ</t>
    </rPh>
    <rPh sb="217" eb="218">
      <t>オモ</t>
    </rPh>
    <rPh sb="226" eb="228">
      <t>イッテイ</t>
    </rPh>
    <rPh sb="228" eb="230">
      <t>キカン</t>
    </rPh>
    <rPh sb="231" eb="232">
      <t>アイダ</t>
    </rPh>
    <rPh sb="233" eb="236">
      <t>チホウサイ</t>
    </rPh>
    <rPh sb="236" eb="238">
      <t>ザンダカ</t>
    </rPh>
    <rPh sb="238" eb="239">
      <t>ゾウ</t>
    </rPh>
    <rPh sb="242" eb="244">
      <t>ショウライ</t>
    </rPh>
    <rPh sb="244" eb="246">
      <t>フタン</t>
    </rPh>
    <rPh sb="246" eb="248">
      <t>ヒリツ</t>
    </rPh>
    <rPh sb="249" eb="251">
      <t>ジョウショウ</t>
    </rPh>
    <rPh sb="251" eb="252">
      <t>オヨ</t>
    </rPh>
    <rPh sb="253" eb="255">
      <t>ショウカン</t>
    </rPh>
    <rPh sb="255" eb="256">
      <t>ガク</t>
    </rPh>
    <rPh sb="256" eb="257">
      <t>ゾウ</t>
    </rPh>
    <rPh sb="260" eb="267">
      <t>ジッシツコウサイヒヒリツ</t>
    </rPh>
    <rPh sb="268" eb="270">
      <t>ジョウショウ</t>
    </rPh>
    <rPh sb="271" eb="273">
      <t>ヨソク</t>
    </rPh>
    <rPh sb="277" eb="278">
      <t>ヒ</t>
    </rPh>
    <rPh sb="279" eb="280">
      <t>ツヅ</t>
    </rPh>
    <rPh sb="281" eb="283">
      <t>ショウライ</t>
    </rPh>
    <rPh sb="284" eb="286">
      <t>ミス</t>
    </rPh>
    <rPh sb="288" eb="291">
      <t>ケイカクテキ</t>
    </rPh>
    <rPh sb="292" eb="293">
      <t>カ</t>
    </rPh>
    <rPh sb="294" eb="295">
      <t>イ</t>
    </rPh>
    <rPh sb="297" eb="298">
      <t>オコナ</t>
    </rPh>
    <rPh sb="300" eb="302">
      <t>ケンゼン</t>
    </rPh>
    <rPh sb="303" eb="305">
      <t>ザイセイ</t>
    </rPh>
    <rPh sb="305" eb="307">
      <t>ウンエイ</t>
    </rPh>
    <rPh sb="308" eb="30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</si>
</sst>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03A2D71-03B0-4E84-A9D9-7E98EA0E70D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2BAC-41B5-8A9D-71B68EE6B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16578</c:v>
                </c:pt>
                <c:pt idx="1">
                  <c:v>18728</c:v>
                </c:pt>
                <c:pt idx="2">
                  <c:v>29595</c:v>
                </c:pt>
                <c:pt idx="3">
                  <c:v>19568</c:v>
                </c:pt>
                <c:pt idx="4">
                  <c:v>25360</c:v>
                </c:pt>
              </c:numCache>
            </c:numRef>
          </c:val>
          <c:smooth val="0"/>
          <c:extLst>
            <c:ext xmlns:c16="http://schemas.microsoft.com/office/drawing/2014/chart" uri="{C3380CC4-5D6E-409C-BE32-E72D297353CC}">
              <c16:uniqueId val="{00000001-2BAC-41B5-8A9D-71B68EE6BB25}"/>
            </c:ext>
          </c:extLst>
        </c:ser>
        <c:dLbls>
          <c:showLegendKey val="0"/>
          <c:showVal val="0"/>
          <c:showCatName val="0"/>
          <c:showSerName val="0"/>
          <c:showPercent val="0"/>
          <c:showBubbleSize val="0"/>
        </c:dLbls>
        <c:marker val="1"/>
        <c:smooth val="0"/>
        <c:axId val="197983944"/>
        <c:axId val="197984336"/>
      </c:lineChart>
      <c:catAx>
        <c:axId val="197983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984336"/>
        <c:crosses val="autoZero"/>
        <c:auto val="1"/>
        <c:lblAlgn val="ctr"/>
        <c:lblOffset val="100"/>
        <c:tickLblSkip val="1"/>
        <c:tickMarkSkip val="1"/>
        <c:noMultiLvlLbl val="0"/>
      </c:catAx>
      <c:valAx>
        <c:axId val="19798433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983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6.21</c:v>
                </c:pt>
                <c:pt idx="1">
                  <c:v>7.42</c:v>
                </c:pt>
                <c:pt idx="2">
                  <c:v>5.25</c:v>
                </c:pt>
                <c:pt idx="3">
                  <c:v>6.41</c:v>
                </c:pt>
                <c:pt idx="4">
                  <c:v>7.34</c:v>
                </c:pt>
              </c:numCache>
            </c:numRef>
          </c:val>
          <c:extLst>
            <c:ext xmlns:c16="http://schemas.microsoft.com/office/drawing/2014/chart" uri="{C3380CC4-5D6E-409C-BE32-E72D297353CC}">
              <c16:uniqueId val="{00000000-7D2F-483B-986D-5BE03C56DC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4.32</c:v>
                </c:pt>
                <c:pt idx="1">
                  <c:v>4.3600000000000003</c:v>
                </c:pt>
                <c:pt idx="2">
                  <c:v>6.73</c:v>
                </c:pt>
                <c:pt idx="3">
                  <c:v>6.93</c:v>
                </c:pt>
                <c:pt idx="4">
                  <c:v>10.98</c:v>
                </c:pt>
              </c:numCache>
            </c:numRef>
          </c:val>
          <c:extLst>
            <c:ext xmlns:c16="http://schemas.microsoft.com/office/drawing/2014/chart" uri="{C3380CC4-5D6E-409C-BE32-E72D297353CC}">
              <c16:uniqueId val="{00000001-7D2F-483B-986D-5BE03C56DC4D}"/>
            </c:ext>
          </c:extLst>
        </c:ser>
        <c:dLbls>
          <c:showLegendKey val="0"/>
          <c:showVal val="0"/>
          <c:showCatName val="0"/>
          <c:showSerName val="0"/>
          <c:showPercent val="0"/>
          <c:showBubbleSize val="0"/>
        </c:dLbls>
        <c:gapWidth val="250"/>
        <c:overlap val="100"/>
        <c:axId val="197985120"/>
        <c:axId val="37006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-1.46</c:v>
                </c:pt>
                <c:pt idx="1">
                  <c:v>1.45</c:v>
                </c:pt>
                <c:pt idx="2">
                  <c:v>0.24</c:v>
                </c:pt>
                <c:pt idx="3">
                  <c:v>1.43</c:v>
                </c:pt>
                <c:pt idx="4">
                  <c:v>5.07</c:v>
                </c:pt>
              </c:numCache>
            </c:numRef>
          </c:val>
          <c:smooth val="0"/>
          <c:extLst>
            <c:ext xmlns:c16="http://schemas.microsoft.com/office/drawing/2014/chart" uri="{C3380CC4-5D6E-409C-BE32-E72D297353CC}">
              <c16:uniqueId val="{00000002-7D2F-483B-986D-5BE03C56DC4D}"/>
            </c:ext>
          </c:extLst>
        </c:ser>
        <c:dLbls>
          <c:showLegendKey val="0"/>
          <c:showVal val="0"/>
          <c:showCatName val="0"/>
          <c:showSerName val="0"/>
          <c:showPercent val="0"/>
          <c:showBubbleSize val="0"/>
        </c:dLbls>
        <c:marker val="1"/>
        <c:smooth val="0"/>
        <c:axId val="197985120"/>
        <c:axId val="370061184"/>
      </c:lineChart>
      <c:catAx>
        <c:axId val="1979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0061184"/>
        <c:crosses val="autoZero"/>
        <c:auto val="1"/>
        <c:lblAlgn val="ctr"/>
        <c:lblOffset val="100"/>
        <c:tickLblSkip val="1"/>
        <c:tickMarkSkip val="1"/>
        <c:noMultiLvlLbl val="0"/>
      </c:catAx>
      <c:valAx>
        <c:axId val="37006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98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9964-477A-B137-FD68FE3F58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9964-477A-B137-FD68FE3F58BE}"/>
            </c:ext>
          </c:extLst>
        </c:ser>
        <c:ser>
          <c:idx val="2"/>
          <c:order val="2"/>
          <c:tx>
            <c:strRef>
              <c:f>データシート!$A$29</c:f>
              <c:strCache>
                <c:ptCount val="1"/>
                <c:pt idx="0">
                  <c:v>所沢市国民健康保険特別会計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0.72</c:v>
                </c:pt>
                <c:pt idx="1">
                  <c:v>#N/A</c:v>
                </c:pt>
                <c:pt idx="2">
                  <c:v>#N/A</c:v>
                </c:pt>
                <c:pt idx="3">
                  <c:v>1.76</c:v>
                </c:pt>
                <c:pt idx="4">
                  <c:v>#N/A</c:v>
                </c:pt>
                <c:pt idx="5">
                  <c:v>2.2599999999999998</c:v>
                </c:pt>
                <c:pt idx="6">
                  <c:v>#N/A</c:v>
                </c:pt>
                <c:pt idx="7">
                  <c:v>3.22</c:v>
                </c:pt>
                <c:pt idx="8">
                  <c:v>#N/A</c:v>
                </c:pt>
                <c:pt idx="9">
                  <c:v>0.01</c:v>
                </c:pt>
              </c:numCache>
            </c:numRef>
          </c:val>
          <c:extLst>
            <c:ext xmlns:c16="http://schemas.microsoft.com/office/drawing/2014/chart" uri="{C3380CC4-5D6E-409C-BE32-E72D297353CC}">
              <c16:uniqueId val="{00000002-9964-477A-B137-FD68FE3F58BE}"/>
            </c:ext>
          </c:extLst>
        </c:ser>
        <c:ser>
          <c:idx val="3"/>
          <c:order val="3"/>
          <c:tx>
            <c:strRef>
              <c:f>データシート!$A$30</c:f>
              <c:strCache>
                <c:ptCount val="1"/>
                <c:pt idx="0">
                  <c:v>所沢市後期高齢者医療特別会計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3-9964-477A-B137-FD68FE3F58BE}"/>
            </c:ext>
          </c:extLst>
        </c:ser>
        <c:ser>
          <c:idx val="4"/>
          <c:order val="4"/>
          <c:tx>
            <c:strRef>
              <c:f>データシート!$A$31</c:f>
              <c:strCache>
                <c:ptCount val="1"/>
                <c:pt idx="0">
                  <c:v>所沢市交通災害共済特別会計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9964-477A-B137-FD68FE3F58BE}"/>
            </c:ext>
          </c:extLst>
        </c:ser>
        <c:ser>
          <c:idx val="5"/>
          <c:order val="5"/>
          <c:tx>
            <c:strRef>
              <c:f>データシート!$A$32</c:f>
              <c:strCache>
                <c:ptCount val="1"/>
                <c:pt idx="0">
                  <c:v>所沢市病院事業会計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0.66</c:v>
                </c:pt>
                <c:pt idx="4">
                  <c:v>#N/A</c:v>
                </c:pt>
                <c:pt idx="5">
                  <c:v>0.66</c:v>
                </c:pt>
                <c:pt idx="6">
                  <c:v>#N/A</c:v>
                </c:pt>
                <c:pt idx="7">
                  <c:v>0.41</c:v>
                </c:pt>
                <c:pt idx="8">
                  <c:v>#N/A</c:v>
                </c:pt>
                <c:pt idx="9">
                  <c:v>0.38</c:v>
                </c:pt>
              </c:numCache>
            </c:numRef>
          </c:val>
          <c:extLst>
            <c:ext xmlns:c16="http://schemas.microsoft.com/office/drawing/2014/chart" uri="{C3380CC4-5D6E-409C-BE32-E72D297353CC}">
              <c16:uniqueId val="{00000005-9964-477A-B137-FD68FE3F58BE}"/>
            </c:ext>
          </c:extLst>
        </c:ser>
        <c:ser>
          <c:idx val="6"/>
          <c:order val="6"/>
          <c:tx>
            <c:strRef>
              <c:f>データシート!$A$33</c:f>
              <c:strCache>
                <c:ptCount val="1"/>
                <c:pt idx="0">
                  <c:v>所沢市介護保険特別会計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1.29</c:v>
                </c:pt>
                <c:pt idx="2">
                  <c:v>#N/A</c:v>
                </c:pt>
                <c:pt idx="3">
                  <c:v>1.24</c:v>
                </c:pt>
                <c:pt idx="4">
                  <c:v>#N/A</c:v>
                </c:pt>
                <c:pt idx="5">
                  <c:v>1.53</c:v>
                </c:pt>
                <c:pt idx="6">
                  <c:v>#N/A</c:v>
                </c:pt>
                <c:pt idx="7">
                  <c:v>2.42</c:v>
                </c:pt>
                <c:pt idx="8">
                  <c:v>#N/A</c:v>
                </c:pt>
                <c:pt idx="9">
                  <c:v>1.93</c:v>
                </c:pt>
              </c:numCache>
            </c:numRef>
          </c:val>
          <c:extLst>
            <c:ext xmlns:c16="http://schemas.microsoft.com/office/drawing/2014/chart" uri="{C3380CC4-5D6E-409C-BE32-E72D297353CC}">
              <c16:uniqueId val="{00000006-9964-477A-B137-FD68FE3F58BE}"/>
            </c:ext>
          </c:extLst>
        </c:ser>
        <c:ser>
          <c:idx val="7"/>
          <c:order val="7"/>
          <c:tx>
            <c:strRef>
              <c:f>データシート!$A$34</c:f>
              <c:strCache>
                <c:ptCount val="1"/>
                <c:pt idx="0">
                  <c:v>所沢市下水道事業会計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3.18</c:v>
                </c:pt>
                <c:pt idx="2">
                  <c:v>#N/A</c:v>
                </c:pt>
                <c:pt idx="3">
                  <c:v>3.11</c:v>
                </c:pt>
                <c:pt idx="4">
                  <c:v>#N/A</c:v>
                </c:pt>
                <c:pt idx="5">
                  <c:v>3.03</c:v>
                </c:pt>
                <c:pt idx="6">
                  <c:v>#N/A</c:v>
                </c:pt>
                <c:pt idx="7">
                  <c:v>3.12</c:v>
                </c:pt>
                <c:pt idx="8">
                  <c:v>#N/A</c:v>
                </c:pt>
                <c:pt idx="9">
                  <c:v>4.3</c:v>
                </c:pt>
              </c:numCache>
            </c:numRef>
          </c:val>
          <c:extLst>
            <c:ext xmlns:c16="http://schemas.microsoft.com/office/drawing/2014/chart" uri="{C3380CC4-5D6E-409C-BE32-E72D297353CC}">
              <c16:uniqueId val="{00000007-9964-477A-B137-FD68FE3F58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6.19</c:v>
                </c:pt>
                <c:pt idx="2">
                  <c:v>#N/A</c:v>
                </c:pt>
                <c:pt idx="3">
                  <c:v>7.41</c:v>
                </c:pt>
                <c:pt idx="4">
                  <c:v>#N/A</c:v>
                </c:pt>
                <c:pt idx="5">
                  <c:v>5.23</c:v>
                </c:pt>
                <c:pt idx="6">
                  <c:v>#N/A</c:v>
                </c:pt>
                <c:pt idx="7">
                  <c:v>6.38</c:v>
                </c:pt>
                <c:pt idx="8">
                  <c:v>#N/A</c:v>
                </c:pt>
                <c:pt idx="9">
                  <c:v>7.28</c:v>
                </c:pt>
              </c:numCache>
            </c:numRef>
          </c:val>
          <c:extLst>
            <c:ext xmlns:c16="http://schemas.microsoft.com/office/drawing/2014/chart" uri="{C3380CC4-5D6E-409C-BE32-E72D297353CC}">
              <c16:uniqueId val="{00000008-9964-477A-B137-FD68FE3F58BE}"/>
            </c:ext>
          </c:extLst>
        </c:ser>
        <c:ser>
          <c:idx val="9"/>
          <c:order val="9"/>
          <c:tx>
            <c:strRef>
              <c:f>データシート!$A$36</c:f>
              <c:strCache>
                <c:ptCount val="1"/>
                <c:pt idx="0">
                  <c:v>所沢市水道事業会計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10.41</c:v>
                </c:pt>
                <c:pt idx="2">
                  <c:v>#N/A</c:v>
                </c:pt>
                <c:pt idx="3">
                  <c:v>9.7799999999999994</c:v>
                </c:pt>
                <c:pt idx="4">
                  <c:v>#N/A</c:v>
                </c:pt>
                <c:pt idx="5">
                  <c:v>10.4</c:v>
                </c:pt>
                <c:pt idx="6">
                  <c:v>#N/A</c:v>
                </c:pt>
                <c:pt idx="7">
                  <c:v>9.83</c:v>
                </c:pt>
                <c:pt idx="8">
                  <c:v>#N/A</c:v>
                </c:pt>
                <c:pt idx="9">
                  <c:v>10.119999999999999</c:v>
                </c:pt>
              </c:numCache>
            </c:numRef>
          </c:val>
          <c:extLst>
            <c:ext xmlns:c16="http://schemas.microsoft.com/office/drawing/2014/chart" uri="{C3380CC4-5D6E-409C-BE32-E72D297353CC}">
              <c16:uniqueId val="{00000009-9964-477A-B137-FD68FE3F58BE}"/>
            </c:ext>
          </c:extLst>
        </c:ser>
        <c:dLbls>
          <c:showLegendKey val="0"/>
          <c:showVal val="0"/>
          <c:showCatName val="0"/>
          <c:showSerName val="0"/>
          <c:showPercent val="0"/>
          <c:showBubbleSize val="0"/>
        </c:dLbls>
        <c:gapWidth val="150"/>
        <c:overlap val="100"/>
        <c:axId val="370061968"/>
        <c:axId val="370062360"/>
      </c:barChart>
      <c:catAx>
        <c:axId val="37006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062360"/>
        <c:crosses val="autoZero"/>
        <c:auto val="1"/>
        <c:lblAlgn val="ctr"/>
        <c:lblOffset val="100"/>
        <c:tickLblSkip val="1"/>
        <c:tickMarkSkip val="1"/>
        <c:noMultiLvlLbl val="0"/>
      </c:catAx>
      <c:valAx>
        <c:axId val="370062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6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7763</c:v>
                </c:pt>
                <c:pt idx="5">
                  <c:v>6915</c:v>
                </c:pt>
                <c:pt idx="8">
                  <c:v>6685</c:v>
                </c:pt>
                <c:pt idx="11">
                  <c:v>7004</c:v>
                </c:pt>
                <c:pt idx="14">
                  <c:v>6520</c:v>
                </c:pt>
              </c:numCache>
            </c:numRef>
          </c:val>
          <c:extLst>
            <c:ext xmlns:c16="http://schemas.microsoft.com/office/drawing/2014/chart" uri="{C3380CC4-5D6E-409C-BE32-E72D297353CC}">
              <c16:uniqueId val="{00000000-406B-4153-AE84-868F748B58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6B-4153-AE84-868F748B58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231</c:v>
                </c:pt>
                <c:pt idx="3">
                  <c:v>231</c:v>
                </c:pt>
                <c:pt idx="6">
                  <c:v>231</c:v>
                </c:pt>
                <c:pt idx="9">
                  <c:v>231</c:v>
                </c:pt>
                <c:pt idx="12">
                  <c:v>230</c:v>
                </c:pt>
              </c:numCache>
            </c:numRef>
          </c:val>
          <c:extLst>
            <c:ext xmlns:c16="http://schemas.microsoft.com/office/drawing/2014/chart" uri="{C3380CC4-5D6E-409C-BE32-E72D297353CC}">
              <c16:uniqueId val="{00000002-406B-4153-AE84-868F748B58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89</c:v>
                </c:pt>
                <c:pt idx="3">
                  <c:v>117</c:v>
                </c:pt>
                <c:pt idx="6">
                  <c:v>169</c:v>
                </c:pt>
                <c:pt idx="9">
                  <c:v>195</c:v>
                </c:pt>
                <c:pt idx="12">
                  <c:v>195</c:v>
                </c:pt>
              </c:numCache>
            </c:numRef>
          </c:val>
          <c:extLst>
            <c:ext xmlns:c16="http://schemas.microsoft.com/office/drawing/2014/chart" uri="{C3380CC4-5D6E-409C-BE32-E72D297353CC}">
              <c16:uniqueId val="{00000003-406B-4153-AE84-868F748B58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1101</c:v>
                </c:pt>
                <c:pt idx="3">
                  <c:v>1039</c:v>
                </c:pt>
                <c:pt idx="6">
                  <c:v>890</c:v>
                </c:pt>
                <c:pt idx="9">
                  <c:v>1041</c:v>
                </c:pt>
                <c:pt idx="12">
                  <c:v>965</c:v>
                </c:pt>
              </c:numCache>
            </c:numRef>
          </c:val>
          <c:extLst>
            <c:ext xmlns:c16="http://schemas.microsoft.com/office/drawing/2014/chart" uri="{C3380CC4-5D6E-409C-BE32-E72D297353CC}">
              <c16:uniqueId val="{00000004-406B-4153-AE84-868F748B58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6B-4153-AE84-868F748B58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6B-4153-AE84-868F748B58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6815</c:v>
                </c:pt>
                <c:pt idx="3">
                  <c:v>6347</c:v>
                </c:pt>
                <c:pt idx="6">
                  <c:v>6674</c:v>
                </c:pt>
                <c:pt idx="9">
                  <c:v>6868</c:v>
                </c:pt>
                <c:pt idx="12">
                  <c:v>6421</c:v>
                </c:pt>
              </c:numCache>
            </c:numRef>
          </c:val>
          <c:extLst>
            <c:ext xmlns:c16="http://schemas.microsoft.com/office/drawing/2014/chart" uri="{C3380CC4-5D6E-409C-BE32-E72D297353CC}">
              <c16:uniqueId val="{00000007-406B-4153-AE84-868F748B58FB}"/>
            </c:ext>
          </c:extLst>
        </c:ser>
        <c:dLbls>
          <c:showLegendKey val="0"/>
          <c:showVal val="0"/>
          <c:showCatName val="0"/>
          <c:showSerName val="0"/>
          <c:showPercent val="0"/>
          <c:showBubbleSize val="0"/>
        </c:dLbls>
        <c:gapWidth val="100"/>
        <c:overlap val="100"/>
        <c:axId val="370063144"/>
        <c:axId val="370063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473</c:v>
                </c:pt>
                <c:pt idx="2">
                  <c:v>#N/A</c:v>
                </c:pt>
                <c:pt idx="3">
                  <c:v>#N/A</c:v>
                </c:pt>
                <c:pt idx="4">
                  <c:v>819</c:v>
                </c:pt>
                <c:pt idx="5">
                  <c:v>#N/A</c:v>
                </c:pt>
                <c:pt idx="6">
                  <c:v>#N/A</c:v>
                </c:pt>
                <c:pt idx="7">
                  <c:v>1279</c:v>
                </c:pt>
                <c:pt idx="8">
                  <c:v>#N/A</c:v>
                </c:pt>
                <c:pt idx="9">
                  <c:v>#N/A</c:v>
                </c:pt>
                <c:pt idx="10">
                  <c:v>1331</c:v>
                </c:pt>
                <c:pt idx="11">
                  <c:v>#N/A</c:v>
                </c:pt>
                <c:pt idx="12">
                  <c:v>#N/A</c:v>
                </c:pt>
                <c:pt idx="13">
                  <c:v>1291</c:v>
                </c:pt>
                <c:pt idx="14">
                  <c:v>#N/A</c:v>
                </c:pt>
              </c:numCache>
            </c:numRef>
          </c:val>
          <c:smooth val="0"/>
          <c:extLst>
            <c:ext xmlns:c16="http://schemas.microsoft.com/office/drawing/2014/chart" uri="{C3380CC4-5D6E-409C-BE32-E72D297353CC}">
              <c16:uniqueId val="{00000008-406B-4153-AE84-868F748B58FB}"/>
            </c:ext>
          </c:extLst>
        </c:ser>
        <c:dLbls>
          <c:showLegendKey val="0"/>
          <c:showVal val="0"/>
          <c:showCatName val="0"/>
          <c:showSerName val="0"/>
          <c:showPercent val="0"/>
          <c:showBubbleSize val="0"/>
        </c:dLbls>
        <c:marker val="1"/>
        <c:smooth val="0"/>
        <c:axId val="370063144"/>
        <c:axId val="370063536"/>
      </c:lineChart>
      <c:catAx>
        <c:axId val="37006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063536"/>
        <c:crosses val="autoZero"/>
        <c:auto val="1"/>
        <c:lblAlgn val="ctr"/>
        <c:lblOffset val="100"/>
        <c:tickLblSkip val="1"/>
        <c:tickMarkSkip val="1"/>
        <c:noMultiLvlLbl val="0"/>
      </c:catAx>
      <c:valAx>
        <c:axId val="37006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63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57031</c:v>
                </c:pt>
                <c:pt idx="5">
                  <c:v>56530</c:v>
                </c:pt>
                <c:pt idx="8">
                  <c:v>54967</c:v>
                </c:pt>
                <c:pt idx="11">
                  <c:v>53763</c:v>
                </c:pt>
                <c:pt idx="14">
                  <c:v>53512</c:v>
                </c:pt>
              </c:numCache>
            </c:numRef>
          </c:val>
          <c:extLst>
            <c:ext xmlns:c16="http://schemas.microsoft.com/office/drawing/2014/chart" uri="{C3380CC4-5D6E-409C-BE32-E72D297353CC}">
              <c16:uniqueId val="{00000000-8463-4173-A58F-2D9CDEC516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8876</c:v>
                </c:pt>
                <c:pt idx="5">
                  <c:v>7309</c:v>
                </c:pt>
                <c:pt idx="8">
                  <c:v>7514</c:v>
                </c:pt>
                <c:pt idx="11">
                  <c:v>6837</c:v>
                </c:pt>
                <c:pt idx="14">
                  <c:v>7494</c:v>
                </c:pt>
              </c:numCache>
            </c:numRef>
          </c:val>
          <c:extLst>
            <c:ext xmlns:c16="http://schemas.microsoft.com/office/drawing/2014/chart" uri="{C3380CC4-5D6E-409C-BE32-E72D297353CC}">
              <c16:uniqueId val="{00000001-8463-4173-A58F-2D9CDEC516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9890</c:v>
                </c:pt>
                <c:pt idx="5">
                  <c:v>9341</c:v>
                </c:pt>
                <c:pt idx="8">
                  <c:v>10251</c:v>
                </c:pt>
                <c:pt idx="11">
                  <c:v>10350</c:v>
                </c:pt>
                <c:pt idx="14">
                  <c:v>13096</c:v>
                </c:pt>
              </c:numCache>
            </c:numRef>
          </c:val>
          <c:extLst>
            <c:ext xmlns:c16="http://schemas.microsoft.com/office/drawing/2014/chart" uri="{C3380CC4-5D6E-409C-BE32-E72D297353CC}">
              <c16:uniqueId val="{00000002-8463-4173-A58F-2D9CDEC516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63-4173-A58F-2D9CDEC516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63-4173-A58F-2D9CDEC516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2</c:v>
                </c:pt>
                <c:pt idx="6">
                  <c:v>5</c:v>
                </c:pt>
                <c:pt idx="9">
                  <c:v>0</c:v>
                </c:pt>
                <c:pt idx="12">
                  <c:v>1</c:v>
                </c:pt>
              </c:numCache>
            </c:numRef>
          </c:val>
          <c:extLst>
            <c:ext xmlns:c16="http://schemas.microsoft.com/office/drawing/2014/chart" uri="{C3380CC4-5D6E-409C-BE32-E72D297353CC}">
              <c16:uniqueId val="{00000005-8463-4173-A58F-2D9CDEC516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9856</c:v>
                </c:pt>
                <c:pt idx="3">
                  <c:v>8694</c:v>
                </c:pt>
                <c:pt idx="6">
                  <c:v>8457</c:v>
                </c:pt>
                <c:pt idx="9">
                  <c:v>8189</c:v>
                </c:pt>
                <c:pt idx="12">
                  <c:v>7569</c:v>
                </c:pt>
              </c:numCache>
            </c:numRef>
          </c:val>
          <c:extLst>
            <c:ext xmlns:c16="http://schemas.microsoft.com/office/drawing/2014/chart" uri="{C3380CC4-5D6E-409C-BE32-E72D297353CC}">
              <c16:uniqueId val="{00000006-8463-4173-A58F-2D9CDEC516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834</c:v>
                </c:pt>
                <c:pt idx="3">
                  <c:v>952</c:v>
                </c:pt>
                <c:pt idx="6">
                  <c:v>996</c:v>
                </c:pt>
                <c:pt idx="9">
                  <c:v>895</c:v>
                </c:pt>
                <c:pt idx="12">
                  <c:v>780</c:v>
                </c:pt>
              </c:numCache>
            </c:numRef>
          </c:val>
          <c:extLst>
            <c:ext xmlns:c16="http://schemas.microsoft.com/office/drawing/2014/chart" uri="{C3380CC4-5D6E-409C-BE32-E72D297353CC}">
              <c16:uniqueId val="{00000007-8463-4173-A58F-2D9CDEC516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4267</c:v>
                </c:pt>
                <c:pt idx="3">
                  <c:v>2400</c:v>
                </c:pt>
                <c:pt idx="6">
                  <c:v>2325</c:v>
                </c:pt>
                <c:pt idx="9">
                  <c:v>2288</c:v>
                </c:pt>
                <c:pt idx="12">
                  <c:v>1675</c:v>
                </c:pt>
              </c:numCache>
            </c:numRef>
          </c:val>
          <c:extLst>
            <c:ext xmlns:c16="http://schemas.microsoft.com/office/drawing/2014/chart" uri="{C3380CC4-5D6E-409C-BE32-E72D297353CC}">
              <c16:uniqueId val="{00000008-8463-4173-A58F-2D9CDEC516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4262</c:v>
                </c:pt>
                <c:pt idx="3">
                  <c:v>4193</c:v>
                </c:pt>
                <c:pt idx="6">
                  <c:v>3738</c:v>
                </c:pt>
                <c:pt idx="9">
                  <c:v>3487</c:v>
                </c:pt>
                <c:pt idx="12">
                  <c:v>3282</c:v>
                </c:pt>
              </c:numCache>
            </c:numRef>
          </c:val>
          <c:extLst>
            <c:ext xmlns:c16="http://schemas.microsoft.com/office/drawing/2014/chart" uri="{C3380CC4-5D6E-409C-BE32-E72D297353CC}">
              <c16:uniqueId val="{00000009-8463-4173-A58F-2D9CDEC516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57191</c:v>
                </c:pt>
                <c:pt idx="3">
                  <c:v>57243</c:v>
                </c:pt>
                <c:pt idx="6">
                  <c:v>58572</c:v>
                </c:pt>
                <c:pt idx="9">
                  <c:v>57530</c:v>
                </c:pt>
                <c:pt idx="12">
                  <c:v>57966</c:v>
                </c:pt>
              </c:numCache>
            </c:numRef>
          </c:val>
          <c:extLst>
            <c:ext xmlns:c16="http://schemas.microsoft.com/office/drawing/2014/chart" uri="{C3380CC4-5D6E-409C-BE32-E72D297353CC}">
              <c16:uniqueId val="{0000000A-8463-4173-A58F-2D9CDEC51629}"/>
            </c:ext>
          </c:extLst>
        </c:ser>
        <c:dLbls>
          <c:showLegendKey val="0"/>
          <c:showVal val="0"/>
          <c:showCatName val="0"/>
          <c:showSerName val="0"/>
          <c:showPercent val="0"/>
          <c:showBubbleSize val="0"/>
        </c:dLbls>
        <c:gapWidth val="100"/>
        <c:overlap val="100"/>
        <c:axId val="370064320"/>
        <c:axId val="370064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613</c:v>
                </c:pt>
                <c:pt idx="2">
                  <c:v>#N/A</c:v>
                </c:pt>
                <c:pt idx="3">
                  <c:v>#N/A</c:v>
                </c:pt>
                <c:pt idx="4">
                  <c:v>304</c:v>
                </c:pt>
                <c:pt idx="5">
                  <c:v>#N/A</c:v>
                </c:pt>
                <c:pt idx="6">
                  <c:v>#N/A</c:v>
                </c:pt>
                <c:pt idx="7">
                  <c:v>1360</c:v>
                </c:pt>
                <c:pt idx="8">
                  <c:v>#N/A</c:v>
                </c:pt>
                <c:pt idx="9">
                  <c:v>#N/A</c:v>
                </c:pt>
                <c:pt idx="10">
                  <c:v>1438</c:v>
                </c:pt>
                <c:pt idx="11">
                  <c:v>#N/A</c:v>
                </c:pt>
                <c:pt idx="12">
                  <c:v>#N/A</c:v>
                </c:pt>
                <c:pt idx="13">
                  <c:v>0</c:v>
                </c:pt>
                <c:pt idx="14">
                  <c:v>#N/A</c:v>
                </c:pt>
              </c:numCache>
            </c:numRef>
          </c:val>
          <c:smooth val="0"/>
          <c:extLst>
            <c:ext xmlns:c16="http://schemas.microsoft.com/office/drawing/2014/chart" uri="{C3380CC4-5D6E-409C-BE32-E72D297353CC}">
              <c16:uniqueId val="{0000000B-8463-4173-A58F-2D9CDEC51629}"/>
            </c:ext>
          </c:extLst>
        </c:ser>
        <c:dLbls>
          <c:showLegendKey val="0"/>
          <c:showVal val="0"/>
          <c:showCatName val="0"/>
          <c:showSerName val="0"/>
          <c:showPercent val="0"/>
          <c:showBubbleSize val="0"/>
        </c:dLbls>
        <c:marker val="1"/>
        <c:smooth val="0"/>
        <c:axId val="370064320"/>
        <c:axId val="370064712"/>
      </c:lineChart>
      <c:catAx>
        <c:axId val="37006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064712"/>
        <c:crosses val="autoZero"/>
        <c:auto val="1"/>
        <c:lblAlgn val="ctr"/>
        <c:lblOffset val="100"/>
        <c:tickLblSkip val="1"/>
        <c:tickMarkSkip val="1"/>
        <c:noMultiLvlLbl val="0"/>
      </c:catAx>
      <c:valAx>
        <c:axId val="370064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6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3946</c:v>
                </c:pt>
                <c:pt idx="1">
                  <c:v>4086</c:v>
                </c:pt>
                <c:pt idx="2">
                  <c:v>6515</c:v>
                </c:pt>
              </c:numCache>
            </c:numRef>
          </c:val>
          <c:extLst>
            <c:ext xmlns:c16="http://schemas.microsoft.com/office/drawing/2014/chart" uri="{C3380CC4-5D6E-409C-BE32-E72D297353CC}">
              <c16:uniqueId val="{00000000-4E49-4345-816E-2D032E270C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E49-4345-816E-2D032E270C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4666</c:v>
                </c:pt>
                <c:pt idx="1">
                  <c:v>4555</c:v>
                </c:pt>
                <c:pt idx="2">
                  <c:v>4693</c:v>
                </c:pt>
              </c:numCache>
            </c:numRef>
          </c:val>
          <c:extLst>
            <c:ext xmlns:c16="http://schemas.microsoft.com/office/drawing/2014/chart" uri="{C3380CC4-5D6E-409C-BE32-E72D297353CC}">
              <c16:uniqueId val="{00000002-4E49-4345-816E-2D032E270C81}"/>
            </c:ext>
          </c:extLst>
        </c:ser>
        <c:dLbls>
          <c:showLegendKey val="0"/>
          <c:showVal val="0"/>
          <c:showCatName val="0"/>
          <c:showSerName val="0"/>
          <c:showPercent val="0"/>
          <c:showBubbleSize val="0"/>
        </c:dLbls>
        <c:gapWidth val="120"/>
        <c:overlap val="100"/>
        <c:axId val="375011104"/>
        <c:axId val="375011496"/>
      </c:barChart>
      <c:catAx>
        <c:axId val="37501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5011496"/>
        <c:crosses val="autoZero"/>
        <c:auto val="1"/>
        <c:lblAlgn val="ctr"/>
        <c:lblOffset val="100"/>
        <c:tickLblSkip val="1"/>
        <c:tickMarkSkip val="1"/>
        <c:noMultiLvlLbl val="0"/>
      </c:catAx>
      <c:valAx>
        <c:axId val="375011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501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{68BA2638-0420-4FEB-93E9-ABBF665DF914}</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05-419E-ADBB-25DC53D518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{EF971C87-2D2F-4117-91FD-47BF8EB6833D}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05-419E-ADBB-25DC53D518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{F2C24EE5-4C62-4372-BEC6-E5DBF8A6AEEB}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05-419E-ADBB-25DC53D518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{0F9FB634-7E0A-4085-8CCD-5870072675B9}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05-419E-ADBB-25DC53D518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{B3147BD9-0C18-4841-86A8-5BF9AA26D368}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05-419E-ADBB-25DC53D518C3}"/>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{402655AF-4D90-4A33-9257-91E9193E7493}</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05-419E-ADBB-25DC53D518C3}"/>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{D6B54850-59A2-43EE-891B-4CF69A29A2D7}</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05-419E-ADBB-25DC53D518C3}"/>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{4D08E54C-7A80-4228-811E-05C3D683D16C}</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05-419E-ADBB-25DC53D518C3}"/>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{099B1BB1-E2CB-4470-89BD-3E975A51249A}</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05-419E-ADBB-25DC53D518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48.9</c:v>
                </c:pt>
                <c:pt idx="16">
                  <c:v>50</c:v>
                </c:pt>
                <c:pt idx="24">
                  <c:v>51.6</c:v>
                </c:pt>
                <c:pt idx="32">
                  <c:v>53.4</c:v>
                </c:pt>
              </c:numCache>
            </c:numRef>
          </c:xVal>
          <c:yVal>
            <c:numRef>
              <c:f>[1]公会計指標分析・財政指標組合せ分析表!$BP$51:$DC$51</c:f>
              <c:numCache>
                <c:formatCode>General</c:formatCode>
                <c:ptCount val="40"/>
                <c:pt idx="8">
                  <c:v>0.5</c:v>
                </c:pt>
                <c:pt idx="16">
                  <c:v>2.5</c:v>
                </c:pt>
                <c:pt idx="24">
                  <c:v>2.6</c:v>
                </c:pt>
              </c:numCache>
            </c:numRef>
          </c:yVal>
          <c:smooth val="0"/>
          <c:extLst>
            <c:ext xmlns:c16="http://schemas.microsoft.com/office/drawing/2014/chart" uri="{C3380CC4-5D6E-409C-BE32-E72D297353CC}">
              <c16:uniqueId val="{00000009-C105-419E-ADBB-25DC53D518C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{E2A18454-03E2-4A63-A051-C7F498305712}</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05-419E-ADBB-25DC53D518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{17428643-F959-4EF0-BC88-AE29D417A258}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05-419E-ADBB-25DC53D518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{32EB343B-D738-4098-BED5-524E73826B77}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05-419E-ADBB-25DC53D518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{83912F73-995C-4D29-B82B-CD7D1A392399}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05-419E-ADBB-25DC53D518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{D42B994A-D7B3-473D-B166-25AA8B8AF67E}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05-419E-ADBB-25DC53D518C3}"/>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{A21070A5-63A8-45C1-9C30-CED0783CC4B6}</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05-419E-ADBB-25DC53D518C3}"/>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{A251A011-72DB-4A85-9C31-48691F04E3B7}</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05-419E-ADBB-25DC53D518C3}"/>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{173EA8B1-CA41-4892-B7F1-5EA50113AB2A}</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05-419E-ADBB-25DC53D518C3}"/>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{7AD3EE30-192A-4C14-86F9-4218F6A1403E}</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05-419E-ADBB-25DC53D518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54.4</c:v>
                </c:pt>
                <c:pt idx="16">
                  <c:v>57.4</c:v>
                </c:pt>
                <c:pt idx="24">
                  <c:v>58.3</c:v>
                </c:pt>
                <c:pt idx="32">
                  <c:v>60.3</c:v>
                </c:pt>
              </c:numCache>
            </c:numRef>
          </c:xVal>
          <c:yVal>
            <c:numRef>
              <c:f>[1]公会計指標分析・財政指標組合せ分析表!$BP$55:$DC$55</c:f>
              <c:numCache>
                <c:formatCode>General</c:formatCode>
                <c:ptCount val="40"/>
                <c:pt idx="8">
                  <c:v>37.4</c:v>
                </c:pt>
                <c:pt idx="16">
                  <c:v>31</c:v>
                </c:pt>
                <c:pt idx="24">
                  <c:v>30</c:v>
                </c:pt>
                <c:pt idx="32">
                  <c:v>23.1</c:v>
                </c:pt>
              </c:numCache>
            </c:numRef>
          </c:yVal>
          <c:smooth val="0"/>
          <c:extLst>
            <c:ext xmlns:c16="http://schemas.microsoft.com/office/drawing/2014/chart" uri="{C3380CC4-5D6E-409C-BE32-E72D297353CC}">
              <c16:uniqueId val="{00000013-C105-419E-ADBB-25DC53D518C3}"/>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{0EBDA288-ED4F-4CCC-9F05-53F9C395B13E}</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2A2-447A-8CBF-FCA0D9BEA9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{29AF37C3-0FC3-46E4-AEA6-3B96E31C7D87}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A2-447A-8CBF-FCA0D9BEA9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{B1565643-70F6-48FF-ABD2-94283E8D2671}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A2-447A-8CBF-FCA0D9BEA9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{D78E426C-2524-4069-9FA5-4549D6CCCF74}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A2-447A-8CBF-FCA0D9BEA9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{206C1E9C-448E-4E48-842D-7ED08BA50C86}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A2-447A-8CBF-FCA0D9BEA900}"/>
                </c:ext>
              </c:extLst>
            </c:dLbl>
            <c:dLbl>
              <c:idx val="8"/>
              <c:layout>
                <c:manualLayout>
                  <c:x val="-3.8640784812394913E-2"/>
                  <c:y val="-6.2416647087793951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{B0553EA7-EB8C-4EC4-9902-79760DA99EED}</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2A2-447A-8CBF-FCA0D9BEA900}"/>
                </c:ext>
              </c:extLst>
            </c:dLbl>
            <c:dLbl>
              <c:idx val="16"/>
              <c:layout>
                <c:manualLayout>
                  <c:x val="-2.4755198425826373E-2"/>
                  <c:y val="-6.2416647087793951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{BB3729D5-B14C-4BEF-A083-6AD86D802B1C}</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2A2-447A-8CBF-FCA0D9BEA900}"/>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{04E93063-81E6-4C50-B7EA-8A8AA3772BB5}</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2A2-447A-8CBF-FCA0D9BEA900}"/>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{5B111B0E-3BB6-4B1D-96D1-A08B846FD01D}</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2A2-447A-8CBF-FCA0D9BEA9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2.4</c:v>
                </c:pt>
                <c:pt idx="8">
                  <c:v>1.5</c:v>
                </c:pt>
                <c:pt idx="16">
                  <c:v>1.6</c:v>
                </c:pt>
                <c:pt idx="24">
                  <c:v>2.1</c:v>
                </c:pt>
                <c:pt idx="32">
                  <c:v>2.4</c:v>
                </c:pt>
              </c:numCache>
            </c:numRef>
          </c:xVal>
          <c:yVal>
            <c:numRef>
              <c:f>[1]公会計指標分析・財政指標組合せ分析表!$BP$73:$DC$73</c:f>
              <c:numCache>
                <c:formatCode>General</c:formatCode>
                <c:ptCount val="40"/>
                <c:pt idx="0">
                  <c:v>1.1000000000000001</c:v>
                </c:pt>
                <c:pt idx="8">
                  <c:v>0.5</c:v>
                </c:pt>
                <c:pt idx="16">
                  <c:v>2.5</c:v>
                </c:pt>
                <c:pt idx="24">
                  <c:v>2.6</c:v>
                </c:pt>
              </c:numCache>
            </c:numRef>
          </c:yVal>
          <c:smooth val="0"/>
          <c:extLst>
            <c:ext xmlns:c16="http://schemas.microsoft.com/office/drawing/2014/chart" uri="{C3380CC4-5D6E-409C-BE32-E72D297353CC}">
              <c16:uniqueId val="{00000009-02A2-447A-8CBF-FCA0D9BEA90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{F3E761F5-4D51-4498-BC82-77AFC90D6C71}</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2A2-447A-8CBF-FCA0D9BEA9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{FBA5CDC8-2F20-4099-8034-4A3152A8352C}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A2-447A-8CBF-FCA0D9BEA9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{6615ED79-D97B-4BCC-8310-3C85B315E7C7}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A2-447A-8CBF-FCA0D9BEA9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{E33355F5-2D13-4EA7-AA7C-9CB8BF982231}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A2-447A-8CBF-FCA0D9BEA9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{A6A74258-49BF-401F-B8BB-97FFA8613473}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A2-447A-8CBF-FCA0D9BEA900}"/>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{0FCEFA62-7BF5-4FAA-BE10-E4B0676F9AC0}</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2A2-447A-8CBF-FCA0D9BEA900}"/>
                </c:ext>
              </c:extLst>
            </c:dLbl>
            <c:dLbl>
              <c:idx val="16"/>
              <c:layout>
                <c:manualLayout>
                  <c:x val="-3.1274625180345475E-2"/>
                  <c:y val="-7.4620677892495893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{D776ED59-D21E-46D8-94A6-85C185BE5D75}</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2A2-447A-8CBF-FCA0D9BEA900}"/>
                </c:ext>
              </c:extLst>
            </c:dLbl>
            <c:dLbl>
              <c:idx val="24"/>
              <c:layout>
                <c:manualLayout>
                  <c:x val="-3.2121358057875853E-2"/>
                  <c:y val="-5.0212616283092003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{AC325831-9BA5-423A-A24C-858307D8218E}</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2A2-447A-8CBF-FCA0D9BEA900}"/>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{6571358E-B404-47C6-8056-65327A63A7CB}</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2A2-447A-8CBF-FCA0D9BEA9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6.3</c:v>
                </c:pt>
                <c:pt idx="16">
                  <c:v>5.2</c:v>
                </c:pt>
                <c:pt idx="24">
                  <c:v>5</c:v>
                </c:pt>
                <c:pt idx="32">
                  <c:v>4.2</c:v>
                </c:pt>
              </c:numCache>
            </c:numRef>
          </c:xVal>
          <c:yVal>
            <c:numRef>
              <c:f>[1]公会計指標分析・財政指標組合せ分析表!$BP$77:$DC$77</c:f>
              <c:numCache>
                <c:formatCode>General</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02A2-447A-8CBF-FCA0D9BEA900}"/>
            </c:ext>
          </c:extLst>
        </c:ser>
        <c:dLbls>
          <c:showLegendKey val="0"/>
          <c:showVal val="1"/>
          <c:showCatName val="0"/>
          <c:showSerName val="0"/>
          <c:showPercent val="0"/>
          <c:showBubbleSize val="0"/>
        </c:dLbls>
        <c:axId val="84219776"/>
        <c:axId val="84234240"/>
      </c:scatterChart>
      <c:valAx>
        <c:axId val="84219776"/>
        <c:scaling>
          <c:orientation val="minMax"/>
          <c:max val="7.6"/>
          <c:min val="1.10000000000000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過去２年は臨財債の借入れなどにより、元利償還金は前年比増が続いたが、大規模事業（東部クリーンセンター建設）の償還がＨ</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年度で終了したことから、Ｈ</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年度は元利償還金が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一方で充当可能都市計画税の減（△</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億円）などにより、特定財源も減少していることから、</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実質公債</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比率の分子としては前年度より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effectLst/>
            <a:latin typeface="ＭＳ ゴシック" pitchFamily="49" charset="-128"/>
            <a:ea typeface="ＭＳ ゴシック" pitchFamily="49" charset="-128"/>
          </a:endParaRPr>
        </a:p>
        <a:p>
          <a:endParaRPr kumimoji="1" lang="en-US"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latin typeface="ＭＳ ゴシック" panose="020B0609070205080204" pitchFamily="49" charset="-128"/>
              <a:ea typeface="ＭＳ ゴシック" panose="020B0609070205080204" pitchFamily="49" charset="-128"/>
            </a:rPr>
            <a:t>満期一括償還に係る積立なし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地方債現在高は前年度比増となったものの、前年度繰越金が前年から大きく増え、財政調整基金をはじめとする基金に積み立てたことから充当可能財源が将来負担額を上回る結果となった。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このため将来負担比率の分子は▲</a:t>
          </a:r>
          <a:r>
            <a:rPr kumimoji="1" lang="en-US" altLang="ja-JP" sz="1200">
              <a:latin typeface="ＭＳ ゴシック" pitchFamily="49" charset="-128"/>
              <a:ea typeface="ＭＳ ゴシック" pitchFamily="49" charset="-128"/>
            </a:rPr>
            <a:t>2,828</a:t>
          </a:r>
          <a:r>
            <a:rPr kumimoji="1" lang="ja-JP" altLang="en-US" sz="1200">
              <a:latin typeface="ＭＳ ゴシック" pitchFamily="49" charset="-128"/>
              <a:ea typeface="ＭＳ ゴシック" pitchFamily="49" charset="-128"/>
            </a:rPr>
            <a:t>百万円となり、将来負担比率は本市では初めてマイナス値となった。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埼玉県所沢市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増の大幅増となったことから、財政調整基金をはじめとする基金への積立額が大きく増えた。このため、基金全体の残高合計は前年度末から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市街地再開発等の複数の大規模な投資的事業が予定されており、財源調整を円滑に行っていくため各特目基金を効果的に活用していきたい。一方で、災害等をはじめいざというときに備えるためにも、財政調整基金の残高は最低でも標準財政規模の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億円程度）を下回ることのないよう適切な確保と管理に努めていく。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・施設整備基金：公用又は公共用に供する施設の修繕その他の整備事業</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・マチごとエコタウン推進基金：マチごとエコタウン所沢構想の推進を図るための事業（緑化の推進及び緑の保全のための事業を除く）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・緑の基金：緑化の推進及び緑の保全のための事業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中心市街地再開発整備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市庁舎跡地等再開発事業をはじめとする中心市街地再開発整備事業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・道路整備基金：道路整備事業</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・施設整備基金：短期修繕計画に基づく施設整備事業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億円を取り崩した一方、翌年度以降の施設整備事業のため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前年度繰越金のうち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・マチごとエコタウン推進基金：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道路照明灯ＬＥＤ化など環境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推進事業推進のために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億円を取崩した一方、売電収入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・緑の基金：保全緑地用地購入等のため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中心市街地再開発整備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市街地再開発事業費として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億円を取り崩した一方、今後の再開発事業の財源として前年度繰越金のうち３億円を積み立てたことから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・道路整備基金：道路維持補修事業のため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億円取り崩した一方、翌年度以降の道路整備事業のため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億円積み立てたことにより、差し引き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現在進めている市街地再開発事業において必要となる時期に一定の財源を確保するため、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中心市街地再開発整備基金や道路整備基金に例年以上の積み立てを行ったが、今後も例えば公共施設の老朽化対策に施設整備基金を活用していくなど、各種事業を円滑かつ計画的に実施していくため、それぞれの基金の設置目的に応じて基金を有効に活用していきた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財政調整基金への積立額は前年度から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億円となった。一方、基金の取り崩しについては、国保会計からの繰入等の増により前年度から△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億円に留まった。このため、財政調整基金の年度末残高が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億円増と大きく増える結果となった。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年度は結果的に年度末基金残高が大きく増加することとなったが、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予算では財政調整基金からの繰入が前年比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るなど、社会保障経費の増や公共施設の老朽化対策等により今後も財政需要は伸びていくものと見込まれる。今後も持続可能な財政運営に向けて、一定額の残高確保と適切な運用に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設置の予定なし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F14D633-4C7E-40D0-87C1-D6A5B87CC4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16C55A-757F-46FE-A320-D712099F4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67393DD3-1539-4EED-B8C2-BAB366DE230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26C87B16-1E30-4B98-B19E-B251CA5C058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1EA60806-A246-4C80-9FDB-241A3F1EEFF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19BFE5B-5E49-4C85-B04F-AACC070980F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F011E8CF-DE2C-4F47-BC09-4114A2FEDA8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53B18766-9D9F-40B5-9160-D751B2B903A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F97F085E-4FC5-45A2-8D80-04FB5AC205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53DE867-BDE8-477C-873D-1B631BE2A0B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4D3FE81-D38B-4465-A8F2-30B02EC3D64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F690DBB8-2788-40DF-944A-4554E9555E7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24E5AEC1-0BF5-41B5-AD84-046E8508F92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03C7DEC-6D48-4FDF-9D5E-4008304AE30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344,320
338,745
72.11
106,309,556
100,011,283
4,355,277
59,322,418
57,966,416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D324EAB-F1CB-4A7A-9744-67AD2B84CB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354AF4CB-D963-4113-908B-89A22969C61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DEB083F5-2550-44F2-A2F2-239C648CBBD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918637E-F49A-4802-9D21-0CED01CF03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D7305043-0876-40A8-8CA6-95E6B46D470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80D52BBA-2AE7-4AEA-B017-26D3FC9CC3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FDA2FCF-6B3D-46CF-8175-1CCD4F5924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8F6DF2BD-DA1B-4024-93CD-D1F616F29F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2FB9014B-15DB-4B9D-A9B7-18CABF6507A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8D034693-0A41-4314-8671-3DC7CE06B0C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E1E6D90-4A51-426A-9B4C-DA179A081D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B9267E1E-EEF0-4083-A542-C2BFA68E514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CBA6ACEF-C288-4349-96E2-5A08CC8846D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52BF8EC5-84BA-4ED3-A0DC-A035FC4BFC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D299868-5AED-4943-BAEF-37D309AE210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C5A739D8-D66D-4FE5-A8EB-C6870FB016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360F3A4D-63DD-4B49-B037-BF794A55610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6C9A107C-CC96-47E0-A0E3-32AE290A4DE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38A1264E-A749-435A-BE92-A35B96814E0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868677B2-DC1E-4A8A-95DD-468231DFE55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44D68C79-01DA-48BF-92C5-D9C0BF62BCC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56766639-33A8-4CB5-B289-4563DC59B18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52538F9B-76E0-4D6F-BDF9-20F3C50654D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AF2817C0-20BE-4F24-9C4D-7E31A88580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B8901613-9F82-4311-83F9-6E8B4E2B605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5DA550DF-FC94-4F61-BD03-2B3633D700F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DC13383B-E055-49A7-90EB-8BF2E3674AA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28B8DA26-D85F-47DA-9F5A-AD5DC8DEE82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B58652CD-0AB0-4D6A-A7B6-C2A198B0F86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C60EDAA5-A95C-4D44-87BD-F30A2CCCBFC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5222C8C9-91B4-41D6-A702-5F67F6EBE0E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72D12913-E0F8-4A6A-AF12-E46B3930368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AAEBCF94-60A1-4DDA-B27B-7DC1CEFAEE7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6129A04A-462A-469E-A408-3554CADF291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固定資産の新規取得より減価償却が進んだため前年度と比較し微増したものの、類似団体平均及び全国・埼玉県平均よりも低く、有形固定資産全体としては老朽化が著しく進行している状況にはないと判断でき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施設類型ごとに減価償却率に偏りが見られ、著しく減価償却率の高い施設類型については注視していく必要がある。今後も、公共施設等総合管理計画に位置付けられる個別計画に基づき、適切に公共施設を維持管理していく。</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C8E95AF2-BE6D-4E4B-BE36-9BBDD1F3095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A21078CA-A7FB-4229-8ABF-334582F89CB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18CAE8DD-02CB-4291-ADD1-3CE2A981BAF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76F5A784-271C-4E22-9E62-C28CAA6B3E4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a:extLst>
            <a:ext uri="{FF2B5EF4-FFF2-40B4-BE49-F238E27FC236}">
              <a16:creationId xmlns:a16="http://schemas.microsoft.com/office/drawing/2014/main" id="{F6782F77-0031-470A-B6AD-D0B9FB65846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D91AE270-D049-404A-9FAD-F2F084AEC88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D0CF26C1-6EAB-4732-8BC2-37C738F05BD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C9182FAD-958F-4570-8098-E7F479A4A9C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3F6A61D2-F4AE-4D5B-BF9F-8E7590F7A21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B704A458-B8F7-487A-90B9-2201BEEA47B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D1922950-83B1-49EB-8EEB-3CF9DC2EC4F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978C008F-CAEE-4F51-B33E-DAA6A7EE814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6F82945C-6566-4343-86DB-A5F1A78FC97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ADAF9E5F-24EF-47E4-B8B8-AB8A047FADB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0CDC802-4EC4-4C27-8CB2-5943A443903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7A8C0D1E-153B-4BF7-9FD3-B683E42D243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6" name="直線コネクタ 65">
          <a:extLst>
            <a:ext uri="{FF2B5EF4-FFF2-40B4-BE49-F238E27FC236}">
              <a16:creationId xmlns:a16="http://schemas.microsoft.com/office/drawing/2014/main" id="{CD491020-572E-461F-B63F-202BBA1DF1E6}"/>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7" name="有形固定資産減価償却率最小値テキスト">
          <a:extLst>
            <a:ext uri="{FF2B5EF4-FFF2-40B4-BE49-F238E27FC236}">
              <a16:creationId xmlns:a16="http://schemas.microsoft.com/office/drawing/2014/main" id="{24C3EB64-7064-416D-8D5D-D28FEC330024}"/>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8" name="直線コネクタ 67">
          <a:extLst>
            <a:ext uri="{FF2B5EF4-FFF2-40B4-BE49-F238E27FC236}">
              <a16:creationId xmlns:a16="http://schemas.microsoft.com/office/drawing/2014/main" id="{3B335229-BA45-4F0D-BA36-3F053A6231F0}"/>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9" name="有形固定資産減価償却率最大値テキスト">
          <a:extLst>
            <a:ext uri="{FF2B5EF4-FFF2-40B4-BE49-F238E27FC236}">
              <a16:creationId xmlns:a16="http://schemas.microsoft.com/office/drawing/2014/main" id="{7D2AF2AB-EB8E-4C7F-9B28-B74F2666736C}"/>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0" name="直線コネクタ 69">
          <a:extLst>
            <a:ext uri="{FF2B5EF4-FFF2-40B4-BE49-F238E27FC236}">
              <a16:creationId xmlns:a16="http://schemas.microsoft.com/office/drawing/2014/main" id="{CE498ECB-5F45-464D-92FC-0E20F73C9E06}"/>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71" name="有形固定資産減価償却率平均値テキスト">
          <a:extLst>
            <a:ext uri="{FF2B5EF4-FFF2-40B4-BE49-F238E27FC236}">
              <a16:creationId xmlns:a16="http://schemas.microsoft.com/office/drawing/2014/main" id="{1F5F917D-EDDD-4C5F-971A-E523581F0A08}"/>
            </a:ext>
          </a:extLst>
        </xdr:cNvPr>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2" name="フローチャート: 判断 71">
          <a:extLst>
            <a:ext uri="{FF2B5EF4-FFF2-40B4-BE49-F238E27FC236}">
              <a16:creationId xmlns:a16="http://schemas.microsoft.com/office/drawing/2014/main" id="{B121BD6A-DF29-41A2-B3CC-1ADA4A5CA64C}"/>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3" name="フローチャート: 判断 72">
          <a:extLst>
            <a:ext uri="{FF2B5EF4-FFF2-40B4-BE49-F238E27FC236}">
              <a16:creationId xmlns:a16="http://schemas.microsoft.com/office/drawing/2014/main" id="{2BB8A9AC-A428-453A-B266-4F49F4E83542}"/>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4" name="フローチャート: 判断 73">
          <a:extLst>
            <a:ext uri="{FF2B5EF4-FFF2-40B4-BE49-F238E27FC236}">
              <a16:creationId xmlns:a16="http://schemas.microsoft.com/office/drawing/2014/main" id="{4343C10A-A71B-485B-9DDA-02FDC790B5FD}"/>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5" name="フローチャート: 判断 74">
          <a:extLst>
            <a:ext uri="{FF2B5EF4-FFF2-40B4-BE49-F238E27FC236}">
              <a16:creationId xmlns:a16="http://schemas.microsoft.com/office/drawing/2014/main" id="{9A4936BD-B501-4098-B125-D374EC1A3CD5}"/>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6808B28-186E-48EB-B0C2-12126B2B676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A381082-2723-4469-BFBB-39D7AF1C514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FE73055-196F-4FEE-897D-8CB13CF2C5A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F94FD69-11D2-43EB-A1F4-0352CA94A88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F106E93-01EF-4C14-84F2-B97D020A913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楕円 80">
          <a:extLst>
            <a:ext uri="{FF2B5EF4-FFF2-40B4-BE49-F238E27FC236}">
              <a16:creationId xmlns:a16="http://schemas.microsoft.com/office/drawing/2014/main" id="{2858A003-477C-481F-8A7D-919ED0E18C93}"/>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2" name="有形固定資産減価償却率該当値テキスト">
          <a:extLst>
            <a:ext uri="{FF2B5EF4-FFF2-40B4-BE49-F238E27FC236}">
              <a16:creationId xmlns:a16="http://schemas.microsoft.com/office/drawing/2014/main" id="{12B5779F-6B1C-496B-9097-65011B41A015}"/>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a:extLst>
            <a:ext uri="{FF2B5EF4-FFF2-40B4-BE49-F238E27FC236}">
              <a16:creationId xmlns:a16="http://schemas.microsoft.com/office/drawing/2014/main" id="{566EB00A-57E7-466D-8220-B8A59A549FE0}"/>
            </a:ext>
          </a:extLst>
        </xdr:cNvPr>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76835</xdr:rowOff>
    </xdr:to>
    <xdr:cxnSp macro="">
      <xdr:nvCxnSpPr>
        <xdr:cNvPr id="84" name="直線コネクタ 83">
          <a:extLst>
            <a:ext uri="{FF2B5EF4-FFF2-40B4-BE49-F238E27FC236}">
              <a16:creationId xmlns:a16="http://schemas.microsoft.com/office/drawing/2014/main" id="{079F4FA8-084F-4344-BBC2-D4B900D3B68D}"/>
            </a:ext>
          </a:extLst>
        </xdr:cNvPr>
        <xdr:cNvCxnSpPr/>
      </xdr:nvCxnSpPr>
      <xdr:spPr>
        <a:xfrm flipV="1">
          <a:off x="4051300" y="626999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83608</xdr:rowOff>
    </xdr:from>
    <xdr:to>
      <xdr:col>15</xdr:col>
      <xdr:colOff>187325</xdr:colOff>
      <xdr:row>33</xdr:row>
      <xdr:rowOff>13758</xdr:rowOff>
    </xdr:to>
    <xdr:sp macro="" textlink="">
      <xdr:nvSpPr>
        <xdr:cNvPr id="85" name="楕円 84">
          <a:extLst>
            <a:ext uri="{FF2B5EF4-FFF2-40B4-BE49-F238E27FC236}">
              <a16:creationId xmlns:a16="http://schemas.microsoft.com/office/drawing/2014/main" id="{CCD6CE10-30C0-4412-80DC-B295BFE5F448}"/>
            </a:ext>
          </a:extLst>
        </xdr:cNvPr>
        <xdr:cNvSpPr/>
      </xdr:nvSpPr>
      <xdr:spPr>
        <a:xfrm>
          <a:off x="32385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134408</xdr:rowOff>
    </xdr:to>
    <xdr:cxnSp macro="">
      <xdr:nvCxnSpPr>
        <xdr:cNvPr id="86" name="直線コネクタ 85">
          <a:extLst>
            <a:ext uri="{FF2B5EF4-FFF2-40B4-BE49-F238E27FC236}">
              <a16:creationId xmlns:a16="http://schemas.microsoft.com/office/drawing/2014/main" id="{011760B1-D10B-4396-B772-A1C109EC9607}"/>
            </a:ext>
          </a:extLst>
        </xdr:cNvPr>
        <xdr:cNvCxnSpPr/>
      </xdr:nvCxnSpPr>
      <xdr:spPr>
        <a:xfrm flipV="1">
          <a:off x="3289300" y="633476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123190</xdr:rowOff>
    </xdr:from>
    <xdr:to>
      <xdr:col>11</xdr:col>
      <xdr:colOff>187325</xdr:colOff>
      <xdr:row>33</xdr:row>
      <xdr:rowOff>53340</xdr:rowOff>
    </xdr:to>
    <xdr:sp macro="" textlink="">
      <xdr:nvSpPr>
        <xdr:cNvPr id="87" name="楕円 86">
          <a:extLst>
            <a:ext uri="{FF2B5EF4-FFF2-40B4-BE49-F238E27FC236}">
              <a16:creationId xmlns:a16="http://schemas.microsoft.com/office/drawing/2014/main" id="{A968BD5D-12E7-46B0-B7A0-DB46DC96A23E}"/>
            </a:ext>
          </a:extLst>
        </xdr:cNvPr>
        <xdr:cNvSpPr/>
      </xdr:nvSpPr>
      <xdr:spPr>
        <a:xfrm>
          <a:off x="2476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134408</xdr:rowOff>
    </xdr:from>
    <xdr:to>
      <xdr:col>15</xdr:col>
      <xdr:colOff>136525</xdr:colOff>
      <xdr:row>33</xdr:row>
      <xdr:rowOff>2540</xdr:rowOff>
    </xdr:to>
    <xdr:cxnSp macro="">
      <xdr:nvCxnSpPr>
        <xdr:cNvPr id="88" name="直線コネクタ 87">
          <a:extLst>
            <a:ext uri="{FF2B5EF4-FFF2-40B4-BE49-F238E27FC236}">
              <a16:creationId xmlns:a16="http://schemas.microsoft.com/office/drawing/2014/main" id="{5A64FD0A-999F-4DD9-8262-62FF7940596E}"/>
            </a:ext>
          </a:extLst>
        </xdr:cNvPr>
        <xdr:cNvCxnSpPr/>
      </xdr:nvCxnSpPr>
      <xdr:spPr>
        <a:xfrm flipV="1">
          <a:off x="2527300" y="639233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9" name="n_1aveValue有形固定資産減価償却率">
          <a:extLst>
            <a:ext uri="{FF2B5EF4-FFF2-40B4-BE49-F238E27FC236}">
              <a16:creationId xmlns:a16="http://schemas.microsoft.com/office/drawing/2014/main" id="{9A6FB463-D131-4C12-B058-1624E6C30DB2}"/>
            </a:ext>
          </a:extLst>
        </xdr:cNvPr>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90" name="n_2aveValue有形固定資産減価償却率">
          <a:extLst>
            <a:ext uri="{FF2B5EF4-FFF2-40B4-BE49-F238E27FC236}">
              <a16:creationId xmlns:a16="http://schemas.microsoft.com/office/drawing/2014/main" id="{299AD993-BD60-4ECC-9B78-E1D638030954}"/>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91" name="n_3aveValue有形固定資産減価償却率">
          <a:extLst>
            <a:ext uri="{FF2B5EF4-FFF2-40B4-BE49-F238E27FC236}">
              <a16:creationId xmlns:a16="http://schemas.microsoft.com/office/drawing/2014/main" id="{6BC1695C-E522-45D1-A56F-0AF19CAE1F5F}"/>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2" name="n_1mainValue有形固定資産減価償却率">
          <a:extLst>
            <a:ext uri="{FF2B5EF4-FFF2-40B4-BE49-F238E27FC236}">
              <a16:creationId xmlns:a16="http://schemas.microsoft.com/office/drawing/2014/main" id="{719B0F00-76B3-41C3-B5E9-826D62BA075D}"/>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4885</xdr:rowOff>
    </xdr:from>
    <xdr:ext cx="405111" cy="259045"/>
    <xdr:sp macro="" textlink="">
      <xdr:nvSpPr>
        <xdr:cNvPr id="93" name="n_2mainValue有形固定資産減価償却率">
          <a:extLst>
            <a:ext uri="{FF2B5EF4-FFF2-40B4-BE49-F238E27FC236}">
              <a16:creationId xmlns:a16="http://schemas.microsoft.com/office/drawing/2014/main" id="{03F089BA-FA42-4697-92FE-605B95A4678E}"/>
            </a:ext>
          </a:extLst>
        </xdr:cNvPr>
        <xdr:cNvSpPr txBox="1"/>
      </xdr:nvSpPr>
      <xdr:spPr>
        <a:xfrm>
          <a:off x="3086744" y="643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44467</xdr:rowOff>
    </xdr:from>
    <xdr:ext cx="405111" cy="259045"/>
    <xdr:sp macro="" textlink="">
      <xdr:nvSpPr>
        <xdr:cNvPr id="94" name="n_3mainValue有形固定資産減価償却率">
          <a:extLst>
            <a:ext uri="{FF2B5EF4-FFF2-40B4-BE49-F238E27FC236}">
              <a16:creationId xmlns:a16="http://schemas.microsoft.com/office/drawing/2014/main" id="{95C2923E-3FEE-4617-9611-6BE9A671EAEF}"/>
            </a:ext>
          </a:extLst>
        </xdr:cNvPr>
        <xdr:cNvSpPr txBox="1"/>
      </xdr:nvSpPr>
      <xdr:spPr>
        <a:xfrm>
          <a:off x="2324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BA97A152-65EB-4995-8D4D-C290DB5F8E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67EB3D9C-9A82-4937-8D44-CAD0D0BD79F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FC97D426-2913-424A-B3CD-89C1AFA6DD3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3DBFD98A-A4AB-4246-BF2E-CB4AB4175C1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B0FF10D9-8AA7-4965-900D-3AC999E16F4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6065F3A-985B-4DF1-BF99-62720CF2197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1E674F14-1288-4D29-8C20-0FAB9D793EB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A7394766-2106-417A-BE32-658753686C0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8461FDBF-9FAE-4099-B0EB-903BF8B2D23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7C74FB34-2FDB-4EB0-9B7B-C00305CB8F1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38</xdr:row>
      <xdr:rowOff>47625</xdr:rowOff>
    </xdr:to>
    <xdr:sp macro="" textlink="">
      <xdr:nvSpPr>
        <xdr:cNvPr id="105" name="正方形/長方形 104">
          <a:extLst>
            <a:ext uri="{FF2B5EF4-FFF2-40B4-BE49-F238E27FC236}">
              <a16:creationId xmlns:a16="http://schemas.microsoft.com/office/drawing/2014/main" id="{ACD9AAB0-7A80-47FF-9B14-68C2D983D4F2}"/>
            </a:ext>
          </a:extLst>
        </xdr:cNvPr>
        <xdr:cNvSpPr/>
      </xdr:nvSpPr>
      <xdr:spPr>
        <a:xfrm>
          <a:off x="15817850" y="5003800"/>
          <a:ext cx="4762500" cy="2425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9B3B3A0-EE23-41BD-8A16-570B2413900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15874</xdr:rowOff>
    </xdr:from>
    <xdr:to>
      <xdr:col>105</xdr:col>
      <xdr:colOff>149225</xdr:colOff>
      <xdr:row>37</xdr:row>
      <xdr:rowOff>111124</xdr:rowOff>
    </xdr:to>
    <xdr:sp macro="" textlink="" fLocksText="0">
      <xdr:nvSpPr>
        <xdr:cNvPr id="107" name="テキスト ボックス 106">
          <a:extLst>
            <a:ext uri="{FF2B5EF4-FFF2-40B4-BE49-F238E27FC236}">
              <a16:creationId xmlns:a16="http://schemas.microsoft.com/office/drawing/2014/main" id="{ABDC76D7-0212-4D47-ABC2-AF201E299CF5}"/>
            </a:ext>
          </a:extLst>
        </xdr:cNvPr>
        <xdr:cNvSpPr txBox="1"/>
      </xdr:nvSpPr>
      <xdr:spPr>
        <a:xfrm>
          <a:off x="15894050" y="5302249"/>
          <a:ext cx="4559300" cy="20161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債務償還比率は類似団体平均及び全国・埼玉県平均よりも低く、前年度から減少した。主な要因としては、平成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ja-JP" altLang="en-US" sz="1100">
              <a:latin typeface="ＭＳ ゴシック" panose="020B0609070205080204" pitchFamily="49" charset="-128"/>
              <a:ea typeface="ＭＳ ゴシック" panose="020B0609070205080204" pitchFamily="49" charset="-128"/>
            </a:rPr>
            <a:t>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財政調整基金の年度末残高が前年度から約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億円増えるなど充当可能財源が大きく増加し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たこと、公債費が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億円減少したこと等により経常経費充当一般財源等が減少したこと等が考えられる。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しかしながら、今後は令和元年度に大規模事業による借入を複数行ったことによる地方債残高の増加により、分子に関わる将来負担額の増加が見込まれるため、指標においても上昇するものと思われる。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EE6DA0F-954C-4DC3-80C5-1F85D6454CB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AB199E72-D129-4455-9587-6161CEFC864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a:extLst>
            <a:ext uri="{FF2B5EF4-FFF2-40B4-BE49-F238E27FC236}">
              <a16:creationId xmlns:a16="http://schemas.microsoft.com/office/drawing/2014/main" id="{6E151F64-8A06-4457-A8C7-7341BED39521}"/>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B0BA1EAC-5E52-4823-BF97-A9E8CF36C2D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id="{E0AB1C99-936E-4999-BC40-B575E9DD2E5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8A425B5D-FFA8-4B35-BD8C-896255EE476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4A7054E3-EC80-473F-9487-7695F967C43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25C33290-DF1F-4CB6-8292-AAC239A24C8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2B050005-03DC-4EC5-BA75-EF46DFC6300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AD38DE35-CC7B-4CF1-AD3D-71E498D8BA9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DD556027-C990-4445-B974-C530A307D30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7684E968-E2DE-467F-A782-155ECEF2613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4F80DE71-B890-4088-8189-CD94ACD48675}"/>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A929DF30-5C3D-403F-A53C-2EB3BA5F8F3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4E460021-7601-48C8-8FDF-F956838FB0A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5E90A7B-C5E3-4A44-B0C2-9B6A64C0028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4" name="直線コネクタ 123">
          <a:extLst>
            <a:ext uri="{FF2B5EF4-FFF2-40B4-BE49-F238E27FC236}">
              <a16:creationId xmlns:a16="http://schemas.microsoft.com/office/drawing/2014/main" id="{4538B2A4-BE95-44FC-8104-2ECF466487E4}"/>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5" name="債務償還比率最小値テキスト">
          <a:extLst>
            <a:ext uri="{FF2B5EF4-FFF2-40B4-BE49-F238E27FC236}">
              <a16:creationId xmlns:a16="http://schemas.microsoft.com/office/drawing/2014/main" id="{38BDAD9A-5A3D-4D24-BC70-9543B9CAC81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6" name="直線コネクタ 125">
          <a:extLst>
            <a:ext uri="{FF2B5EF4-FFF2-40B4-BE49-F238E27FC236}">
              <a16:creationId xmlns:a16="http://schemas.microsoft.com/office/drawing/2014/main" id="{1E940A5A-B0FE-4B75-B693-29176E4FC740}"/>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7" name="債務償還比率最大値テキスト">
          <a:extLst>
            <a:ext uri="{FF2B5EF4-FFF2-40B4-BE49-F238E27FC236}">
              <a16:creationId xmlns:a16="http://schemas.microsoft.com/office/drawing/2014/main" id="{28F775C4-E136-42AE-AABC-4D4CA3E78FDF}"/>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8" name="直線コネクタ 127">
          <a:extLst>
            <a:ext uri="{FF2B5EF4-FFF2-40B4-BE49-F238E27FC236}">
              <a16:creationId xmlns:a16="http://schemas.microsoft.com/office/drawing/2014/main" id="{9EEB80B2-EBDC-4294-95B4-89627CBE22EB}"/>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29" name="債務償還比率平均値テキスト">
          <a:extLst>
            <a:ext uri="{FF2B5EF4-FFF2-40B4-BE49-F238E27FC236}">
              <a16:creationId xmlns:a16="http://schemas.microsoft.com/office/drawing/2014/main" id="{85448630-FC33-4E2B-9516-5F6539A608C4}"/>
            </a:ext>
          </a:extLst>
        </xdr:cNvPr>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0" name="フローチャート: 判断 129">
          <a:extLst>
            <a:ext uri="{FF2B5EF4-FFF2-40B4-BE49-F238E27FC236}">
              <a16:creationId xmlns:a16="http://schemas.microsoft.com/office/drawing/2014/main" id="{F2B568FB-E265-4133-9C7A-CAF0D36ED7E1}"/>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1" name="フローチャート: 判断 130">
          <a:extLst>
            <a:ext uri="{FF2B5EF4-FFF2-40B4-BE49-F238E27FC236}">
              <a16:creationId xmlns:a16="http://schemas.microsoft.com/office/drawing/2014/main" id="{D852260C-CCF1-43C6-AB6B-DB7769A57E0F}"/>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884C5B5-00F4-4EDF-8303-105F7E473DE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9E8B985-3523-4AB1-B133-01144714CCF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DE124CC-62EB-4C03-A0FE-DD8344DC514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D40380C-EC30-42B2-A202-1FD8F461963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6E411CE-83A1-4DB1-9473-59830A82BED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155565</xdr:rowOff>
    </xdr:from>
    <xdr:to>
      <xdr:col>76</xdr:col>
      <xdr:colOff>73025</xdr:colOff>
      <xdr:row>32</xdr:row>
      <xdr:rowOff>85715</xdr:rowOff>
    </xdr:to>
    <xdr:sp macro="" textlink="">
      <xdr:nvSpPr>
        <xdr:cNvPr id="137" name="楕円 136">
          <a:extLst>
            <a:ext uri="{FF2B5EF4-FFF2-40B4-BE49-F238E27FC236}">
              <a16:creationId xmlns:a16="http://schemas.microsoft.com/office/drawing/2014/main" id="{5AC9C13E-C879-4670-91DF-8D9804C4546B}"/>
            </a:ext>
          </a:extLst>
        </xdr:cNvPr>
        <xdr:cNvSpPr/>
      </xdr:nvSpPr>
      <xdr:spPr>
        <a:xfrm>
          <a:off x="14744700" y="62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133992</xdr:rowOff>
    </xdr:from>
    <xdr:ext cx="469744" cy="259045"/>
    <xdr:sp macro="" textlink="">
      <xdr:nvSpPr>
        <xdr:cNvPr id="138" name="債務償還比率該当値テキスト">
          <a:extLst>
            <a:ext uri="{FF2B5EF4-FFF2-40B4-BE49-F238E27FC236}">
              <a16:creationId xmlns:a16="http://schemas.microsoft.com/office/drawing/2014/main" id="{C825D9F8-0C93-45E0-8D4E-98BF3FB1C955}"/>
            </a:ext>
          </a:extLst>
        </xdr:cNvPr>
        <xdr:cNvSpPr txBox="1"/>
      </xdr:nvSpPr>
      <xdr:spPr>
        <a:xfrm>
          <a:off x="14846300" y="622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74782</xdr:rowOff>
    </xdr:from>
    <xdr:to>
      <xdr:col>72</xdr:col>
      <xdr:colOff>123825</xdr:colOff>
      <xdr:row>32</xdr:row>
      <xdr:rowOff>4932</xdr:rowOff>
    </xdr:to>
    <xdr:sp macro="" textlink="">
      <xdr:nvSpPr>
        <xdr:cNvPr id="139" name="楕円 138">
          <a:extLst>
            <a:ext uri="{FF2B5EF4-FFF2-40B4-BE49-F238E27FC236}">
              <a16:creationId xmlns:a16="http://schemas.microsoft.com/office/drawing/2014/main" id="{6384DE7B-2333-4655-B626-91CA85A0E39D}"/>
            </a:ext>
          </a:extLst>
        </xdr:cNvPr>
        <xdr:cNvSpPr/>
      </xdr:nvSpPr>
      <xdr:spPr>
        <a:xfrm>
          <a:off x="14033500" y="61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125582</xdr:rowOff>
    </xdr:from>
    <xdr:to>
      <xdr:col>76</xdr:col>
      <xdr:colOff>22225</xdr:colOff>
      <xdr:row>32</xdr:row>
      <xdr:rowOff>34915</xdr:rowOff>
    </xdr:to>
    <xdr:cxnSp macro="">
      <xdr:nvCxnSpPr>
        <xdr:cNvPr id="140" name="直線コネクタ 139">
          <a:extLst>
            <a:ext uri="{FF2B5EF4-FFF2-40B4-BE49-F238E27FC236}">
              <a16:creationId xmlns:a16="http://schemas.microsoft.com/office/drawing/2014/main" id="{1471E68A-99E5-49EC-96BF-43F57476B7DF}"/>
            </a:ext>
          </a:extLst>
        </xdr:cNvPr>
        <xdr:cNvCxnSpPr/>
      </xdr:nvCxnSpPr>
      <xdr:spPr>
        <a:xfrm>
          <a:off x="14084300" y="6212057"/>
          <a:ext cx="711200" cy="8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1" name="n_1aveValue債務償還比率">
          <a:extLst>
            <a:ext uri="{FF2B5EF4-FFF2-40B4-BE49-F238E27FC236}">
              <a16:creationId xmlns:a16="http://schemas.microsoft.com/office/drawing/2014/main" id="{1AC23C73-8579-4D3A-BF6D-B9774F49E4C7}"/>
            </a:ext>
          </a:extLst>
        </xdr:cNvPr>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167509</xdr:rowOff>
    </xdr:from>
    <xdr:ext cx="469744" cy="259045"/>
    <xdr:sp macro="" textlink="">
      <xdr:nvSpPr>
        <xdr:cNvPr id="142" name="n_1mainValue債務償還比率">
          <a:extLst>
            <a:ext uri="{FF2B5EF4-FFF2-40B4-BE49-F238E27FC236}">
              <a16:creationId xmlns:a16="http://schemas.microsoft.com/office/drawing/2014/main" id="{D1992770-6FAE-478A-9C42-5DEEBF1125CB}"/>
            </a:ext>
          </a:extLst>
        </xdr:cNvPr>
        <xdr:cNvSpPr txBox="1"/>
      </xdr:nvSpPr>
      <xdr:spPr>
        <a:xfrm>
          <a:off x="13836727" y="62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2B5C2B52-47D4-4F06-89D8-87508BA3C4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E498C019-A1DC-4A27-9DAB-5625EBD0715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41BF2AB-4BC6-4D8E-BC03-BB875ECDE72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BBFA6EFB-17A7-4950-BA38-36BF3E269EB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6322C8CC-F7CD-430E-BAF9-64104C085FC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964EC061-5928-4FE9-A172-F4A5C5D9AC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FE4105-5BAE-4132-8962-B9A87F1E28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640325-867E-4CD1-971C-394D740108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333B41-BF0A-422A-ADDD-3EE8424F3F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A7C5B3-F8F5-46D3-87D3-A49DE495B2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CD9F84-6949-4A8F-8A52-1A8BC4FFF3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5D8540-FAA7-4088-BD5A-3765FB65BC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2FB2FF-B124-447A-968C-BAAF0E606C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E435B6-44F4-45DB-B4CA-4512F85614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0EFE37-E350-48E5-B445-C94781770A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3FE47A-A9FD-4107-B72E-10D2EBEF35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344,320
338,745
72.11
106,309,556
100,011,283
4,355,277
59,322,418
57,966,416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7EA439-B771-4D06-81CE-0777CD39F9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E8C4C0-BA88-4A8B-BC63-1DCAE196F0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7F7654-7FA8-4B74-B76D-9089C43DDC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16798C-800F-4D21-959B-85955077AF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880BEC-E077-4615-97BC-ACAFB27C78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926D8C2-32D1-40BC-838F-B5A7EC7620D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6C4AA7-7E29-4C56-B2DD-33BA9CC520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9CF655-0207-4ABA-9139-24F51682AD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0C5738-EE5A-480F-8DB6-8311E7A545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1F5B1C-EB40-4E6E-8883-9C19FB0F0D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89C77D-E191-43B9-BB49-0D99204560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911F5F-B377-4361-B69E-4C2E2B9FD6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B7A562-D6F4-40B2-A524-D023C5BE59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A5F2ED-D45C-400D-B9A4-E6082B45B7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6702CC-B879-4289-8F00-02938CE81C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B674C4-E9C9-454A-B66A-D9AFFC25D0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605D66-4238-4E32-A230-5256057303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B939E7-97FA-4627-BAF8-50CC262898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4C79FD-14B2-4EE2-8022-079A2EC7AC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620DE20-D34A-45D3-B033-AFA127E02A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ECE8BB4-A576-4F76-B100-0BCA629C57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17167E8-D310-4598-939E-ABB00A53F7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BAFA7E5-3ADF-4B10-ADD3-CC01FD00E3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8012712-8A33-46F5-A46A-E7F31C45B1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6B8B937-C21B-441F-A132-39A0BE549A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1121A93-C69B-4459-973C-40FE22A06A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D8325EA-A109-4EBE-9594-FBB408A9BC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53472A7-8331-4B40-92E0-D0FC816912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E2CE0C5-C5CD-4C34-9C99-83B79A297DF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22191CB-7187-4BA3-A25A-3A554BBE2D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FEC5373-5227-45F1-A3EB-A38419127F8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314FBA2-FF35-44F8-86E3-5E30FD97F1D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838A927-56CE-4C09-9455-0DFAACFABE3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23D4F8B-93DF-4CEE-A207-E8D1AE0CE9D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4F6E355-EF4A-4745-8584-457020A99B6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C9322B6-B328-46AD-939A-29B31B822B0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421EE87-BFD5-4CA5-8A9A-B5E485A1063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739F1B2-3D13-4A5F-A7FB-1E50715A44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0E5714D-B527-4438-B8B5-34F83F77354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3A2D840-9AF5-4702-8E39-FAA0C7E4B3E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426B72B-0386-46EF-A1EB-0B2BA4C890B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D88E470-0730-439F-A9BB-95EED5A6B9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97EDDC7-047F-4368-A7FE-18F78D75B65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81E917C-9EFE-46F1-B2C6-31D425A9559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65C201B8-7F3E-4FA9-97AD-F8E7E7877C08}"/>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4B7A475E-AF22-4A77-9C22-8A1D57031004}"/>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213BAC31-FEF9-45DD-866C-22C033310B93}"/>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9CF083C3-2A37-4134-B0B7-26F671E00A58}"/>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649F749B-A174-4500-B7B8-300FEC682C0A}"/>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EE3FA141-F807-497A-816B-D9925EAC1539}"/>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572AA2CA-2FB5-4294-97FF-8E0FCF55299F}"/>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6A221862-1153-484D-BF5B-40178D8107E1}"/>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54B73470-46A5-4254-A0D9-9B754E61D583}"/>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83D394B4-9B4D-42A2-B7EA-B935B0C6F072}"/>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D3F9A3E-AF05-4789-8842-4BFC1A2F38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FA2E553-D67D-42CA-8059-4524D147B0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CE8D80-0020-46B3-B3AD-392DD44817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7E3A86-A009-42A8-9BA8-8579BE7164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75C1EE-2487-4B5F-828C-75F5C23B44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44450</xdr:rowOff>
    </xdr:from>
    <xdr:to>
      <xdr:col>24</xdr:col>
      <xdr:colOff>114300</xdr:colOff>
      <xdr:row>39</xdr:row>
      <xdr:rowOff>146050</xdr:rowOff>
    </xdr:to>
    <xdr:sp macro="" textlink="">
      <xdr:nvSpPr>
        <xdr:cNvPr id="71" name="楕円 70">
          <a:extLst>
            <a:ext uri="{FF2B5EF4-FFF2-40B4-BE49-F238E27FC236}">
              <a16:creationId xmlns:a16="http://schemas.microsoft.com/office/drawing/2014/main" id="{13C0355D-B778-494B-9512-0FB5505BB26E}"/>
            </a:ext>
          </a:extLst>
        </xdr:cNvPr>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22877</xdr:rowOff>
    </xdr:from>
    <xdr:ext cx="405111" cy="259045"/>
    <xdr:sp macro="" textlink="">
      <xdr:nvSpPr>
        <xdr:cNvPr id="72" name="【道路】&#10;有形固定資産減価償却率該当値テキスト">
          <a:extLst>
            <a:ext uri="{FF2B5EF4-FFF2-40B4-BE49-F238E27FC236}">
              <a16:creationId xmlns:a16="http://schemas.microsoft.com/office/drawing/2014/main" id="{45F89AEE-D760-49BC-89C3-7B83AAE2FEA3}"/>
            </a:ext>
          </a:extLst>
        </xdr:cNvPr>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78740</xdr:rowOff>
    </xdr:from>
    <xdr:to>
      <xdr:col>20</xdr:col>
      <xdr:colOff>38100</xdr:colOff>
      <xdr:row>40</xdr:row>
      <xdr:rowOff>8890</xdr:rowOff>
    </xdr:to>
    <xdr:sp macro="" textlink="">
      <xdr:nvSpPr>
        <xdr:cNvPr id="73" name="楕円 72">
          <a:extLst>
            <a:ext uri="{FF2B5EF4-FFF2-40B4-BE49-F238E27FC236}">
              <a16:creationId xmlns:a16="http://schemas.microsoft.com/office/drawing/2014/main" id="{FD4A466C-36E3-43B8-8DAB-612CB576BC63}"/>
            </a:ext>
          </a:extLst>
        </xdr:cNvPr>
        <xdr:cNvSpPr/>
      </xdr:nvSpPr>
      <xdr:spPr>
        <a:xfrm>
          <a:off x="3746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95250</xdr:rowOff>
    </xdr:from>
    <xdr:to>
      <xdr:col>24</xdr:col>
      <xdr:colOff>63500</xdr:colOff>
      <xdr:row>39</xdr:row>
      <xdr:rowOff>129540</xdr:rowOff>
    </xdr:to>
    <xdr:cxnSp macro="">
      <xdr:nvCxnSpPr>
        <xdr:cNvPr id="74" name="直線コネクタ 73">
          <a:extLst>
            <a:ext uri="{FF2B5EF4-FFF2-40B4-BE49-F238E27FC236}">
              <a16:creationId xmlns:a16="http://schemas.microsoft.com/office/drawing/2014/main" id="{D645D179-CD30-4762-B217-CA5F6742FD12}"/>
            </a:ext>
          </a:extLst>
        </xdr:cNvPr>
        <xdr:cNvCxnSpPr/>
      </xdr:nvCxnSpPr>
      <xdr:spPr>
        <a:xfrm flipV="1">
          <a:off x="3797300" y="6781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113030</xdr:rowOff>
    </xdr:from>
    <xdr:to>
      <xdr:col>15</xdr:col>
      <xdr:colOff>101600</xdr:colOff>
      <xdr:row>40</xdr:row>
      <xdr:rowOff>43180</xdr:rowOff>
    </xdr:to>
    <xdr:sp macro="" textlink="">
      <xdr:nvSpPr>
        <xdr:cNvPr id="75" name="楕円 74">
          <a:extLst>
            <a:ext uri="{FF2B5EF4-FFF2-40B4-BE49-F238E27FC236}">
              <a16:creationId xmlns:a16="http://schemas.microsoft.com/office/drawing/2014/main" id="{473FF015-AD14-4504-BD0E-04D3069CDA87}"/>
            </a:ext>
          </a:extLst>
        </xdr:cNvPr>
        <xdr:cNvSpPr/>
      </xdr:nvSpPr>
      <xdr:spPr>
        <a:xfrm>
          <a:off x="2857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129540</xdr:rowOff>
    </xdr:from>
    <xdr:to>
      <xdr:col>19</xdr:col>
      <xdr:colOff>177800</xdr:colOff>
      <xdr:row>39</xdr:row>
      <xdr:rowOff>163830</xdr:rowOff>
    </xdr:to>
    <xdr:cxnSp macro="">
      <xdr:nvCxnSpPr>
        <xdr:cNvPr id="76" name="直線コネクタ 75">
          <a:extLst>
            <a:ext uri="{FF2B5EF4-FFF2-40B4-BE49-F238E27FC236}">
              <a16:creationId xmlns:a16="http://schemas.microsoft.com/office/drawing/2014/main" id="{DF4222FD-BCD4-4F07-AB10-63570192A0D9}"/>
            </a:ext>
          </a:extLst>
        </xdr:cNvPr>
        <xdr:cNvCxnSpPr/>
      </xdr:nvCxnSpPr>
      <xdr:spPr>
        <a:xfrm flipV="1">
          <a:off x="2908300" y="6816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151130</xdr:rowOff>
    </xdr:from>
    <xdr:to>
      <xdr:col>10</xdr:col>
      <xdr:colOff>165100</xdr:colOff>
      <xdr:row>40</xdr:row>
      <xdr:rowOff>81280</xdr:rowOff>
    </xdr:to>
    <xdr:sp macro="" textlink="">
      <xdr:nvSpPr>
        <xdr:cNvPr id="77" name="楕円 76">
          <a:extLst>
            <a:ext uri="{FF2B5EF4-FFF2-40B4-BE49-F238E27FC236}">
              <a16:creationId xmlns:a16="http://schemas.microsoft.com/office/drawing/2014/main" id="{32A5E63E-5AC9-40A9-A33B-990C8ADDA923}"/>
            </a:ext>
          </a:extLst>
        </xdr:cNvPr>
        <xdr:cNvSpPr/>
      </xdr:nvSpPr>
      <xdr:spPr>
        <a:xfrm>
          <a:off x="196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163830</xdr:rowOff>
    </xdr:from>
    <xdr:to>
      <xdr:col>15</xdr:col>
      <xdr:colOff>50800</xdr:colOff>
      <xdr:row>40</xdr:row>
      <xdr:rowOff>30480</xdr:rowOff>
    </xdr:to>
    <xdr:cxnSp macro="">
      <xdr:nvCxnSpPr>
        <xdr:cNvPr id="78" name="直線コネクタ 77">
          <a:extLst>
            <a:ext uri="{FF2B5EF4-FFF2-40B4-BE49-F238E27FC236}">
              <a16:creationId xmlns:a16="http://schemas.microsoft.com/office/drawing/2014/main" id="{BE50AC7D-9982-47FE-8FB3-00CB5F2F343D}"/>
            </a:ext>
          </a:extLst>
        </xdr:cNvPr>
        <xdr:cNvCxnSpPr/>
      </xdr:nvCxnSpPr>
      <xdr:spPr>
        <a:xfrm flipV="1">
          <a:off x="2019300" y="6850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id="{DF5A60E7-AA8D-45CF-9D0C-F56D099A4727}"/>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id="{2AB057D1-DD28-4F1E-97B8-5EAF09D078D1}"/>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id="{21B2C70D-06AC-4797-ADEF-D6E7CDF8CDA5}"/>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xdr:rowOff>
    </xdr:from>
    <xdr:ext cx="405111" cy="259045"/>
    <xdr:sp macro="" textlink="">
      <xdr:nvSpPr>
        <xdr:cNvPr id="82" name="n_1mainValue【道路】&#10;有形固定資産減価償却率">
          <a:extLst>
            <a:ext uri="{FF2B5EF4-FFF2-40B4-BE49-F238E27FC236}">
              <a16:creationId xmlns:a16="http://schemas.microsoft.com/office/drawing/2014/main" id="{CA995038-A4CE-4268-8B54-A48105CC81D7}"/>
            </a:ext>
          </a:extLst>
        </xdr:cNvPr>
        <xdr:cNvSpPr txBox="1"/>
      </xdr:nvSpPr>
      <xdr:spPr>
        <a:xfrm>
          <a:off x="3582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34307</xdr:rowOff>
    </xdr:from>
    <xdr:ext cx="405111" cy="259045"/>
    <xdr:sp macro="" textlink="">
      <xdr:nvSpPr>
        <xdr:cNvPr id="83" name="n_2mainValue【道路】&#10;有形固定資産減価償却率">
          <a:extLst>
            <a:ext uri="{FF2B5EF4-FFF2-40B4-BE49-F238E27FC236}">
              <a16:creationId xmlns:a16="http://schemas.microsoft.com/office/drawing/2014/main" id="{001962A0-F596-4A36-82DE-D1903CE4D26D}"/>
            </a:ext>
          </a:extLst>
        </xdr:cNvPr>
        <xdr:cNvSpPr txBox="1"/>
      </xdr:nvSpPr>
      <xdr:spPr>
        <a:xfrm>
          <a:off x="2705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72407</xdr:rowOff>
    </xdr:from>
    <xdr:ext cx="405111" cy="259045"/>
    <xdr:sp macro="" textlink="">
      <xdr:nvSpPr>
        <xdr:cNvPr id="84" name="n_3mainValue【道路】&#10;有形固定資産減価償却率">
          <a:extLst>
            <a:ext uri="{FF2B5EF4-FFF2-40B4-BE49-F238E27FC236}">
              <a16:creationId xmlns:a16="http://schemas.microsoft.com/office/drawing/2014/main" id="{7B904353-B643-4A98-A1C9-511F0845A839}"/>
            </a:ext>
          </a:extLst>
        </xdr:cNvPr>
        <xdr:cNvSpPr txBox="1"/>
      </xdr:nvSpPr>
      <xdr:spPr>
        <a:xfrm>
          <a:off x="1816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47CEBA9-26E7-4B0C-9D44-43B0622D77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CBD25EB3-0CF6-468E-8590-4841BE1FBF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DB78FF0-4CBA-460B-8928-07147F5FE0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C0B306E-9202-4629-80FF-A82B356417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E93C7B31-EFBC-400B-AAAB-C4EF075B21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0D4C65C-127D-4087-9FFF-F11805E926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F607173-0B19-48EC-9B54-8F5F155F35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1CF50F1-EFB5-4A6B-B4E3-167C6754F5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8A7B761-42E6-48CD-BFD2-B49B57DF3DF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ADA9395-98DE-4F31-B8EB-D7CAAABF85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694B564A-63A9-436F-B41F-F6206A34A34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71981A54-C950-4EBF-8955-00B3DE418C7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880287FB-CE47-45E2-A9F8-60F86F10BF7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5437E76D-1544-4414-91B6-79CC7F8ECFD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DB5FDCFB-9153-4818-85F5-AD4239734D8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397C4090-5DD0-4C2A-B2A3-37B4E0A59CD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30B5B38F-658D-4561-9CA3-3404E6F938B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8BF6D537-C3EA-433E-99B7-686DDCA4453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B1F7052-A26B-42CA-80A6-599F7EA1F5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B7F5431F-1262-4CC0-8DDD-FD483560AE3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549B6F2F-9B89-4673-AD42-28BE5EB125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id="{892F7D0D-E464-455A-8B6B-538BDBFE44F1}"/>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id="{4031EEA8-D2D7-4B0E-A0A3-C913C12D480C}"/>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id="{BFEDF1E8-E492-4A7C-B322-7A67B4B60715}"/>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id="{7AF7C049-A716-4131-80C8-2997873DAECF}"/>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id="{5BAD355B-E9AF-4A81-A8E9-14AC64A8E18C}"/>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id="{4FBF6461-1266-4450-B155-3608FF768D3F}"/>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id="{9568FA6E-2B59-4C9C-95EF-63A2D6F2D297}"/>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id="{571905A3-DD31-4533-AB08-46704A7C3771}"/>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id="{CA6D77CD-007E-44A2-B806-FACE24F17DA5}"/>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id="{5F444147-9D2D-46EC-B6F1-666963241EE4}"/>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2DEBCC8-4D34-49B7-AC5C-1F63D25FE27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ACB1244-684E-433E-88A7-7361D45FC9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5DB1BDF-517B-476E-8285-49D9D1E3A7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70F3853-D727-4814-9537-E43616EB26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34DFD37-BD5A-470A-AC4C-F1B3A7DDB5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129184</xdr:rowOff>
    </xdr:from>
    <xdr:to>
      <xdr:col>55</xdr:col>
      <xdr:colOff>50800</xdr:colOff>
      <xdr:row>41</xdr:row>
      <xdr:rowOff>59334</xdr:rowOff>
    </xdr:to>
    <xdr:sp macro="" textlink="">
      <xdr:nvSpPr>
        <xdr:cNvPr id="121" name="楕円 120">
          <a:extLst>
            <a:ext uri="{FF2B5EF4-FFF2-40B4-BE49-F238E27FC236}">
              <a16:creationId xmlns:a16="http://schemas.microsoft.com/office/drawing/2014/main" id="{A35D2A4F-F589-48D9-9DA6-F453A193E9EB}"/>
            </a:ext>
          </a:extLst>
        </xdr:cNvPr>
        <xdr:cNvSpPr/>
      </xdr:nvSpPr>
      <xdr:spPr>
        <a:xfrm>
          <a:off x="10426700" y="6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44111</xdr:rowOff>
    </xdr:from>
    <xdr:ext cx="469744" cy="259045"/>
    <xdr:sp macro="" textlink="">
      <xdr:nvSpPr>
        <xdr:cNvPr id="122" name="【道路】&#10;一人当たり延長該当値テキスト">
          <a:extLst>
            <a:ext uri="{FF2B5EF4-FFF2-40B4-BE49-F238E27FC236}">
              <a16:creationId xmlns:a16="http://schemas.microsoft.com/office/drawing/2014/main" id="{5694F8CF-13F7-4D92-9E83-CED1E3A7CCFB}"/>
            </a:ext>
          </a:extLst>
        </xdr:cNvPr>
        <xdr:cNvSpPr txBox="1"/>
      </xdr:nvSpPr>
      <xdr:spPr>
        <a:xfrm>
          <a:off x="10515600" y="690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130693</xdr:rowOff>
    </xdr:from>
    <xdr:to>
      <xdr:col>50</xdr:col>
      <xdr:colOff>165100</xdr:colOff>
      <xdr:row>41</xdr:row>
      <xdr:rowOff>60843</xdr:rowOff>
    </xdr:to>
    <xdr:sp macro="" textlink="">
      <xdr:nvSpPr>
        <xdr:cNvPr id="123" name="楕円 122">
          <a:extLst>
            <a:ext uri="{FF2B5EF4-FFF2-40B4-BE49-F238E27FC236}">
              <a16:creationId xmlns:a16="http://schemas.microsoft.com/office/drawing/2014/main" id="{7C2BA12F-F91C-41D0-BD7F-0530EC19D91F}"/>
            </a:ext>
          </a:extLst>
        </xdr:cNvPr>
        <xdr:cNvSpPr/>
      </xdr:nvSpPr>
      <xdr:spPr>
        <a:xfrm>
          <a:off x="9588500" y="69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8534</xdr:rowOff>
    </xdr:from>
    <xdr:to>
      <xdr:col>55</xdr:col>
      <xdr:colOff>0</xdr:colOff>
      <xdr:row>41</xdr:row>
      <xdr:rowOff>10043</xdr:rowOff>
    </xdr:to>
    <xdr:cxnSp macro="">
      <xdr:nvCxnSpPr>
        <xdr:cNvPr id="124" name="直線コネクタ 123">
          <a:extLst>
            <a:ext uri="{FF2B5EF4-FFF2-40B4-BE49-F238E27FC236}">
              <a16:creationId xmlns:a16="http://schemas.microsoft.com/office/drawing/2014/main" id="{291191D9-0DE0-4DD9-A25A-68A2E8C44CE2}"/>
            </a:ext>
          </a:extLst>
        </xdr:cNvPr>
        <xdr:cNvCxnSpPr/>
      </xdr:nvCxnSpPr>
      <xdr:spPr>
        <a:xfrm flipV="1">
          <a:off x="9639300" y="7037984"/>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131333</xdr:rowOff>
    </xdr:from>
    <xdr:to>
      <xdr:col>46</xdr:col>
      <xdr:colOff>38100</xdr:colOff>
      <xdr:row>41</xdr:row>
      <xdr:rowOff>61483</xdr:rowOff>
    </xdr:to>
    <xdr:sp macro="" textlink="">
      <xdr:nvSpPr>
        <xdr:cNvPr id="125" name="楕円 124">
          <a:extLst>
            <a:ext uri="{FF2B5EF4-FFF2-40B4-BE49-F238E27FC236}">
              <a16:creationId xmlns:a16="http://schemas.microsoft.com/office/drawing/2014/main" id="{52EFCE89-75E8-4F8C-B550-30B8AE722195}"/>
            </a:ext>
          </a:extLst>
        </xdr:cNvPr>
        <xdr:cNvSpPr/>
      </xdr:nvSpPr>
      <xdr:spPr>
        <a:xfrm>
          <a:off x="8699500" y="69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10043</xdr:rowOff>
    </xdr:from>
    <xdr:to>
      <xdr:col>50</xdr:col>
      <xdr:colOff>114300</xdr:colOff>
      <xdr:row>41</xdr:row>
      <xdr:rowOff>10683</xdr:rowOff>
    </xdr:to>
    <xdr:cxnSp macro="">
      <xdr:nvCxnSpPr>
        <xdr:cNvPr id="126" name="直線コネクタ 125">
          <a:extLst>
            <a:ext uri="{FF2B5EF4-FFF2-40B4-BE49-F238E27FC236}">
              <a16:creationId xmlns:a16="http://schemas.microsoft.com/office/drawing/2014/main" id="{60085FDF-D3E4-4E27-8C7C-5FAE93A59F89}"/>
            </a:ext>
          </a:extLst>
        </xdr:cNvPr>
        <xdr:cNvCxnSpPr/>
      </xdr:nvCxnSpPr>
      <xdr:spPr>
        <a:xfrm flipV="1">
          <a:off x="8750300" y="703949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131287</xdr:rowOff>
    </xdr:from>
    <xdr:to>
      <xdr:col>41</xdr:col>
      <xdr:colOff>101600</xdr:colOff>
      <xdr:row>41</xdr:row>
      <xdr:rowOff>61437</xdr:rowOff>
    </xdr:to>
    <xdr:sp macro="" textlink="">
      <xdr:nvSpPr>
        <xdr:cNvPr id="127" name="楕円 126">
          <a:extLst>
            <a:ext uri="{FF2B5EF4-FFF2-40B4-BE49-F238E27FC236}">
              <a16:creationId xmlns:a16="http://schemas.microsoft.com/office/drawing/2014/main" id="{52F25352-2578-4883-B9C3-F9701400F75F}"/>
            </a:ext>
          </a:extLst>
        </xdr:cNvPr>
        <xdr:cNvSpPr/>
      </xdr:nvSpPr>
      <xdr:spPr>
        <a:xfrm>
          <a:off x="7810500" y="69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10637</xdr:rowOff>
    </xdr:from>
    <xdr:to>
      <xdr:col>45</xdr:col>
      <xdr:colOff>177800</xdr:colOff>
      <xdr:row>41</xdr:row>
      <xdr:rowOff>10683</xdr:rowOff>
    </xdr:to>
    <xdr:cxnSp macro="">
      <xdr:nvCxnSpPr>
        <xdr:cNvPr id="128" name="直線コネクタ 127">
          <a:extLst>
            <a:ext uri="{FF2B5EF4-FFF2-40B4-BE49-F238E27FC236}">
              <a16:creationId xmlns:a16="http://schemas.microsoft.com/office/drawing/2014/main" id="{EA1DAF52-A1CE-4B5F-9B37-1E48A313A7BE}"/>
            </a:ext>
          </a:extLst>
        </xdr:cNvPr>
        <xdr:cNvCxnSpPr/>
      </xdr:nvCxnSpPr>
      <xdr:spPr>
        <a:xfrm>
          <a:off x="7861300" y="704008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id="{EEFC4AC3-D0AA-4062-9130-BD831AA23C7C}"/>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a:extLst>
            <a:ext uri="{FF2B5EF4-FFF2-40B4-BE49-F238E27FC236}">
              <a16:creationId xmlns:a16="http://schemas.microsoft.com/office/drawing/2014/main" id="{CBB619CE-CAFE-4152-AFB9-6ABA4106CB50}"/>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a:extLst>
            <a:ext uri="{FF2B5EF4-FFF2-40B4-BE49-F238E27FC236}">
              <a16:creationId xmlns:a16="http://schemas.microsoft.com/office/drawing/2014/main" id="{14A55512-DE36-48F3-AB99-C88CC0DD72FD}"/>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51970</xdr:rowOff>
    </xdr:from>
    <xdr:ext cx="469744" cy="259045"/>
    <xdr:sp macro="" textlink="">
      <xdr:nvSpPr>
        <xdr:cNvPr id="132" name="n_1mainValue【道路】&#10;一人当たり延長">
          <a:extLst>
            <a:ext uri="{FF2B5EF4-FFF2-40B4-BE49-F238E27FC236}">
              <a16:creationId xmlns:a16="http://schemas.microsoft.com/office/drawing/2014/main" id="{ED52E13E-F72D-4777-A6E9-E44BFC2A3FA0}"/>
            </a:ext>
          </a:extLst>
        </xdr:cNvPr>
        <xdr:cNvSpPr txBox="1"/>
      </xdr:nvSpPr>
      <xdr:spPr>
        <a:xfrm>
          <a:off x="9391727" y="708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52610</xdr:rowOff>
    </xdr:from>
    <xdr:ext cx="469744" cy="259045"/>
    <xdr:sp macro="" textlink="">
      <xdr:nvSpPr>
        <xdr:cNvPr id="133" name="n_2mainValue【道路】&#10;一人当たり延長">
          <a:extLst>
            <a:ext uri="{FF2B5EF4-FFF2-40B4-BE49-F238E27FC236}">
              <a16:creationId xmlns:a16="http://schemas.microsoft.com/office/drawing/2014/main" id="{95E839E4-85B0-4B92-8814-E43AED4E7F3A}"/>
            </a:ext>
          </a:extLst>
        </xdr:cNvPr>
        <xdr:cNvSpPr txBox="1"/>
      </xdr:nvSpPr>
      <xdr:spPr>
        <a:xfrm>
          <a:off x="8515427" y="708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52564</xdr:rowOff>
    </xdr:from>
    <xdr:ext cx="469744" cy="259045"/>
    <xdr:sp macro="" textlink="">
      <xdr:nvSpPr>
        <xdr:cNvPr id="134" name="n_3mainValue【道路】&#10;一人当たり延長">
          <a:extLst>
            <a:ext uri="{FF2B5EF4-FFF2-40B4-BE49-F238E27FC236}">
              <a16:creationId xmlns:a16="http://schemas.microsoft.com/office/drawing/2014/main" id="{33E23168-2DFA-442A-8EE6-6F4E6615F410}"/>
            </a:ext>
          </a:extLst>
        </xdr:cNvPr>
        <xdr:cNvSpPr txBox="1"/>
      </xdr:nvSpPr>
      <xdr:spPr>
        <a:xfrm>
          <a:off x="7626427" y="70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7B6C912C-C8FF-4C6D-B0F6-503E5880FB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29B9EC1D-AAD6-46E8-9B27-BF16CC32DA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B9DFFC51-850B-465D-982B-4EC08BF743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BD89E657-2F0B-4E79-984C-647D8F9163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238BF66D-E5AC-4895-8C03-7541BEC3561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3D0D4F26-EDD9-4709-98F2-1787A5EC67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848850F8-D200-47C9-AFFC-F231B6EC0D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8A59E501-7297-467B-B3D0-6E3A62C019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273B7A83-6866-4B54-B74A-D02E99C941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AF6EADF-BAF9-4C42-A5FD-2B6C0C8D7B4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34BDC412-EC83-4496-B0F2-6342768CAC0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3582BE9C-16E2-4BED-9B3F-67B9EE3D087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id="{46EB966F-6BCD-4AAC-BC46-CE0521250301}"/>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C56C0994-ADCA-4CFF-8A98-FF7A64C661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17A127C0-2974-46B7-A9FF-428B481A583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85DECC14-0309-4C52-B25D-072776BABF6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78FF409E-D918-4DDC-B2E7-F99CFBF1A67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566A6ECD-F638-4C29-9731-33308A740B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4CEA4604-C0AD-4593-A141-2344B255883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67FCD9-1B06-4010-BCFA-2CBD08A4FF2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2CE309C0-8C4E-485C-A054-29D498ADC05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5CB83198-0DEB-4743-A57B-9E5FC215241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id="{7D1F0CB7-3FD8-4C00-9B73-9327A832F42E}"/>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C4ADBC73-6288-4816-9BD4-73BFA3E2D1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2F664A-D332-421A-B80E-163FEADD8B1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A6904257-C046-41FA-B85D-18F60FFA39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id="{9C359229-11AA-4D93-93CF-E9702B1748CE}"/>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9C9ADBED-82E4-45D6-845C-05A07CBB0997}"/>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id="{6BF882C3-DD42-4DD1-9737-400498909112}"/>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B37C3164-661A-4DD5-AA4C-24179CC3540E}"/>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id="{272B2B1D-656B-4B34-977F-451E51CD91CE}"/>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C5B8D369-C3FB-459F-A9AC-88C13A117477}"/>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id="{E1379C99-3B57-41A9-8235-FE4C29C17CC5}"/>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id="{80FE0C76-3FC9-4801-A730-574A78598B9A}"/>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id="{AD9089CA-9A25-4067-B3F7-DE39563DF7A8}"/>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id="{466F7C0E-CB64-470D-970C-E12C54ADF5FF}"/>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D340730-FFDE-42E7-A1E4-8B99DA9B7C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44F68D3-B7E8-40F3-9186-970288E13C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C0502AE-42CC-4854-B395-FCB09B7F724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F0BAB4F-EF3D-461A-B5A0-81FE7E9A51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AC8C412-D06E-487B-BC08-315ADB6E84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79828</xdr:rowOff>
    </xdr:from>
    <xdr:to>
      <xdr:col>24</xdr:col>
      <xdr:colOff>114300</xdr:colOff>
      <xdr:row>57</xdr:row>
      <xdr:rowOff>9978</xdr:rowOff>
    </xdr:to>
    <xdr:sp macro="" textlink="">
      <xdr:nvSpPr>
        <xdr:cNvPr id="176" name="楕円 175">
          <a:extLst>
            <a:ext uri="{FF2B5EF4-FFF2-40B4-BE49-F238E27FC236}">
              <a16:creationId xmlns:a16="http://schemas.microsoft.com/office/drawing/2014/main" id="{EADFF332-EC41-45BE-A8A0-8C151D218A43}"/>
            </a:ext>
          </a:extLst>
        </xdr:cNvPr>
        <xdr:cNvSpPr/>
      </xdr:nvSpPr>
      <xdr:spPr>
        <a:xfrm>
          <a:off x="4584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166205</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6FA4F2C8-B5D0-4ABB-BE06-2465738A22C3}"/>
            </a:ext>
          </a:extLst>
        </xdr:cNvPr>
        <xdr:cNvSpPr txBox="1"/>
      </xdr:nvSpPr>
      <xdr:spPr>
        <a:xfrm>
          <a:off x="4673600" y="959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96157</xdr:rowOff>
    </xdr:from>
    <xdr:to>
      <xdr:col>20</xdr:col>
      <xdr:colOff>38100</xdr:colOff>
      <xdr:row>57</xdr:row>
      <xdr:rowOff>26307</xdr:rowOff>
    </xdr:to>
    <xdr:sp macro="" textlink="">
      <xdr:nvSpPr>
        <xdr:cNvPr id="178" name="楕円 177">
          <a:extLst>
            <a:ext uri="{FF2B5EF4-FFF2-40B4-BE49-F238E27FC236}">
              <a16:creationId xmlns:a16="http://schemas.microsoft.com/office/drawing/2014/main" id="{2459D0AB-4BAE-4EB0-80E2-6F588C1DF5EF}"/>
            </a:ext>
          </a:extLst>
        </xdr:cNvPr>
        <xdr:cNvSpPr/>
      </xdr:nvSpPr>
      <xdr:spPr>
        <a:xfrm>
          <a:off x="3746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130628</xdr:rowOff>
    </xdr:from>
    <xdr:to>
      <xdr:col>24</xdr:col>
      <xdr:colOff>63500</xdr:colOff>
      <xdr:row>56</xdr:row>
      <xdr:rowOff>146957</xdr:rowOff>
    </xdr:to>
    <xdr:cxnSp macro="">
      <xdr:nvCxnSpPr>
        <xdr:cNvPr id="179" name="直線コネクタ 178">
          <a:extLst>
            <a:ext uri="{FF2B5EF4-FFF2-40B4-BE49-F238E27FC236}">
              <a16:creationId xmlns:a16="http://schemas.microsoft.com/office/drawing/2014/main" id="{A7EE1DBF-C511-4842-BAB8-A2650DB55A61}"/>
            </a:ext>
          </a:extLst>
        </xdr:cNvPr>
        <xdr:cNvCxnSpPr/>
      </xdr:nvCxnSpPr>
      <xdr:spPr>
        <a:xfrm flipV="1">
          <a:off x="3797300" y="9731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115751</xdr:rowOff>
    </xdr:from>
    <xdr:to>
      <xdr:col>15</xdr:col>
      <xdr:colOff>101600</xdr:colOff>
      <xdr:row>57</xdr:row>
      <xdr:rowOff>45901</xdr:rowOff>
    </xdr:to>
    <xdr:sp macro="" textlink="">
      <xdr:nvSpPr>
        <xdr:cNvPr id="180" name="楕円 179">
          <a:extLst>
            <a:ext uri="{FF2B5EF4-FFF2-40B4-BE49-F238E27FC236}">
              <a16:creationId xmlns:a16="http://schemas.microsoft.com/office/drawing/2014/main" id="{E81FCB89-C8DD-4FB5-A6D2-E28FDED8705D}"/>
            </a:ext>
          </a:extLst>
        </xdr:cNvPr>
        <xdr:cNvSpPr/>
      </xdr:nvSpPr>
      <xdr:spPr>
        <a:xfrm>
          <a:off x="2857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146957</xdr:rowOff>
    </xdr:from>
    <xdr:to>
      <xdr:col>19</xdr:col>
      <xdr:colOff>177800</xdr:colOff>
      <xdr:row>56</xdr:row>
      <xdr:rowOff>166551</xdr:rowOff>
    </xdr:to>
    <xdr:cxnSp macro="">
      <xdr:nvCxnSpPr>
        <xdr:cNvPr id="181" name="直線コネクタ 180">
          <a:extLst>
            <a:ext uri="{FF2B5EF4-FFF2-40B4-BE49-F238E27FC236}">
              <a16:creationId xmlns:a16="http://schemas.microsoft.com/office/drawing/2014/main" id="{85F84BD9-4C52-4F14-81E6-3BDF763A4B93}"/>
            </a:ext>
          </a:extLst>
        </xdr:cNvPr>
        <xdr:cNvCxnSpPr/>
      </xdr:nvCxnSpPr>
      <xdr:spPr>
        <a:xfrm flipV="1">
          <a:off x="2908300" y="9748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141877</xdr:rowOff>
    </xdr:from>
    <xdr:to>
      <xdr:col>10</xdr:col>
      <xdr:colOff>165100</xdr:colOff>
      <xdr:row>57</xdr:row>
      <xdr:rowOff>72027</xdr:rowOff>
    </xdr:to>
    <xdr:sp macro="" textlink="">
      <xdr:nvSpPr>
        <xdr:cNvPr id="182" name="楕円 181">
          <a:extLst>
            <a:ext uri="{FF2B5EF4-FFF2-40B4-BE49-F238E27FC236}">
              <a16:creationId xmlns:a16="http://schemas.microsoft.com/office/drawing/2014/main" id="{3A000A9E-6D74-460A-9D41-001F0D9B76B4}"/>
            </a:ext>
          </a:extLst>
        </xdr:cNvPr>
        <xdr:cNvSpPr/>
      </xdr:nvSpPr>
      <xdr:spPr>
        <a:xfrm>
          <a:off x="1968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166551</xdr:rowOff>
    </xdr:from>
    <xdr:to>
      <xdr:col>15</xdr:col>
      <xdr:colOff>50800</xdr:colOff>
      <xdr:row>57</xdr:row>
      <xdr:rowOff>21227</xdr:rowOff>
    </xdr:to>
    <xdr:cxnSp macro="">
      <xdr:nvCxnSpPr>
        <xdr:cNvPr id="183" name="直線コネクタ 182">
          <a:extLst>
            <a:ext uri="{FF2B5EF4-FFF2-40B4-BE49-F238E27FC236}">
              <a16:creationId xmlns:a16="http://schemas.microsoft.com/office/drawing/2014/main" id="{D464A07D-65CC-4661-9FA6-F63AA2101DEF}"/>
            </a:ext>
          </a:extLst>
        </xdr:cNvPr>
        <xdr:cNvCxnSpPr/>
      </xdr:nvCxnSpPr>
      <xdr:spPr>
        <a:xfrm flipV="1">
          <a:off x="2019300" y="9767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EE6680D7-07C8-4EED-A563-5EB4C2611B4A}"/>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172A32DB-66AE-4272-87B4-C974C996FFEE}"/>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BB703AA5-61DE-4B9C-95E7-C5EFCE7014A5}"/>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42834</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45A9377F-6DCB-4ED6-A4FF-084B86D56655}"/>
            </a:ext>
          </a:extLst>
        </xdr:cNvPr>
        <xdr:cNvSpPr txBox="1"/>
      </xdr:nvSpPr>
      <xdr:spPr>
        <a:xfrm>
          <a:off x="35820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62428</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DC821C18-74BF-4840-90F2-97ACC44B6A25}"/>
            </a:ext>
          </a:extLst>
        </xdr:cNvPr>
        <xdr:cNvSpPr txBox="1"/>
      </xdr:nvSpPr>
      <xdr:spPr>
        <a:xfrm>
          <a:off x="27057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88554</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4CAB42EE-D282-4FFE-AB88-CA58E10C2FF0}"/>
            </a:ext>
          </a:extLst>
        </xdr:cNvPr>
        <xdr:cNvSpPr txBox="1"/>
      </xdr:nvSpPr>
      <xdr:spPr>
        <a:xfrm>
          <a:off x="18167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557E995A-7EE3-44A5-954B-EFB260B003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32FBCCD9-A480-441E-9A4E-1FE4276A9C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D33BDEB5-38FD-4709-AEAC-08A57D36A1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218B7404-E446-4C5A-A5ED-AAB525C8AD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923236B3-1AEE-443E-828C-B0DF0C37C8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3D0B3AD7-4663-47DE-8FAC-AFBEF3E323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E3FA3F8D-2CE5-4BEA-9161-BE54DBC1B76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69839B93-CB8F-4DE5-BEFF-01E1483A0C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59B49C56-EE81-4702-BDDC-2B317B29B7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CEA9485B-E664-4BCE-8A37-1D7095FF39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084D04D1-69A7-489A-8AA8-F4CD595E4DA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1144CAD1-F93B-4211-A81C-85F5FE0607E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D410044C-8DAE-42BC-BDE7-A6592C3D736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9F0F7F4D-52DF-4DCC-A78A-934A7AC01C57}"/>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09ACD5EF-2AB1-43AD-8436-4C307DBE09D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827FA4AB-9032-4D32-A994-CF62C0E952F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EA3F504A-9B0B-44ED-AF11-86600B79A9D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B537D73F-1D22-4A3F-A292-E785B069DA7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CDA560E1-5198-4A15-8DF0-DCB3233FB7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F321D07F-8479-433E-A62B-D9CE6F9EB8F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9FC4279-2DB2-4DF7-996F-D596C8B86C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id="{E2F3350F-C820-4111-A3A0-E20EB6331962}"/>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id="{CEAF88F5-2036-4086-B255-8B035D40CFFD}"/>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id="{16CAA324-A66E-44AB-A0A8-2F945C83F272}"/>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D3A47F67-03F8-4FEA-AA5D-72591C3B3B1E}"/>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id="{048A629C-F23B-4FCD-94AF-A676F006BDA1}"/>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id="{D8428C3E-BAFE-48D9-B920-4644454EFF77}"/>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id="{FE64FC71-B11B-45F5-A755-D0648A930F4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id="{4AB66423-F75B-4336-9AB0-DE4E87E77DE8}"/>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id="{888B1EC4-FA0E-46B6-88C5-55F0FEF9281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id="{7506E473-1BE5-4C9A-840F-402E2CAE4B4B}"/>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AB4FA43A-A482-4D8C-A707-91F245FE7AE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83C2CB18-2CF7-4BE5-9C77-5D438C1E9DD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0F3640F-6675-4E89-B2FF-2DF781D8E7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1DF66C1-4E32-4648-BE51-FAAE592EC2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C515BFC-84F5-4B1A-AEA5-C319C57363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30380</xdr:rowOff>
    </xdr:from>
    <xdr:to>
      <xdr:col>55</xdr:col>
      <xdr:colOff>50800</xdr:colOff>
      <xdr:row>63</xdr:row>
      <xdr:rowOff>131980</xdr:rowOff>
    </xdr:to>
    <xdr:sp macro="" textlink="">
      <xdr:nvSpPr>
        <xdr:cNvPr id="226" name="楕円 225">
          <a:extLst>
            <a:ext uri="{FF2B5EF4-FFF2-40B4-BE49-F238E27FC236}">
              <a16:creationId xmlns:a16="http://schemas.microsoft.com/office/drawing/2014/main" id="{52EBFB7E-C3E3-4428-869B-9673FCF1A733}"/>
            </a:ext>
          </a:extLst>
        </xdr:cNvPr>
        <xdr:cNvSpPr/>
      </xdr:nvSpPr>
      <xdr:spPr>
        <a:xfrm>
          <a:off x="10426700" y="108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116757</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C1F03404-21A5-4052-AC6D-25CB68E4F528}"/>
            </a:ext>
          </a:extLst>
        </xdr:cNvPr>
        <xdr:cNvSpPr txBox="1"/>
      </xdr:nvSpPr>
      <xdr:spPr>
        <a:xfrm>
          <a:off x="10515600" y="1074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30710</xdr:rowOff>
    </xdr:from>
    <xdr:to>
      <xdr:col>50</xdr:col>
      <xdr:colOff>165100</xdr:colOff>
      <xdr:row>63</xdr:row>
      <xdr:rowOff>132310</xdr:rowOff>
    </xdr:to>
    <xdr:sp macro="" textlink="">
      <xdr:nvSpPr>
        <xdr:cNvPr id="228" name="楕円 227">
          <a:extLst>
            <a:ext uri="{FF2B5EF4-FFF2-40B4-BE49-F238E27FC236}">
              <a16:creationId xmlns:a16="http://schemas.microsoft.com/office/drawing/2014/main" id="{30045A73-2716-48CA-B48B-01757F5AD31D}"/>
            </a:ext>
          </a:extLst>
        </xdr:cNvPr>
        <xdr:cNvSpPr/>
      </xdr:nvSpPr>
      <xdr:spPr>
        <a:xfrm>
          <a:off x="9588500" y="10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81180</xdr:rowOff>
    </xdr:from>
    <xdr:to>
      <xdr:col>55</xdr:col>
      <xdr:colOff>0</xdr:colOff>
      <xdr:row>63</xdr:row>
      <xdr:rowOff>81510</xdr:rowOff>
    </xdr:to>
    <xdr:cxnSp macro="">
      <xdr:nvCxnSpPr>
        <xdr:cNvPr id="229" name="直線コネクタ 228">
          <a:extLst>
            <a:ext uri="{FF2B5EF4-FFF2-40B4-BE49-F238E27FC236}">
              <a16:creationId xmlns:a16="http://schemas.microsoft.com/office/drawing/2014/main" id="{8D3C7FB2-D5D2-4DC5-BF01-799B1431191A}"/>
            </a:ext>
          </a:extLst>
        </xdr:cNvPr>
        <xdr:cNvCxnSpPr/>
      </xdr:nvCxnSpPr>
      <xdr:spPr>
        <a:xfrm flipV="1">
          <a:off x="9639300" y="10882530"/>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31007</xdr:rowOff>
    </xdr:from>
    <xdr:to>
      <xdr:col>46</xdr:col>
      <xdr:colOff>38100</xdr:colOff>
      <xdr:row>63</xdr:row>
      <xdr:rowOff>132607</xdr:rowOff>
    </xdr:to>
    <xdr:sp macro="" textlink="">
      <xdr:nvSpPr>
        <xdr:cNvPr id="230" name="楕円 229">
          <a:extLst>
            <a:ext uri="{FF2B5EF4-FFF2-40B4-BE49-F238E27FC236}">
              <a16:creationId xmlns:a16="http://schemas.microsoft.com/office/drawing/2014/main" id="{128D485F-50E1-4FD0-B870-25B5AE23733A}"/>
            </a:ext>
          </a:extLst>
        </xdr:cNvPr>
        <xdr:cNvSpPr/>
      </xdr:nvSpPr>
      <xdr:spPr>
        <a:xfrm>
          <a:off x="8699500" y="108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81510</xdr:rowOff>
    </xdr:from>
    <xdr:to>
      <xdr:col>50</xdr:col>
      <xdr:colOff>114300</xdr:colOff>
      <xdr:row>63</xdr:row>
      <xdr:rowOff>81807</xdr:rowOff>
    </xdr:to>
    <xdr:cxnSp macro="">
      <xdr:nvCxnSpPr>
        <xdr:cNvPr id="231" name="直線コネクタ 230">
          <a:extLst>
            <a:ext uri="{FF2B5EF4-FFF2-40B4-BE49-F238E27FC236}">
              <a16:creationId xmlns:a16="http://schemas.microsoft.com/office/drawing/2014/main" id="{D0D16A3C-FFFF-42C5-84D1-084EB21E813F}"/>
            </a:ext>
          </a:extLst>
        </xdr:cNvPr>
        <xdr:cNvCxnSpPr/>
      </xdr:nvCxnSpPr>
      <xdr:spPr>
        <a:xfrm flipV="1">
          <a:off x="8750300" y="10882860"/>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30902</xdr:rowOff>
    </xdr:from>
    <xdr:to>
      <xdr:col>41</xdr:col>
      <xdr:colOff>101600</xdr:colOff>
      <xdr:row>63</xdr:row>
      <xdr:rowOff>132502</xdr:rowOff>
    </xdr:to>
    <xdr:sp macro="" textlink="">
      <xdr:nvSpPr>
        <xdr:cNvPr id="232" name="楕円 231">
          <a:extLst>
            <a:ext uri="{FF2B5EF4-FFF2-40B4-BE49-F238E27FC236}">
              <a16:creationId xmlns:a16="http://schemas.microsoft.com/office/drawing/2014/main" id="{7248E243-24EE-4C18-A3F4-E82AF6C16904}"/>
            </a:ext>
          </a:extLst>
        </xdr:cNvPr>
        <xdr:cNvSpPr/>
      </xdr:nvSpPr>
      <xdr:spPr>
        <a:xfrm>
          <a:off x="7810500" y="108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81702</xdr:rowOff>
    </xdr:from>
    <xdr:to>
      <xdr:col>45</xdr:col>
      <xdr:colOff>177800</xdr:colOff>
      <xdr:row>63</xdr:row>
      <xdr:rowOff>81807</xdr:rowOff>
    </xdr:to>
    <xdr:cxnSp macro="">
      <xdr:nvCxnSpPr>
        <xdr:cNvPr id="233" name="直線コネクタ 232">
          <a:extLst>
            <a:ext uri="{FF2B5EF4-FFF2-40B4-BE49-F238E27FC236}">
              <a16:creationId xmlns:a16="http://schemas.microsoft.com/office/drawing/2014/main" id="{53F3B9A8-00B9-4BAA-AD39-2F7DD08ECC44}"/>
            </a:ext>
          </a:extLst>
        </xdr:cNvPr>
        <xdr:cNvCxnSpPr/>
      </xdr:nvCxnSpPr>
      <xdr:spPr>
        <a:xfrm>
          <a:off x="7861300" y="10883052"/>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id="{BBD4256F-92A6-4770-8163-A1327FBA57FB}"/>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id="{1EFDFA69-2D66-4317-86BB-EF8AFAE2089F}"/>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id="{90D69ECE-7D03-42F8-96C0-BCB888C2F5CD}"/>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123437</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6E0AF1AF-CB20-43A9-9636-DABBEFEE6204}"/>
            </a:ext>
          </a:extLst>
        </xdr:cNvPr>
        <xdr:cNvSpPr txBox="1"/>
      </xdr:nvSpPr>
      <xdr:spPr>
        <a:xfrm>
          <a:off x="9359411" y="109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123734</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6B131230-AB41-4926-9B67-AF6BF9867DE1}"/>
            </a:ext>
          </a:extLst>
        </xdr:cNvPr>
        <xdr:cNvSpPr txBox="1"/>
      </xdr:nvSpPr>
      <xdr:spPr>
        <a:xfrm>
          <a:off x="8483111" y="109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123629</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8585F955-0735-4D69-BA54-8653B9E9A6B2}"/>
            </a:ext>
          </a:extLst>
        </xdr:cNvPr>
        <xdr:cNvSpPr txBox="1"/>
      </xdr:nvSpPr>
      <xdr:spPr>
        <a:xfrm>
          <a:off x="7594111" y="109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17C24321-73D2-419B-8A18-DC2E444AFC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EC74844D-0DFF-4B98-8D30-178B478F22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D8DCF979-204A-451A-BF71-4B9C61B9D7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8F993314-E55A-49AC-AD66-D48C39D9B7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B155D05D-1610-438F-A509-1F26B4E346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D02BAA84-C76F-47A1-9BFC-58F89BEAC6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B611047A-B8FA-488E-923D-70B55BE895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25D6EFB7-B3DB-414B-8848-A9F9B1F566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52ACAC3F-C2FD-4A4F-A3CD-33FD1A07DCD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4A608EFB-1B10-4E28-AEBD-2EF117229F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C7C2C724-6BCC-447F-BD69-02B7B118C45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1E9E14CD-7288-4F35-9CBE-86C22B0066E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C6A6F864-A4D6-4E4B-A66A-8A80ED810B5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E6854A6-8FE1-4C95-BDD2-784256ACA7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F1783885-2252-4972-892A-681DF4F924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144C432D-5E30-41A8-8ADD-6B51247B4C9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CBA9085D-A897-4F83-86E7-B5B267C191B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794A9F92-301B-4917-9CCB-2384F00D9E0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CB3ED109-8F7D-46C5-B54A-D45EAA43768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FF1D4DA0-089A-47FC-97E0-0DDF39A1266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B0ED011F-515B-467B-AF16-E98404FF66D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B33D9017-32DF-4FB7-B608-147BF9F032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F3466EE3-C5E6-40FF-9613-70C5914D976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81164370-BB35-43E4-B4A3-1CFF6627092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id="{338007E8-D677-478B-984C-67468670F1E2}"/>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BD194041-D867-4B41-9DCA-5D83426BBBA9}"/>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id="{350CAF0B-13EF-4982-8DD3-3FF2CBC4A8EE}"/>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660F19F4-5148-45D7-992C-CDD5CACA5F31}"/>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id="{45D5C197-92DB-4ED1-B2E7-6248314A6E91}"/>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30EA5774-FD83-4CBB-8495-55933ACFCC9F}"/>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id="{5D758C9F-A25F-4615-BE4E-F4B32AFD50C3}"/>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id="{E40F10C9-F25F-4ED9-BDC0-303DDEB0AE47}"/>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id="{74F7ECA3-012A-4FEA-9142-288780C9FC1E}"/>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id="{79D4B7C4-47E1-4870-9AF9-652C8F903C28}"/>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B82D9CE0-3F26-40F9-82D1-507EB052D9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95F90BA-F215-46D5-86FE-256755619D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4A4730A-67A0-4377-9527-C8328481B3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0231802-BC52-4FBE-A823-565187F0DE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A02F27D7-6B29-4146-A69E-C467B00D6E3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76836</xdr:rowOff>
    </xdr:from>
    <xdr:to>
      <xdr:col>24</xdr:col>
      <xdr:colOff>114300</xdr:colOff>
      <xdr:row>81</xdr:row>
      <xdr:rowOff>6986</xdr:rowOff>
    </xdr:to>
    <xdr:sp macro="" textlink="">
      <xdr:nvSpPr>
        <xdr:cNvPr id="279" name="楕円 278">
          <a:extLst>
            <a:ext uri="{FF2B5EF4-FFF2-40B4-BE49-F238E27FC236}">
              <a16:creationId xmlns:a16="http://schemas.microsoft.com/office/drawing/2014/main" id="{38264C9D-7954-4901-B654-7BF1592ABF01}"/>
            </a:ext>
          </a:extLst>
        </xdr:cNvPr>
        <xdr:cNvSpPr/>
      </xdr:nvSpPr>
      <xdr:spPr>
        <a:xfrm>
          <a:off x="4584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99713</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CBE6AE2A-94CD-47BC-8BBF-F3014A611C83}"/>
            </a:ext>
          </a:extLst>
        </xdr:cNvPr>
        <xdr:cNvSpPr txBox="1"/>
      </xdr:nvSpPr>
      <xdr:spPr>
        <a:xfrm>
          <a:off x="4673600"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81" name="楕円 280">
          <a:extLst>
            <a:ext uri="{FF2B5EF4-FFF2-40B4-BE49-F238E27FC236}">
              <a16:creationId xmlns:a16="http://schemas.microsoft.com/office/drawing/2014/main" id="{2CFEB324-A9FA-4AC7-83C2-0DE977D7378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127636</xdr:rowOff>
    </xdr:from>
    <xdr:to>
      <xdr:col>24</xdr:col>
      <xdr:colOff>63500</xdr:colOff>
      <xdr:row>80</xdr:row>
      <xdr:rowOff>152400</xdr:rowOff>
    </xdr:to>
    <xdr:cxnSp macro="">
      <xdr:nvCxnSpPr>
        <xdr:cNvPr id="282" name="直線コネクタ 281">
          <a:extLst>
            <a:ext uri="{FF2B5EF4-FFF2-40B4-BE49-F238E27FC236}">
              <a16:creationId xmlns:a16="http://schemas.microsoft.com/office/drawing/2014/main" id="{786567E6-C80A-4C51-9F4B-CE0622FE1850}"/>
            </a:ext>
          </a:extLst>
        </xdr:cNvPr>
        <xdr:cNvCxnSpPr/>
      </xdr:nvCxnSpPr>
      <xdr:spPr>
        <a:xfrm flipV="1">
          <a:off x="3797300" y="138436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83" name="楕円 282">
          <a:extLst>
            <a:ext uri="{FF2B5EF4-FFF2-40B4-BE49-F238E27FC236}">
              <a16:creationId xmlns:a16="http://schemas.microsoft.com/office/drawing/2014/main" id="{3E521953-8EBA-4693-AF19-2C40B41E0B02}"/>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15239</xdr:rowOff>
    </xdr:to>
    <xdr:cxnSp macro="">
      <xdr:nvCxnSpPr>
        <xdr:cNvPr id="284" name="直線コネクタ 283">
          <a:extLst>
            <a:ext uri="{FF2B5EF4-FFF2-40B4-BE49-F238E27FC236}">
              <a16:creationId xmlns:a16="http://schemas.microsoft.com/office/drawing/2014/main" id="{34C5E031-A4A1-4776-80BC-9D295C61747F}"/>
            </a:ext>
          </a:extLst>
        </xdr:cNvPr>
        <xdr:cNvCxnSpPr/>
      </xdr:nvCxnSpPr>
      <xdr:spPr>
        <a:xfrm flipV="1">
          <a:off x="2908300" y="138684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85" name="楕円 284">
          <a:extLst>
            <a:ext uri="{FF2B5EF4-FFF2-40B4-BE49-F238E27FC236}">
              <a16:creationId xmlns:a16="http://schemas.microsoft.com/office/drawing/2014/main" id="{ADD8A984-C666-4DF1-BD6A-5AFE3F048EAC}"/>
            </a:ext>
          </a:extLst>
        </xdr:cNvPr>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49530</xdr:rowOff>
    </xdr:to>
    <xdr:cxnSp macro="">
      <xdr:nvCxnSpPr>
        <xdr:cNvPr id="286" name="直線コネクタ 285">
          <a:extLst>
            <a:ext uri="{FF2B5EF4-FFF2-40B4-BE49-F238E27FC236}">
              <a16:creationId xmlns:a16="http://schemas.microsoft.com/office/drawing/2014/main" id="{99510E84-C338-4614-9BB0-9E516A76CF03}"/>
            </a:ext>
          </a:extLst>
        </xdr:cNvPr>
        <xdr:cNvCxnSpPr/>
      </xdr:nvCxnSpPr>
      <xdr:spPr>
        <a:xfrm flipV="1">
          <a:off x="2019300" y="13902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a:extLst>
            <a:ext uri="{FF2B5EF4-FFF2-40B4-BE49-F238E27FC236}">
              <a16:creationId xmlns:a16="http://schemas.microsoft.com/office/drawing/2014/main" id="{C2288835-ABB7-4FCA-90C6-FD762A60CBD8}"/>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a:extLst>
            <a:ext uri="{FF2B5EF4-FFF2-40B4-BE49-F238E27FC236}">
              <a16:creationId xmlns:a16="http://schemas.microsoft.com/office/drawing/2014/main" id="{44B96A81-C6A4-44A7-8E60-4FBC7BBA6178}"/>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a:extLst>
            <a:ext uri="{FF2B5EF4-FFF2-40B4-BE49-F238E27FC236}">
              <a16:creationId xmlns:a16="http://schemas.microsoft.com/office/drawing/2014/main" id="{CEDDE569-65DC-4CC5-B6AA-E33B3811F73C}"/>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90" name="n_1mainValue【公営住宅】&#10;有形固定資産減価償却率">
          <a:extLst>
            <a:ext uri="{FF2B5EF4-FFF2-40B4-BE49-F238E27FC236}">
              <a16:creationId xmlns:a16="http://schemas.microsoft.com/office/drawing/2014/main" id="{8BC5AB5C-83FE-46C0-901C-AF030C8E2658}"/>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91" name="n_2mainValue【公営住宅】&#10;有形固定資産減価償却率">
          <a:extLst>
            <a:ext uri="{FF2B5EF4-FFF2-40B4-BE49-F238E27FC236}">
              <a16:creationId xmlns:a16="http://schemas.microsoft.com/office/drawing/2014/main" id="{BB08C9D7-62A6-4AD3-AC45-75146E5183A1}"/>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292" name="n_3mainValue【公営住宅】&#10;有形固定資産減価償却率">
          <a:extLst>
            <a:ext uri="{FF2B5EF4-FFF2-40B4-BE49-F238E27FC236}">
              <a16:creationId xmlns:a16="http://schemas.microsoft.com/office/drawing/2014/main" id="{92D90363-88B1-4B76-A7DA-B699E0702C71}"/>
            </a:ext>
          </a:extLst>
        </xdr:cNvPr>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6F0E7E0E-41BA-4E1F-A95F-CC1D3BBBF1D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C47124F6-F663-494C-B48F-397CD09CD5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D0FC527-FD3C-4562-B22C-164F3B2462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649073BE-F684-4926-A1EA-3603B8DE53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D96C0631-C9BA-467A-816A-9AE47A7929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A91B0DDF-47EE-4760-9123-158A49D033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73EB98D7-B2D3-4A2F-A9B6-A99EB350748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2CC61268-FAF0-4313-82E1-FB0BEB943C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1B801F70-A210-4CAA-99B6-8D60D25F95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7220E74E-E6DA-42EB-8152-DB8F57143F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74AA096A-AD1A-4B49-A361-0576F76761E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5273DBCD-68DF-4D9B-8587-A97D732708C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DDBBC70C-4B7B-4665-9FD4-9F285CCE643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FCAF7523-0F9B-4C9E-851C-5411492395D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53472633-49BC-4A8B-A27C-0484733B15B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20430E3C-93ED-464F-A206-A2C0CCA8AF2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4BA563E2-3C60-46DA-8BD6-D83230AFB27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0F1E176E-0EE0-4B4C-BFBE-B9060261F03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534F6835-D7C7-4B80-A2DD-12A5E6BC0BC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467F2CA7-C42C-4C29-B6B8-83228BAE1EC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DF79C380-92A7-49D6-B390-A0C451CA06F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A94112E1-6E5C-4AA0-B838-421A6BD585E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CF0F1639-8ECC-4D54-90AF-7376B8C183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A91275BD-E590-4804-B88F-5F09200AE9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90036995-782B-4A68-9A58-924BC8FE54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id="{5AC2525E-890E-4F0B-A246-349748CD3FE4}"/>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id="{7DE92F6B-F1D6-474D-B733-6F3B83AD5F1F}"/>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id="{A5C55BA9-89F8-496E-83F8-380F4B4D6018}"/>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id="{F36E51CC-FFC3-4A3B-97ED-52A7E8214D14}"/>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id="{E6E54C7F-9FFE-4E08-BFB9-FCFCF733BFEF}"/>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a:extLst>
            <a:ext uri="{FF2B5EF4-FFF2-40B4-BE49-F238E27FC236}">
              <a16:creationId xmlns:a16="http://schemas.microsoft.com/office/drawing/2014/main" id="{C6D3DE59-9C3F-468A-8C6F-97A9029F00D0}"/>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id="{047BEF35-7E30-46F9-AA7D-004C12BFB4EE}"/>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id="{EA4F5F9E-18DA-4359-BB20-93425E9DF033}"/>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id="{C769E04B-1FD9-41C4-8702-E9D756EFD0FA}"/>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id="{829DAE85-87AC-4C74-9DC7-D3A7B9AF9667}"/>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F72B85F-3468-4866-999F-1E9A031759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3F383AD-E334-43A7-8573-A9333C836D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E10350C-FD5B-47F5-880B-F99A6645D7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B3DE7F8-E15E-48F6-B3A9-C019F8CD88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F55BF375-0954-481F-99A5-195AD27028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83638</xdr:rowOff>
    </xdr:from>
    <xdr:to>
      <xdr:col>55</xdr:col>
      <xdr:colOff>50800</xdr:colOff>
      <xdr:row>86</xdr:row>
      <xdr:rowOff>13788</xdr:rowOff>
    </xdr:to>
    <xdr:sp macro="" textlink="">
      <xdr:nvSpPr>
        <xdr:cNvPr id="333" name="楕円 332">
          <a:extLst>
            <a:ext uri="{FF2B5EF4-FFF2-40B4-BE49-F238E27FC236}">
              <a16:creationId xmlns:a16="http://schemas.microsoft.com/office/drawing/2014/main" id="{80FE1DB4-8248-46CB-AEC2-4AF6A4234537}"/>
            </a:ext>
          </a:extLst>
        </xdr:cNvPr>
        <xdr:cNvSpPr/>
      </xdr:nvSpPr>
      <xdr:spPr>
        <a:xfrm>
          <a:off x="104267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62065</xdr:rowOff>
    </xdr:from>
    <xdr:ext cx="469744" cy="259045"/>
    <xdr:sp macro="" textlink="">
      <xdr:nvSpPr>
        <xdr:cNvPr id="334" name="【公営住宅】&#10;一人当たり面積該当値テキスト">
          <a:extLst>
            <a:ext uri="{FF2B5EF4-FFF2-40B4-BE49-F238E27FC236}">
              <a16:creationId xmlns:a16="http://schemas.microsoft.com/office/drawing/2014/main" id="{1E93C8A8-E219-4870-A92E-2B5149B7939A}"/>
            </a:ext>
          </a:extLst>
        </xdr:cNvPr>
        <xdr:cNvSpPr txBox="1"/>
      </xdr:nvSpPr>
      <xdr:spPr>
        <a:xfrm>
          <a:off x="10515600"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83638</xdr:rowOff>
    </xdr:from>
    <xdr:to>
      <xdr:col>50</xdr:col>
      <xdr:colOff>165100</xdr:colOff>
      <xdr:row>86</xdr:row>
      <xdr:rowOff>13788</xdr:rowOff>
    </xdr:to>
    <xdr:sp macro="" textlink="">
      <xdr:nvSpPr>
        <xdr:cNvPr id="335" name="楕円 334">
          <a:extLst>
            <a:ext uri="{FF2B5EF4-FFF2-40B4-BE49-F238E27FC236}">
              <a16:creationId xmlns:a16="http://schemas.microsoft.com/office/drawing/2014/main" id="{C1831055-DB1C-4694-A321-7F3AB3715512}"/>
            </a:ext>
          </a:extLst>
        </xdr:cNvPr>
        <xdr:cNvSpPr/>
      </xdr:nvSpPr>
      <xdr:spPr>
        <a:xfrm>
          <a:off x="958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134438</xdr:rowOff>
    </xdr:from>
    <xdr:to>
      <xdr:col>55</xdr:col>
      <xdr:colOff>0</xdr:colOff>
      <xdr:row>85</xdr:row>
      <xdr:rowOff>134438</xdr:rowOff>
    </xdr:to>
    <xdr:cxnSp macro="">
      <xdr:nvCxnSpPr>
        <xdr:cNvPr id="336" name="直線コネクタ 335">
          <a:extLst>
            <a:ext uri="{FF2B5EF4-FFF2-40B4-BE49-F238E27FC236}">
              <a16:creationId xmlns:a16="http://schemas.microsoft.com/office/drawing/2014/main" id="{B926AB50-CC89-40DE-BB8B-FBA6ABC070A8}"/>
            </a:ext>
          </a:extLst>
        </xdr:cNvPr>
        <xdr:cNvCxnSpPr/>
      </xdr:nvCxnSpPr>
      <xdr:spPr>
        <a:xfrm>
          <a:off x="9639300" y="1470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83638</xdr:rowOff>
    </xdr:from>
    <xdr:to>
      <xdr:col>46</xdr:col>
      <xdr:colOff>38100</xdr:colOff>
      <xdr:row>86</xdr:row>
      <xdr:rowOff>13788</xdr:rowOff>
    </xdr:to>
    <xdr:sp macro="" textlink="">
      <xdr:nvSpPr>
        <xdr:cNvPr id="337" name="楕円 336">
          <a:extLst>
            <a:ext uri="{FF2B5EF4-FFF2-40B4-BE49-F238E27FC236}">
              <a16:creationId xmlns:a16="http://schemas.microsoft.com/office/drawing/2014/main" id="{548BF3D3-834E-4132-8350-39CC47159C44}"/>
            </a:ext>
          </a:extLst>
        </xdr:cNvPr>
        <xdr:cNvSpPr/>
      </xdr:nvSpPr>
      <xdr:spPr>
        <a:xfrm>
          <a:off x="8699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134438</xdr:rowOff>
    </xdr:from>
    <xdr:to>
      <xdr:col>50</xdr:col>
      <xdr:colOff>114300</xdr:colOff>
      <xdr:row>85</xdr:row>
      <xdr:rowOff>134438</xdr:rowOff>
    </xdr:to>
    <xdr:cxnSp macro="">
      <xdr:nvCxnSpPr>
        <xdr:cNvPr id="338" name="直線コネクタ 337">
          <a:extLst>
            <a:ext uri="{FF2B5EF4-FFF2-40B4-BE49-F238E27FC236}">
              <a16:creationId xmlns:a16="http://schemas.microsoft.com/office/drawing/2014/main" id="{418A327A-864A-44C5-AE06-85641A469BBC}"/>
            </a:ext>
          </a:extLst>
        </xdr:cNvPr>
        <xdr:cNvCxnSpPr/>
      </xdr:nvCxnSpPr>
      <xdr:spPr>
        <a:xfrm>
          <a:off x="8750300" y="1470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82006</xdr:rowOff>
    </xdr:from>
    <xdr:to>
      <xdr:col>41</xdr:col>
      <xdr:colOff>101600</xdr:colOff>
      <xdr:row>86</xdr:row>
      <xdr:rowOff>12156</xdr:rowOff>
    </xdr:to>
    <xdr:sp macro="" textlink="">
      <xdr:nvSpPr>
        <xdr:cNvPr id="339" name="楕円 338">
          <a:extLst>
            <a:ext uri="{FF2B5EF4-FFF2-40B4-BE49-F238E27FC236}">
              <a16:creationId xmlns:a16="http://schemas.microsoft.com/office/drawing/2014/main" id="{775B06C5-1579-4AEB-91A0-2D0FB00B94A9}"/>
            </a:ext>
          </a:extLst>
        </xdr:cNvPr>
        <xdr:cNvSpPr/>
      </xdr:nvSpPr>
      <xdr:spPr>
        <a:xfrm>
          <a:off x="7810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132806</xdr:rowOff>
    </xdr:from>
    <xdr:to>
      <xdr:col>45</xdr:col>
      <xdr:colOff>177800</xdr:colOff>
      <xdr:row>85</xdr:row>
      <xdr:rowOff>134438</xdr:rowOff>
    </xdr:to>
    <xdr:cxnSp macro="">
      <xdr:nvCxnSpPr>
        <xdr:cNvPr id="340" name="直線コネクタ 339">
          <a:extLst>
            <a:ext uri="{FF2B5EF4-FFF2-40B4-BE49-F238E27FC236}">
              <a16:creationId xmlns:a16="http://schemas.microsoft.com/office/drawing/2014/main" id="{AE56B1C0-586D-4114-9A7A-66E6B6B734C8}"/>
            </a:ext>
          </a:extLst>
        </xdr:cNvPr>
        <xdr:cNvCxnSpPr/>
      </xdr:nvCxnSpPr>
      <xdr:spPr>
        <a:xfrm>
          <a:off x="7861300" y="147060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a:extLst>
            <a:ext uri="{FF2B5EF4-FFF2-40B4-BE49-F238E27FC236}">
              <a16:creationId xmlns:a16="http://schemas.microsoft.com/office/drawing/2014/main" id="{86CD4947-DC29-496A-913B-1CA937F13467}"/>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a:extLst>
            <a:ext uri="{FF2B5EF4-FFF2-40B4-BE49-F238E27FC236}">
              <a16:creationId xmlns:a16="http://schemas.microsoft.com/office/drawing/2014/main" id="{20A47517-7D1E-41DF-8CFB-358906EB1288}"/>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a:extLst>
            <a:ext uri="{FF2B5EF4-FFF2-40B4-BE49-F238E27FC236}">
              <a16:creationId xmlns:a16="http://schemas.microsoft.com/office/drawing/2014/main" id="{446A1E38-CE0C-48D3-9EF4-9FAB8AD295D6}"/>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4915</xdr:rowOff>
    </xdr:from>
    <xdr:ext cx="469744" cy="259045"/>
    <xdr:sp macro="" textlink="">
      <xdr:nvSpPr>
        <xdr:cNvPr id="344" name="n_1mainValue【公営住宅】&#10;一人当たり面積">
          <a:extLst>
            <a:ext uri="{FF2B5EF4-FFF2-40B4-BE49-F238E27FC236}">
              <a16:creationId xmlns:a16="http://schemas.microsoft.com/office/drawing/2014/main" id="{797A1C10-87C6-4B8C-8182-5B9316E233B8}"/>
            </a:ext>
          </a:extLst>
        </xdr:cNvPr>
        <xdr:cNvSpPr txBox="1"/>
      </xdr:nvSpPr>
      <xdr:spPr>
        <a:xfrm>
          <a:off x="9391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4915</xdr:rowOff>
    </xdr:from>
    <xdr:ext cx="469744" cy="259045"/>
    <xdr:sp macro="" textlink="">
      <xdr:nvSpPr>
        <xdr:cNvPr id="345" name="n_2mainValue【公営住宅】&#10;一人当たり面積">
          <a:extLst>
            <a:ext uri="{FF2B5EF4-FFF2-40B4-BE49-F238E27FC236}">
              <a16:creationId xmlns:a16="http://schemas.microsoft.com/office/drawing/2014/main" id="{253AA32C-A8CC-46A3-97CD-66FB89F38E21}"/>
            </a:ext>
          </a:extLst>
        </xdr:cNvPr>
        <xdr:cNvSpPr txBox="1"/>
      </xdr:nvSpPr>
      <xdr:spPr>
        <a:xfrm>
          <a:off x="85154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3283</xdr:rowOff>
    </xdr:from>
    <xdr:ext cx="469744" cy="259045"/>
    <xdr:sp macro="" textlink="">
      <xdr:nvSpPr>
        <xdr:cNvPr id="346" name="n_3mainValue【公営住宅】&#10;一人当たり面積">
          <a:extLst>
            <a:ext uri="{FF2B5EF4-FFF2-40B4-BE49-F238E27FC236}">
              <a16:creationId xmlns:a16="http://schemas.microsoft.com/office/drawing/2014/main" id="{3AE85C43-B16F-432E-A76E-47C54BEC47FE}"/>
            </a:ext>
          </a:extLst>
        </xdr:cNvPr>
        <xdr:cNvSpPr txBox="1"/>
      </xdr:nvSpPr>
      <xdr:spPr>
        <a:xfrm>
          <a:off x="7626427" y="147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B80603AA-A3C8-4DC1-AE3C-99565EF32C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6C8AADE7-2F05-4424-AEC2-707E0C4851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2B1032A9-A78C-45FD-B691-B10E189DA2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90303001-A1E0-46BF-8C13-89498CCA63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32D0FCD6-0385-4057-9F6A-E731C9122E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66A1296-B14C-4B26-B650-761E60F9716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C5E4E9F5-0218-4E65-830A-DFB0AA39C9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3DC5BBA4-1820-4E4B-B665-5564428E2B6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F4164B49-17D3-4AD5-AF49-4AA0E30EE1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7312F2CC-1B63-4523-A956-2DCD7D6439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96F4450D-2A62-473B-9CFA-287CABC879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1F71481A-6EBC-4E5B-9C49-E31762DD6C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8818BD14-5D48-467F-8068-2D8CB3CB4B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1BC7A8DE-DA88-493B-9DC3-1E09BE719F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304606AA-45B7-4307-B09F-B7B3B3A6F0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B6ACC1D4-B6DB-482F-B996-781D72B3DC6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F2BD4028-E882-4F6C-96F5-831CEDFC1D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71EDF64D-C5D0-42C0-945D-B4883E1F4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6725EE36-BB6F-4C54-AE2A-0626172E5D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5E6BF0C3-145F-40D0-88EF-75697ABD33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7C356289-BB94-4C7A-B953-4CF4E2A2BE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742485E8-2987-4FA0-9EFF-46973796A1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19CC42B-89A7-45E5-A976-E8CA3469A1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255BFAC6-4F70-408B-A142-3E2C18E27B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8E0BDD20-94FD-4072-869D-C1AAA437E8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723E1F9F-35C0-4E52-9323-C776F3FCC6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id="{1A54F68E-CF73-4D95-85C4-3A83DCE06BEC}"/>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id="{8D743891-6223-4A06-A174-41E6615F4B3A}"/>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id="{55D3F027-0FE3-4537-A3FD-0570845FFD53}"/>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id="{7B3AA754-BB54-4C94-9295-34565C7F589F}"/>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id="{3542E029-66C0-42A5-B652-4FDC82DB6E4D}"/>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id="{E7ECBCBA-C284-4E62-8B07-6D783EFFDF8F}"/>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id="{8690A68D-1B1C-47A3-8D5D-6BFA0FF85CD5}"/>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C5405FAE-8259-4143-880F-EDB2E7ABE7F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CA3E3067-D115-48E2-9AD9-D61AACAA974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id="{92CAF9E3-8BED-49DE-B393-5670075D6F4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id="{8DB5E9B7-DA49-49E7-9FF2-A8F8D034CE48}"/>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id="{A37FB3F4-05B0-4F6E-A128-54B559696936}"/>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id="{DFA59463-5C6B-4B23-BD08-EEF67BBCB252}"/>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id="{2504ECC3-6AB1-4FCF-A1E7-6144C8DCB3DF}"/>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id="{3E07DBBF-52BA-48D2-BAFB-B4DF60B47F09}"/>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54A017D4-3F9C-4B69-921A-0C8640F55E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34E63EC4-B224-44A4-8169-E0CBE82A79C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0D6B2B0B-5ECF-46C7-AC3C-90039E65888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id="{EDF676A7-86A7-4D9C-B47E-A7B2BBBA36FC}"/>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9EFFDF39-1A18-4039-A675-6F94C4B526E7}"/>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id="{A78CABCB-58F9-41CE-8800-6FF6D53D78C2}"/>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3E625A52-C61D-4D29-A08A-AE6A7E5BBACE}"/>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id="{F8059346-088D-4A6A-94FC-1170EAD3CBD4}"/>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951D1204-76F9-4441-8B30-4BD5727503FF}"/>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id="{7CB23663-7380-4D73-8C69-680142CB39F9}"/>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id="{3EF6F2EA-AA03-4FE3-8671-315CD3B02B59}"/>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id="{6690BC2F-DC97-4230-9047-AFC72B737587}"/>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id="{4F8B6197-FB84-46A2-B24D-229C9049536A}"/>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7D9AEDD2-21DA-4D88-A66C-A35108A130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FAAB3B8-552B-4AD3-A4D5-98DEECE16E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94786945-BFEF-4FA6-8CEA-8182A641EC8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A8F52372-A3C2-42E6-9D92-CEE4C1C9ED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140F0A1B-EFCE-4ADE-9933-E58D57634E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153988</xdr:rowOff>
    </xdr:from>
    <xdr:to>
      <xdr:col>85</xdr:col>
      <xdr:colOff>177800</xdr:colOff>
      <xdr:row>40</xdr:row>
      <xdr:rowOff>84138</xdr:rowOff>
    </xdr:to>
    <xdr:sp macro="" textlink="">
      <xdr:nvSpPr>
        <xdr:cNvPr id="406" name="楕円 405">
          <a:extLst>
            <a:ext uri="{FF2B5EF4-FFF2-40B4-BE49-F238E27FC236}">
              <a16:creationId xmlns:a16="http://schemas.microsoft.com/office/drawing/2014/main" id="{2ED81BB8-3BB6-4AF5-AD2D-A58B8C6D6AC6}"/>
            </a:ext>
          </a:extLst>
        </xdr:cNvPr>
        <xdr:cNvSpPr/>
      </xdr:nvSpPr>
      <xdr:spPr>
        <a:xfrm>
          <a:off x="16268700" y="68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132415</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4874BE68-EB6D-42DC-93D2-D3630AB9E4FA}"/>
            </a:ext>
          </a:extLst>
        </xdr:cNvPr>
        <xdr:cNvSpPr txBox="1"/>
      </xdr:nvSpPr>
      <xdr:spPr>
        <a:xfrm>
          <a:off x="16357600" y="681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408" name="楕円 407">
          <a:extLst>
            <a:ext uri="{FF2B5EF4-FFF2-40B4-BE49-F238E27FC236}">
              <a16:creationId xmlns:a16="http://schemas.microsoft.com/office/drawing/2014/main" id="{6048B612-AACA-45D7-81B6-75903D7A2B2C}"/>
            </a:ext>
          </a:extLst>
        </xdr:cNvPr>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33338</xdr:rowOff>
    </xdr:from>
    <xdr:to>
      <xdr:col>85</xdr:col>
      <xdr:colOff>127000</xdr:colOff>
      <xdr:row>40</xdr:row>
      <xdr:rowOff>104775</xdr:rowOff>
    </xdr:to>
    <xdr:cxnSp macro="">
      <xdr:nvCxnSpPr>
        <xdr:cNvPr id="409" name="直線コネクタ 408">
          <a:extLst>
            <a:ext uri="{FF2B5EF4-FFF2-40B4-BE49-F238E27FC236}">
              <a16:creationId xmlns:a16="http://schemas.microsoft.com/office/drawing/2014/main" id="{6A2D867C-FB70-4C01-9AF9-735E6AD909D9}"/>
            </a:ext>
          </a:extLst>
        </xdr:cNvPr>
        <xdr:cNvCxnSpPr/>
      </xdr:nvCxnSpPr>
      <xdr:spPr>
        <a:xfrm flipV="1">
          <a:off x="15481300" y="68913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96838</xdr:rowOff>
    </xdr:from>
    <xdr:to>
      <xdr:col>76</xdr:col>
      <xdr:colOff>165100</xdr:colOff>
      <xdr:row>40</xdr:row>
      <xdr:rowOff>26988</xdr:rowOff>
    </xdr:to>
    <xdr:sp macro="" textlink="">
      <xdr:nvSpPr>
        <xdr:cNvPr id="410" name="楕円 409">
          <a:extLst>
            <a:ext uri="{FF2B5EF4-FFF2-40B4-BE49-F238E27FC236}">
              <a16:creationId xmlns:a16="http://schemas.microsoft.com/office/drawing/2014/main" id="{1711AB17-7AC0-479F-9DBC-AC3F07359DD0}"/>
            </a:ext>
          </a:extLst>
        </xdr:cNvPr>
        <xdr:cNvSpPr/>
      </xdr:nvSpPr>
      <xdr:spPr>
        <a:xfrm>
          <a:off x="14541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147638</xdr:rowOff>
    </xdr:from>
    <xdr:to>
      <xdr:col>81</xdr:col>
      <xdr:colOff>50800</xdr:colOff>
      <xdr:row>40</xdr:row>
      <xdr:rowOff>104775</xdr:rowOff>
    </xdr:to>
    <xdr:cxnSp macro="">
      <xdr:nvCxnSpPr>
        <xdr:cNvPr id="411" name="直線コネクタ 410">
          <a:extLst>
            <a:ext uri="{FF2B5EF4-FFF2-40B4-BE49-F238E27FC236}">
              <a16:creationId xmlns:a16="http://schemas.microsoft.com/office/drawing/2014/main" id="{BB3DAFD9-E493-4534-97E3-AA86C89BD5E1}"/>
            </a:ext>
          </a:extLst>
        </xdr:cNvPr>
        <xdr:cNvCxnSpPr/>
      </xdr:nvCxnSpPr>
      <xdr:spPr>
        <a:xfrm>
          <a:off x="14592300" y="68341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168275</xdr:rowOff>
    </xdr:from>
    <xdr:to>
      <xdr:col>72</xdr:col>
      <xdr:colOff>38100</xdr:colOff>
      <xdr:row>40</xdr:row>
      <xdr:rowOff>98425</xdr:rowOff>
    </xdr:to>
    <xdr:sp macro="" textlink="">
      <xdr:nvSpPr>
        <xdr:cNvPr id="412" name="楕円 411">
          <a:extLst>
            <a:ext uri="{FF2B5EF4-FFF2-40B4-BE49-F238E27FC236}">
              <a16:creationId xmlns:a16="http://schemas.microsoft.com/office/drawing/2014/main" id="{740E75EF-4A86-4F56-83DA-A722C7581D8E}"/>
            </a:ext>
          </a:extLst>
        </xdr:cNvPr>
        <xdr:cNvSpPr/>
      </xdr:nvSpPr>
      <xdr:spPr>
        <a:xfrm>
          <a:off x="13652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147638</xdr:rowOff>
    </xdr:from>
    <xdr:to>
      <xdr:col>76</xdr:col>
      <xdr:colOff>114300</xdr:colOff>
      <xdr:row>40</xdr:row>
      <xdr:rowOff>47625</xdr:rowOff>
    </xdr:to>
    <xdr:cxnSp macro="">
      <xdr:nvCxnSpPr>
        <xdr:cNvPr id="413" name="直線コネクタ 412">
          <a:extLst>
            <a:ext uri="{FF2B5EF4-FFF2-40B4-BE49-F238E27FC236}">
              <a16:creationId xmlns:a16="http://schemas.microsoft.com/office/drawing/2014/main" id="{7312953A-C40F-48D1-84A1-73D6C9A00F96}"/>
            </a:ext>
          </a:extLst>
        </xdr:cNvPr>
        <xdr:cNvCxnSpPr/>
      </xdr:nvCxnSpPr>
      <xdr:spPr>
        <a:xfrm flipV="1">
          <a:off x="13703300" y="68341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F41848E5-5085-414E-A6F5-F097DDECB31D}"/>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E39C7B81-7FDB-4FD0-983F-732DF8A75E98}"/>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59332DED-BA07-4B35-B3F3-4F9E4FF799B9}"/>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146702</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5980B66B-289D-473D-919E-E55840A58475}"/>
            </a:ext>
          </a:extLst>
        </xdr:cNvPr>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18115</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E66A2F42-DE10-4E81-985B-40D76C5E11A7}"/>
            </a:ext>
          </a:extLst>
        </xdr:cNvPr>
        <xdr:cNvSpPr txBox="1"/>
      </xdr:nvSpPr>
      <xdr:spPr>
        <a:xfrm>
          <a:off x="14389744" y="687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89552</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3B2802A5-4A05-4C49-8EBE-E36B769BC579}"/>
            </a:ext>
          </a:extLst>
        </xdr:cNvPr>
        <xdr:cNvSpPr txBox="1"/>
      </xdr:nvSpPr>
      <xdr:spPr>
        <a:xfrm>
          <a:off x="13500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9790F906-08FC-4F0A-A1FA-94E01949BA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5FF189FF-59F2-4649-AB82-F134C38852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A0F3395D-A7EB-4036-B71E-E0C151925A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2D100456-8054-412F-856A-CDAF0351AC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DAB475E3-0916-442A-BDAA-EEDD8FB5C9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6CDA12A4-8CAD-469D-A5E7-25EA44DB8B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2BA78F15-2723-493F-89E3-48E9824ABA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1A34F6C6-54FB-4C6B-945C-93DCE8D0C8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9D16F2C0-2427-439C-853B-E43F98B787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C20D1A79-F7F8-47D9-B979-1173D159D7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D7E41C4D-A9D1-446D-8A42-48B927BB3F8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id="{63B589FC-F7D9-4239-9EC6-147256CF0A9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7865B546-7090-4F06-B389-53904BF6F2F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id="{E09BABFC-4E11-43D4-BE25-6AA3928AF4F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A4BFB59D-6E07-4DB5-BD60-E67FDE231E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id="{1BBFD4EF-724C-4315-B795-4EAC6AB7567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78831655-FB2C-4796-B168-6E0910B3D8D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id="{312CA314-2B49-4E63-9C66-A6EF27C1027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3C33FA62-CDD5-48F0-992C-B75E0DE94B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838E7D61-101D-469F-94A2-05239E66B4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8EE4CF99-4A20-488A-BEAC-26EA630457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id="{61255489-94AE-4E94-B126-F2878DA01A0F}"/>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15330553-F422-4611-973C-66F4C704B9D8}"/>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id="{DFBDCBAA-57BA-4668-8D32-39587E652FF4}"/>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B2EFFA35-E4B0-4795-B43C-D6D13301F8D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id="{1AAF23C0-9DC7-4426-ACEB-1B7873B3ECF2}"/>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C8544761-799B-4249-AF72-057263B3E243}"/>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id="{49C3380C-60E3-4FE8-A420-0D2EB8AFAA19}"/>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id="{A38D1B93-58FC-425A-B054-FA80A1A3792A}"/>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id="{AA132E2A-1C63-4FDB-A48F-BAFEE5B499BE}"/>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id="{CABA8A29-F413-4C27-9301-71E320C8B39D}"/>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5B48F59-6240-454B-9CB0-DEF5A8ACD5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1FE10965-F1C0-4EEE-982B-7A3E6FC55A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24A25BF3-6273-48F5-8BB5-4D90BB3579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93552E9F-76DE-42A7-A15A-606E52B9FD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43F68D76-C4FE-4AF1-A392-8BBDC0903C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29972</xdr:rowOff>
    </xdr:from>
    <xdr:to>
      <xdr:col>116</xdr:col>
      <xdr:colOff>114300</xdr:colOff>
      <xdr:row>40</xdr:row>
      <xdr:rowOff>131572</xdr:rowOff>
    </xdr:to>
    <xdr:sp macro="" textlink="">
      <xdr:nvSpPr>
        <xdr:cNvPr id="456" name="楕円 455">
          <a:extLst>
            <a:ext uri="{FF2B5EF4-FFF2-40B4-BE49-F238E27FC236}">
              <a16:creationId xmlns:a16="http://schemas.microsoft.com/office/drawing/2014/main" id="{49667A34-916C-453B-9B73-919C1E9D9CAF}"/>
            </a:ext>
          </a:extLst>
        </xdr:cNvPr>
        <xdr:cNvSpPr/>
      </xdr:nvSpPr>
      <xdr:spPr>
        <a:xfrm>
          <a:off x="22110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8399</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CEF3E344-F5AF-4A88-9BA9-637EAABFE28D}"/>
            </a:ext>
          </a:extLst>
        </xdr:cNvPr>
        <xdr:cNvSpPr txBox="1"/>
      </xdr:nvSpPr>
      <xdr:spPr>
        <a:xfrm>
          <a:off x="22199600"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58" name="楕円 457">
          <a:extLst>
            <a:ext uri="{FF2B5EF4-FFF2-40B4-BE49-F238E27FC236}">
              <a16:creationId xmlns:a16="http://schemas.microsoft.com/office/drawing/2014/main" id="{6C607E4C-1E2C-47F4-A595-8F91B4902FDC}"/>
            </a:ext>
          </a:extLst>
        </xdr:cNvPr>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80772</xdr:rowOff>
    </xdr:to>
    <xdr:cxnSp macro="">
      <xdr:nvCxnSpPr>
        <xdr:cNvPr id="459" name="直線コネクタ 458">
          <a:extLst>
            <a:ext uri="{FF2B5EF4-FFF2-40B4-BE49-F238E27FC236}">
              <a16:creationId xmlns:a16="http://schemas.microsoft.com/office/drawing/2014/main" id="{1C640D2C-7B29-427C-A5B5-2CCCB16F8A4B}"/>
            </a:ext>
          </a:extLst>
        </xdr:cNvPr>
        <xdr:cNvCxnSpPr/>
      </xdr:nvCxnSpPr>
      <xdr:spPr>
        <a:xfrm>
          <a:off x="21323300" y="693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60" name="楕円 459">
          <a:extLst>
            <a:ext uri="{FF2B5EF4-FFF2-40B4-BE49-F238E27FC236}">
              <a16:creationId xmlns:a16="http://schemas.microsoft.com/office/drawing/2014/main" id="{DBF3EE3A-FD49-411C-BC7A-ECAA2E02B89F}"/>
            </a:ext>
          </a:extLst>
        </xdr:cNvPr>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80772</xdr:rowOff>
    </xdr:to>
    <xdr:cxnSp macro="">
      <xdr:nvCxnSpPr>
        <xdr:cNvPr id="461" name="直線コネクタ 460">
          <a:extLst>
            <a:ext uri="{FF2B5EF4-FFF2-40B4-BE49-F238E27FC236}">
              <a16:creationId xmlns:a16="http://schemas.microsoft.com/office/drawing/2014/main" id="{2AF105D5-CB45-4776-B744-5F1C89DA2856}"/>
            </a:ext>
          </a:extLst>
        </xdr:cNvPr>
        <xdr:cNvCxnSpPr/>
      </xdr:nvCxnSpPr>
      <xdr:spPr>
        <a:xfrm>
          <a:off x="20434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462" name="楕円 461">
          <a:extLst>
            <a:ext uri="{FF2B5EF4-FFF2-40B4-BE49-F238E27FC236}">
              <a16:creationId xmlns:a16="http://schemas.microsoft.com/office/drawing/2014/main" id="{AF043CB9-B76C-408E-A50D-7E36AD0A649F}"/>
            </a:ext>
          </a:extLst>
        </xdr:cNvPr>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80772</xdr:rowOff>
    </xdr:to>
    <xdr:cxnSp macro="">
      <xdr:nvCxnSpPr>
        <xdr:cNvPr id="463" name="直線コネクタ 462">
          <a:extLst>
            <a:ext uri="{FF2B5EF4-FFF2-40B4-BE49-F238E27FC236}">
              <a16:creationId xmlns:a16="http://schemas.microsoft.com/office/drawing/2014/main" id="{21194515-2DEC-4AB7-B9EF-9DB52EDE1249}"/>
            </a:ext>
          </a:extLst>
        </xdr:cNvPr>
        <xdr:cNvCxnSpPr/>
      </xdr:nvCxnSpPr>
      <xdr:spPr>
        <a:xfrm>
          <a:off x="19545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5BAB3124-078B-4D8B-A1C8-76FAA0040BB5}"/>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DDF0620C-8A1E-40F7-ABB6-CF672F82B729}"/>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96E9EF31-0670-4717-A7AE-C856A06056BF}"/>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53BB5ED0-A9F9-40DD-88D1-545D5F74C7A7}"/>
            </a:ext>
          </a:extLst>
        </xdr:cNvPr>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91C6504A-91E3-4D63-A35E-E6378160F55F}"/>
            </a:ext>
          </a:extLst>
        </xdr:cNvPr>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80BBE300-43C2-4625-87BD-94AC5167E7E1}"/>
            </a:ext>
          </a:extLst>
        </xdr:cNvPr>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72014299-413B-4B85-88B5-14C70B133B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E8B03363-735A-446E-B7D1-37126B4B8F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D9C864A7-8723-4545-ACDA-7557F97D86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5E63B30F-B7F3-4D0E-A4B6-1D85E65A2F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5C683248-8D1A-4B03-9085-601D708FCD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9EE3088A-62E2-493B-B608-EEC85662AD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AFC3938C-E04A-4627-9EE3-223CBD5594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E7D684A9-3A4E-4793-91B8-7260102D9C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AEB2B5D9-A048-4BC2-868A-DDE45061E4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1AE36D65-E90E-4EEE-B840-C24FEE26BE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3D3A12E3-4E9E-45CA-95A4-137CA14FC8B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4777F398-7557-48EA-8A81-FA1D5C36EC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A64F5AA3-EE7B-434C-9BC4-EB6D172F37A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8A6F31EB-0BA7-47B6-A240-706A5EE280F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D7AA788C-1AE5-420F-9895-1AC7FF50BBE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8957658E-D244-4BC1-AC25-1457775AB6A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8E19BF33-E337-4013-A69A-AF9E4C7D540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A7583784-0196-4DCC-A771-57C522C3050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5F226C28-D2E3-47E7-871D-0A2649C170D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703E2F7E-82CA-498C-84E6-F8554FFCFDD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83F89E21-9C6E-4308-987A-FFCC9AD9CC5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536A2532-E4F1-4E5A-8019-2EAC65E121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EBC058C6-8F29-49BC-8317-9D0D5AEFCF2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36F7EA32-96BD-497F-9973-34D530A1616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id="{BE7A3B11-7508-4B32-98B3-397FA87F6934}"/>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146E08F0-A3BB-49D1-B7CD-E9372A2E3A15}"/>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id="{8291EA87-DF0E-427B-96A8-21A4EDCF6EAC}"/>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97D45E6-FA99-4466-95D5-E3C057C1BB3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id="{3161C49B-7AEE-4065-B574-71CC5243E6AD}"/>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28EE3763-4F4C-498D-B98F-56B01AE39C18}"/>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id="{249AFE9D-E2EE-42F1-BF45-84CD85B8A9A1}"/>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id="{90BDCA86-DD49-4BFF-85C5-D60707D00626}"/>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id="{0BCC13DE-141A-4497-A550-F7AB4C74A59F}"/>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id="{91C86C42-14D6-4042-AF91-6400D3A6A005}"/>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9100183-06BB-4C08-9006-35F2366C5E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89D1ECD-2E86-42C5-A932-3C9A2CC62F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D5FAB5F-FA9B-4917-9DE6-CD5B67B069A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9B28D09-4ABE-4E9E-81A6-1D56D392FB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57401B2-014C-47A0-89F0-A67BAA9CC4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48260</xdr:rowOff>
    </xdr:from>
    <xdr:to>
      <xdr:col>85</xdr:col>
      <xdr:colOff>177800</xdr:colOff>
      <xdr:row>56</xdr:row>
      <xdr:rowOff>149860</xdr:rowOff>
    </xdr:to>
    <xdr:sp macro="" textlink="">
      <xdr:nvSpPr>
        <xdr:cNvPr id="509" name="楕円 508">
          <a:extLst>
            <a:ext uri="{FF2B5EF4-FFF2-40B4-BE49-F238E27FC236}">
              <a16:creationId xmlns:a16="http://schemas.microsoft.com/office/drawing/2014/main" id="{2CD1EA9B-9FC5-4C98-AD6D-41B4E43F4915}"/>
            </a:ext>
          </a:extLst>
        </xdr:cNvPr>
        <xdr:cNvSpPr/>
      </xdr:nvSpPr>
      <xdr:spPr>
        <a:xfrm>
          <a:off x="16268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71137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1E2CD983-42C3-4B52-993D-54772ACBB9D2}"/>
            </a:ext>
          </a:extLst>
        </xdr:cNvPr>
        <xdr:cNvSpPr txBox="1"/>
      </xdr:nvSpPr>
      <xdr:spPr>
        <a:xfrm>
          <a:off x="16357600"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511" name="楕円 510">
          <a:extLst>
            <a:ext uri="{FF2B5EF4-FFF2-40B4-BE49-F238E27FC236}">
              <a16:creationId xmlns:a16="http://schemas.microsoft.com/office/drawing/2014/main" id="{CC243C41-7A83-4C93-A3E1-1CB9CF33578E}"/>
            </a:ext>
          </a:extLst>
        </xdr:cNvPr>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99060</xdr:rowOff>
    </xdr:from>
    <xdr:to>
      <xdr:col>85</xdr:col>
      <xdr:colOff>127000</xdr:colOff>
      <xdr:row>56</xdr:row>
      <xdr:rowOff>114300</xdr:rowOff>
    </xdr:to>
    <xdr:cxnSp macro="">
      <xdr:nvCxnSpPr>
        <xdr:cNvPr id="512" name="直線コネクタ 511">
          <a:extLst>
            <a:ext uri="{FF2B5EF4-FFF2-40B4-BE49-F238E27FC236}">
              <a16:creationId xmlns:a16="http://schemas.microsoft.com/office/drawing/2014/main" id="{A4E2314D-4DEA-49A6-AF3F-263E2573D4FF}"/>
            </a:ext>
          </a:extLst>
        </xdr:cNvPr>
        <xdr:cNvCxnSpPr/>
      </xdr:nvCxnSpPr>
      <xdr:spPr>
        <a:xfrm flipV="1">
          <a:off x="15481300" y="9700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93980</xdr:rowOff>
    </xdr:from>
    <xdr:to>
      <xdr:col>76</xdr:col>
      <xdr:colOff>165100</xdr:colOff>
      <xdr:row>57</xdr:row>
      <xdr:rowOff>24130</xdr:rowOff>
    </xdr:to>
    <xdr:sp macro="" textlink="">
      <xdr:nvSpPr>
        <xdr:cNvPr id="513" name="楕円 512">
          <a:extLst>
            <a:ext uri="{FF2B5EF4-FFF2-40B4-BE49-F238E27FC236}">
              <a16:creationId xmlns:a16="http://schemas.microsoft.com/office/drawing/2014/main" id="{8EB5DAE9-75AC-44FB-90F4-779DFA0307ED}"/>
            </a:ext>
          </a:extLst>
        </xdr:cNvPr>
        <xdr:cNvSpPr/>
      </xdr:nvSpPr>
      <xdr:spPr>
        <a:xfrm>
          <a:off x="14541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144780</xdr:rowOff>
    </xdr:to>
    <xdr:cxnSp macro="">
      <xdr:nvCxnSpPr>
        <xdr:cNvPr id="514" name="直線コネクタ 513">
          <a:extLst>
            <a:ext uri="{FF2B5EF4-FFF2-40B4-BE49-F238E27FC236}">
              <a16:creationId xmlns:a16="http://schemas.microsoft.com/office/drawing/2014/main" id="{0BA2106C-E737-4CF7-A8FF-BC228928176B}"/>
            </a:ext>
          </a:extLst>
        </xdr:cNvPr>
        <xdr:cNvCxnSpPr/>
      </xdr:nvCxnSpPr>
      <xdr:spPr>
        <a:xfrm flipV="1">
          <a:off x="14592300" y="9715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120650</xdr:rowOff>
    </xdr:from>
    <xdr:to>
      <xdr:col>72</xdr:col>
      <xdr:colOff>38100</xdr:colOff>
      <xdr:row>57</xdr:row>
      <xdr:rowOff>50800</xdr:rowOff>
    </xdr:to>
    <xdr:sp macro="" textlink="">
      <xdr:nvSpPr>
        <xdr:cNvPr id="515" name="楕円 514">
          <a:extLst>
            <a:ext uri="{FF2B5EF4-FFF2-40B4-BE49-F238E27FC236}">
              <a16:creationId xmlns:a16="http://schemas.microsoft.com/office/drawing/2014/main" id="{D75CC713-F8A4-4E16-A205-0F0AFB55E816}"/>
            </a:ext>
          </a:extLst>
        </xdr:cNvPr>
        <xdr:cNvSpPr/>
      </xdr:nvSpPr>
      <xdr:spPr>
        <a:xfrm>
          <a:off x="1365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144780</xdr:rowOff>
    </xdr:from>
    <xdr:to>
      <xdr:col>76</xdr:col>
      <xdr:colOff>114300</xdr:colOff>
      <xdr:row>57</xdr:row>
      <xdr:rowOff>0</xdr:rowOff>
    </xdr:to>
    <xdr:cxnSp macro="">
      <xdr:nvCxnSpPr>
        <xdr:cNvPr id="516" name="直線コネクタ 515">
          <a:extLst>
            <a:ext uri="{FF2B5EF4-FFF2-40B4-BE49-F238E27FC236}">
              <a16:creationId xmlns:a16="http://schemas.microsoft.com/office/drawing/2014/main" id="{E918E431-FEDF-4D7F-8AC4-E80954043A37}"/>
            </a:ext>
          </a:extLst>
        </xdr:cNvPr>
        <xdr:cNvCxnSpPr/>
      </xdr:nvCxnSpPr>
      <xdr:spPr>
        <a:xfrm flipV="1">
          <a:off x="13703300" y="9745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a:extLst>
            <a:ext uri="{FF2B5EF4-FFF2-40B4-BE49-F238E27FC236}">
              <a16:creationId xmlns:a16="http://schemas.microsoft.com/office/drawing/2014/main" id="{8B35F814-153A-448C-9601-DE64CCD1F97B}"/>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a:extLst>
            <a:ext uri="{FF2B5EF4-FFF2-40B4-BE49-F238E27FC236}">
              <a16:creationId xmlns:a16="http://schemas.microsoft.com/office/drawing/2014/main" id="{DAF4FA87-7D80-4926-9BAD-A45EB695FDC2}"/>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a:extLst>
            <a:ext uri="{FF2B5EF4-FFF2-40B4-BE49-F238E27FC236}">
              <a16:creationId xmlns:a16="http://schemas.microsoft.com/office/drawing/2014/main" id="{D6FB1DD8-F4CC-4AB2-8C04-0EA690C3BF8D}"/>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520" name="n_1mainValue【学校施設】&#10;有形固定資産減価償却率">
          <a:extLst>
            <a:ext uri="{FF2B5EF4-FFF2-40B4-BE49-F238E27FC236}">
              <a16:creationId xmlns:a16="http://schemas.microsoft.com/office/drawing/2014/main" id="{53453A39-647F-432A-9688-FAD23E8410B4}"/>
            </a:ext>
          </a:extLst>
        </xdr:cNvPr>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40657</xdr:rowOff>
    </xdr:from>
    <xdr:ext cx="405111" cy="259045"/>
    <xdr:sp macro="" textlink="">
      <xdr:nvSpPr>
        <xdr:cNvPr id="521" name="n_2mainValue【学校施設】&#10;有形固定資産減価償却率">
          <a:extLst>
            <a:ext uri="{FF2B5EF4-FFF2-40B4-BE49-F238E27FC236}">
              <a16:creationId xmlns:a16="http://schemas.microsoft.com/office/drawing/2014/main" id="{5500FB10-2AE3-437C-9E34-1B26D457A224}"/>
            </a:ext>
          </a:extLst>
        </xdr:cNvPr>
        <xdr:cNvSpPr txBox="1"/>
      </xdr:nvSpPr>
      <xdr:spPr>
        <a:xfrm>
          <a:off x="14389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67327</xdr:rowOff>
    </xdr:from>
    <xdr:ext cx="405111" cy="259045"/>
    <xdr:sp macro="" textlink="">
      <xdr:nvSpPr>
        <xdr:cNvPr id="522" name="n_3mainValue【学校施設】&#10;有形固定資産減価償却率">
          <a:extLst>
            <a:ext uri="{FF2B5EF4-FFF2-40B4-BE49-F238E27FC236}">
              <a16:creationId xmlns:a16="http://schemas.microsoft.com/office/drawing/2014/main" id="{6C95DE2A-C4FA-4F57-8B92-C72D8E9ECCF8}"/>
            </a:ext>
          </a:extLst>
        </xdr:cNvPr>
        <xdr:cNvSpPr txBox="1"/>
      </xdr:nvSpPr>
      <xdr:spPr>
        <a:xfrm>
          <a:off x="13500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936490EC-5BF9-408D-862A-035D33E867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1035D0E5-0D2E-469B-9DD7-3A0DE6D3B2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191E06CF-FF98-4916-92DA-9315F27FEE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4E119749-A6A5-455D-A5DE-3AD5248021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9C5187DF-BECE-4AB5-910B-7063A05EDC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D381B4E7-AB7D-4AB5-B769-3E43816B55C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A8E7EA1F-7386-4E45-A144-7351009F4E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41C99D52-F761-43F4-8282-87709D9E2B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4FC2367F-94E3-43ED-BFDE-293669F2DAF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73A4E9A-6A6D-42FB-A25C-F732596B2E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id="{D175FF35-259B-42C5-AE64-B10F03855F2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49525B90-7A83-444B-BF11-058C6DF0218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84BC3C91-847C-4ECD-9293-5D849B4E6F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5A6F891E-6EA0-40DF-AAB5-7D3EAA5F423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CC55BCE2-48BA-47F6-AE6F-F245500425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534D5F3D-C0A8-4AE7-AA68-DE615B3F56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1B9D16E9-FD07-4CE2-BF18-59DAA644C75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5944F5F2-715B-4033-ABF7-E887D77E1DE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460DB6B6-D6E3-4EBC-A848-8D6067A69A7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65D61F9B-DA14-4DA0-A850-04C048DA476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735669A7-6AF7-4274-8220-604F6E5CF07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0582AFE1-BFE2-49C3-BA73-6F477E57A62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BBE51E7E-9014-4849-94E6-B1ECB9AAC01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6EE9CE04-C63F-44DE-9FDB-205B14679A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id="{B4D1FB1C-F5CB-4CB5-9B8F-45C4A6FA5A85}"/>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id="{16A31065-E090-4E37-A0E9-1CA7631D52FE}"/>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id="{A8557148-EE7C-46D2-B40A-9EE6E683BD53}"/>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id="{154695EB-496F-4A7B-8CB5-9DD87AA30DEC}"/>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id="{37C26A08-167C-4565-9BD2-2DD08EDABFC4}"/>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a:extLst>
            <a:ext uri="{FF2B5EF4-FFF2-40B4-BE49-F238E27FC236}">
              <a16:creationId xmlns:a16="http://schemas.microsoft.com/office/drawing/2014/main" id="{4D1D2DE5-6720-463D-9ACE-0D74ED4C0C35}"/>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id="{AE9413C3-DEAB-4359-B5D5-1F13BEB06561}"/>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id="{90BA3F15-F51E-47CD-9BCD-6F55008777E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id="{B95D0CC3-51C7-445C-BD3A-10669BC43CC4}"/>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id="{9E1D88F6-5E03-4CAF-A2CD-A0ACF1F9BF3F}"/>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5D4B58E-3DC6-430D-8B7C-FB65067776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1E20988E-CB68-43EA-882D-4C6F5849A0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C31E1602-9911-40FA-9D20-86701E7B14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A91B96D-0E02-4258-8678-E9660AAE30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B1E2E90-E63B-43CE-9F6C-A64378D45D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163830</xdr:rowOff>
    </xdr:from>
    <xdr:to>
      <xdr:col>116</xdr:col>
      <xdr:colOff>114300</xdr:colOff>
      <xdr:row>63</xdr:row>
      <xdr:rowOff>93980</xdr:rowOff>
    </xdr:to>
    <xdr:sp macro="" textlink="">
      <xdr:nvSpPr>
        <xdr:cNvPr id="562" name="楕円 561">
          <a:extLst>
            <a:ext uri="{FF2B5EF4-FFF2-40B4-BE49-F238E27FC236}">
              <a16:creationId xmlns:a16="http://schemas.microsoft.com/office/drawing/2014/main" id="{785CCDB0-D7B0-4114-833E-709F72CB92CB}"/>
            </a:ext>
          </a:extLst>
        </xdr:cNvPr>
        <xdr:cNvSpPr/>
      </xdr:nvSpPr>
      <xdr:spPr>
        <a:xfrm>
          <a:off x="221107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78757</xdr:rowOff>
    </xdr:from>
    <xdr:ext cx="469744" cy="259045"/>
    <xdr:sp macro="" textlink="">
      <xdr:nvSpPr>
        <xdr:cNvPr id="563" name="【学校施設】&#10;一人当たり面積該当値テキスト">
          <a:extLst>
            <a:ext uri="{FF2B5EF4-FFF2-40B4-BE49-F238E27FC236}">
              <a16:creationId xmlns:a16="http://schemas.microsoft.com/office/drawing/2014/main" id="{DC66E4C0-AF87-46FB-9062-2890F54F93C6}"/>
            </a:ext>
          </a:extLst>
        </xdr:cNvPr>
        <xdr:cNvSpPr txBox="1"/>
      </xdr:nvSpPr>
      <xdr:spPr>
        <a:xfrm>
          <a:off x="22199600"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564" name="楕円 563">
          <a:extLst>
            <a:ext uri="{FF2B5EF4-FFF2-40B4-BE49-F238E27FC236}">
              <a16:creationId xmlns:a16="http://schemas.microsoft.com/office/drawing/2014/main" id="{6B659577-CE0A-47DC-84DA-A49448064C3E}"/>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43180</xdr:rowOff>
    </xdr:to>
    <xdr:cxnSp macro="">
      <xdr:nvCxnSpPr>
        <xdr:cNvPr id="565" name="直線コネクタ 564">
          <a:extLst>
            <a:ext uri="{FF2B5EF4-FFF2-40B4-BE49-F238E27FC236}">
              <a16:creationId xmlns:a16="http://schemas.microsoft.com/office/drawing/2014/main" id="{288DA11E-C7C4-4B8B-AD0D-555BACAF0FAE}"/>
            </a:ext>
          </a:extLst>
        </xdr:cNvPr>
        <xdr:cNvCxnSpPr/>
      </xdr:nvCxnSpPr>
      <xdr:spPr>
        <a:xfrm>
          <a:off x="21323300" y="108432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566" name="楕円 565">
          <a:extLst>
            <a:ext uri="{FF2B5EF4-FFF2-40B4-BE49-F238E27FC236}">
              <a16:creationId xmlns:a16="http://schemas.microsoft.com/office/drawing/2014/main" id="{AC355D37-B599-426A-A5F6-DB31764AE50A}"/>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41910</xdr:rowOff>
    </xdr:to>
    <xdr:cxnSp macro="">
      <xdr:nvCxnSpPr>
        <xdr:cNvPr id="567" name="直線コネクタ 566">
          <a:extLst>
            <a:ext uri="{FF2B5EF4-FFF2-40B4-BE49-F238E27FC236}">
              <a16:creationId xmlns:a16="http://schemas.microsoft.com/office/drawing/2014/main" id="{973F1AEF-CF35-4F30-806F-F50D1BB0D03A}"/>
            </a:ext>
          </a:extLst>
        </xdr:cNvPr>
        <xdr:cNvCxnSpPr/>
      </xdr:nvCxnSpPr>
      <xdr:spPr>
        <a:xfrm>
          <a:off x="20434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160020</xdr:rowOff>
    </xdr:from>
    <xdr:to>
      <xdr:col>102</xdr:col>
      <xdr:colOff>165100</xdr:colOff>
      <xdr:row>63</xdr:row>
      <xdr:rowOff>90170</xdr:rowOff>
    </xdr:to>
    <xdr:sp macro="" textlink="">
      <xdr:nvSpPr>
        <xdr:cNvPr id="568" name="楕円 567">
          <a:extLst>
            <a:ext uri="{FF2B5EF4-FFF2-40B4-BE49-F238E27FC236}">
              <a16:creationId xmlns:a16="http://schemas.microsoft.com/office/drawing/2014/main" id="{110CC3BB-5286-4007-8964-F28E70175298}"/>
            </a:ext>
          </a:extLst>
        </xdr:cNvPr>
        <xdr:cNvSpPr/>
      </xdr:nvSpPr>
      <xdr:spPr>
        <a:xfrm>
          <a:off x="19494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39370</xdr:rowOff>
    </xdr:from>
    <xdr:to>
      <xdr:col>107</xdr:col>
      <xdr:colOff>50800</xdr:colOff>
      <xdr:row>63</xdr:row>
      <xdr:rowOff>41910</xdr:rowOff>
    </xdr:to>
    <xdr:cxnSp macro="">
      <xdr:nvCxnSpPr>
        <xdr:cNvPr id="569" name="直線コネクタ 568">
          <a:extLst>
            <a:ext uri="{FF2B5EF4-FFF2-40B4-BE49-F238E27FC236}">
              <a16:creationId xmlns:a16="http://schemas.microsoft.com/office/drawing/2014/main" id="{EABD84BB-5B7B-4331-BB71-D396D6C85C37}"/>
            </a:ext>
          </a:extLst>
        </xdr:cNvPr>
        <xdr:cNvCxnSpPr/>
      </xdr:nvCxnSpPr>
      <xdr:spPr>
        <a:xfrm>
          <a:off x="19545300" y="108407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a:extLst>
            <a:ext uri="{FF2B5EF4-FFF2-40B4-BE49-F238E27FC236}">
              <a16:creationId xmlns:a16="http://schemas.microsoft.com/office/drawing/2014/main" id="{7B5BD577-5D4E-4BC3-88F4-2624BE9CA76A}"/>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a:extLst>
            <a:ext uri="{FF2B5EF4-FFF2-40B4-BE49-F238E27FC236}">
              <a16:creationId xmlns:a16="http://schemas.microsoft.com/office/drawing/2014/main" id="{F979DD02-4B7B-4D48-8117-3641462C5698}"/>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a:extLst>
            <a:ext uri="{FF2B5EF4-FFF2-40B4-BE49-F238E27FC236}">
              <a16:creationId xmlns:a16="http://schemas.microsoft.com/office/drawing/2014/main" id="{36625C7B-F4B8-461C-A3AE-79C697D0DCBD}"/>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573" name="n_1mainValue【学校施設】&#10;一人当たり面積">
          <a:extLst>
            <a:ext uri="{FF2B5EF4-FFF2-40B4-BE49-F238E27FC236}">
              <a16:creationId xmlns:a16="http://schemas.microsoft.com/office/drawing/2014/main" id="{6CD40377-3BE7-42CE-97F2-B1A7BF622B31}"/>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574" name="n_2mainValue【学校施設】&#10;一人当たり面積">
          <a:extLst>
            <a:ext uri="{FF2B5EF4-FFF2-40B4-BE49-F238E27FC236}">
              <a16:creationId xmlns:a16="http://schemas.microsoft.com/office/drawing/2014/main" id="{FF3DCF64-6607-4EE4-883D-DCEEBE79D4E8}"/>
            </a:ext>
          </a:extLst>
        </xdr:cNvPr>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81297</xdr:rowOff>
    </xdr:from>
    <xdr:ext cx="469744" cy="259045"/>
    <xdr:sp macro="" textlink="">
      <xdr:nvSpPr>
        <xdr:cNvPr id="575" name="n_3mainValue【学校施設】&#10;一人当たり面積">
          <a:extLst>
            <a:ext uri="{FF2B5EF4-FFF2-40B4-BE49-F238E27FC236}">
              <a16:creationId xmlns:a16="http://schemas.microsoft.com/office/drawing/2014/main" id="{5F9BA679-9C26-498F-A139-083CC5B319B8}"/>
            </a:ext>
          </a:extLst>
        </xdr:cNvPr>
        <xdr:cNvSpPr txBox="1"/>
      </xdr:nvSpPr>
      <xdr:spPr>
        <a:xfrm>
          <a:off x="193104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548A056F-EFE7-42BB-92DF-EC980C5DD5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300B0F79-9057-4EC1-B84E-4130460E3C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F3CEA1E6-671E-4DFF-A484-EE75FF3EAA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4D805993-EA24-4DB3-8E7B-4E3DBED889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B0261CBA-43FE-468B-B5EA-100F3F2454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258D0374-5B27-4C3F-8F09-6455491CCD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81F1749A-0B9F-40D3-8C21-22ADA8761F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C84F2741-B01E-4C6E-9AAB-C81E338A3F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FB8FE688-20EF-402C-AD47-D46AA55BF3E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54F3A54F-E79F-4FEC-8402-654AE63A98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id="{71E9C021-69B0-43A4-B399-747A967C8E8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E5C1DE46-552D-4C93-A75F-47A24119E8B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id="{CEEB8955-CEBD-4745-ADF4-78460CE3D89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72945E3F-A977-4B7E-8E64-6C68050952D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30A5C9E6-CF6C-4117-BDD8-54CEC762106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FEFD7B40-8947-4CA2-BB9B-81824AEEF98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1DA2BB01-F3D5-4F82-949F-454ACB6A280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0A452E2F-BB9B-4B9B-B488-6C57C7B125A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51A67AC2-AB71-4782-B524-FDFD9A5893A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851766E3-6DB2-4200-93D8-89E24837424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C2E08AD3-F615-4329-B090-3EA4E705434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7DEAF4F1-4D62-46BB-B48C-FB706C479BE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775A19EE-6023-40DB-9D99-CFF53F3EEF2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58694927-7E00-4EE7-A6E7-626E8C296EB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id="{529E2B92-1688-4C73-9F60-52801AA4FB5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id="{053ED199-7B3C-4D4D-AE1B-09E9B2B49003}"/>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id="{1AC5CD70-4A6D-4DD7-9345-14A2EA4BE743}"/>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id="{44140970-4FB4-4DC0-A217-F070C31D6887}"/>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BB06DB0F-D3D0-419B-B31E-68CA0D0F890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a:extLst>
            <a:ext uri="{FF2B5EF4-FFF2-40B4-BE49-F238E27FC236}">
              <a16:creationId xmlns:a16="http://schemas.microsoft.com/office/drawing/2014/main" id="{E42FB7BC-FD8D-46F1-9ADD-832C575CDAB2}"/>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id="{8D28582E-FF23-44A8-A1E9-90CADE3D22F2}"/>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id="{A54067D6-1B77-4564-8AE2-F3AFD31E9773}"/>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id="{C2E4B16C-8B45-4056-B9EE-5245F067A6FE}"/>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id="{B366B35C-240E-4313-9FF3-C6C6E3BAAB34}"/>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C748509F-E0BC-4191-A02D-9A2131B423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52CD5A10-301E-42F4-97FE-CA390F3B64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78160E2F-0530-4F8C-BE90-87863CEB15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9452894D-B060-4385-8FEC-0D2D280E3B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BC6DA727-E352-4AD9-B062-B6871AC0CDD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69214</xdr:rowOff>
    </xdr:from>
    <xdr:to>
      <xdr:col>85</xdr:col>
      <xdr:colOff>177800</xdr:colOff>
      <xdr:row>80</xdr:row>
      <xdr:rowOff>170814</xdr:rowOff>
    </xdr:to>
    <xdr:sp macro="" textlink="">
      <xdr:nvSpPr>
        <xdr:cNvPr id="615" name="楕円 614">
          <a:extLst>
            <a:ext uri="{FF2B5EF4-FFF2-40B4-BE49-F238E27FC236}">
              <a16:creationId xmlns:a16="http://schemas.microsoft.com/office/drawing/2014/main" id="{498F9646-D194-495C-A28F-AE258C17E554}"/>
            </a:ext>
          </a:extLst>
        </xdr:cNvPr>
        <xdr:cNvSpPr/>
      </xdr:nvSpPr>
      <xdr:spPr>
        <a:xfrm>
          <a:off x="16268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92091</xdr:rowOff>
    </xdr:from>
    <xdr:ext cx="405111" cy="259045"/>
    <xdr:sp macro="" textlink="">
      <xdr:nvSpPr>
        <xdr:cNvPr id="616" name="【児童館】&#10;有形固定資産減価償却率該当値テキスト">
          <a:extLst>
            <a:ext uri="{FF2B5EF4-FFF2-40B4-BE49-F238E27FC236}">
              <a16:creationId xmlns:a16="http://schemas.microsoft.com/office/drawing/2014/main" id="{99AB17BC-FD10-49AD-A9C7-4E944C01401C}"/>
            </a:ext>
          </a:extLst>
        </xdr:cNvPr>
        <xdr:cNvSpPr txBox="1"/>
      </xdr:nvSpPr>
      <xdr:spPr>
        <a:xfrm>
          <a:off x="16357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69214</xdr:rowOff>
    </xdr:from>
    <xdr:to>
      <xdr:col>81</xdr:col>
      <xdr:colOff>101600</xdr:colOff>
      <xdr:row>80</xdr:row>
      <xdr:rowOff>170814</xdr:rowOff>
    </xdr:to>
    <xdr:sp macro="" textlink="">
      <xdr:nvSpPr>
        <xdr:cNvPr id="617" name="楕円 616">
          <a:extLst>
            <a:ext uri="{FF2B5EF4-FFF2-40B4-BE49-F238E27FC236}">
              <a16:creationId xmlns:a16="http://schemas.microsoft.com/office/drawing/2014/main" id="{FAAAB4C3-7EE8-4B00-A133-8622FDC4D5DC}"/>
            </a:ext>
          </a:extLst>
        </xdr:cNvPr>
        <xdr:cNvSpPr/>
      </xdr:nvSpPr>
      <xdr:spPr>
        <a:xfrm>
          <a:off x="15430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120014</xdr:rowOff>
    </xdr:from>
    <xdr:to>
      <xdr:col>85</xdr:col>
      <xdr:colOff>127000</xdr:colOff>
      <xdr:row>80</xdr:row>
      <xdr:rowOff>120014</xdr:rowOff>
    </xdr:to>
    <xdr:cxnSp macro="">
      <xdr:nvCxnSpPr>
        <xdr:cNvPr id="618" name="直線コネクタ 617">
          <a:extLst>
            <a:ext uri="{FF2B5EF4-FFF2-40B4-BE49-F238E27FC236}">
              <a16:creationId xmlns:a16="http://schemas.microsoft.com/office/drawing/2014/main" id="{28030954-E771-4700-A3F1-A4D4DFCCB3EA}"/>
            </a:ext>
          </a:extLst>
        </xdr:cNvPr>
        <xdr:cNvCxnSpPr/>
      </xdr:nvCxnSpPr>
      <xdr:spPr>
        <a:xfrm>
          <a:off x="15481300" y="13836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116839</xdr:rowOff>
    </xdr:from>
    <xdr:to>
      <xdr:col>76</xdr:col>
      <xdr:colOff>165100</xdr:colOff>
      <xdr:row>81</xdr:row>
      <xdr:rowOff>46989</xdr:rowOff>
    </xdr:to>
    <xdr:sp macro="" textlink="">
      <xdr:nvSpPr>
        <xdr:cNvPr id="619" name="楕円 618">
          <a:extLst>
            <a:ext uri="{FF2B5EF4-FFF2-40B4-BE49-F238E27FC236}">
              <a16:creationId xmlns:a16="http://schemas.microsoft.com/office/drawing/2014/main" id="{B217D0F1-5A56-441E-92C0-B4781FA71F87}"/>
            </a:ext>
          </a:extLst>
        </xdr:cNvPr>
        <xdr:cNvSpPr/>
      </xdr:nvSpPr>
      <xdr:spPr>
        <a:xfrm>
          <a:off x="14541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120014</xdr:rowOff>
    </xdr:from>
    <xdr:to>
      <xdr:col>81</xdr:col>
      <xdr:colOff>50800</xdr:colOff>
      <xdr:row>80</xdr:row>
      <xdr:rowOff>167639</xdr:rowOff>
    </xdr:to>
    <xdr:cxnSp macro="">
      <xdr:nvCxnSpPr>
        <xdr:cNvPr id="620" name="直線コネクタ 619">
          <a:extLst>
            <a:ext uri="{FF2B5EF4-FFF2-40B4-BE49-F238E27FC236}">
              <a16:creationId xmlns:a16="http://schemas.microsoft.com/office/drawing/2014/main" id="{19E10339-D828-4CBD-9909-DF21B6452D9A}"/>
            </a:ext>
          </a:extLst>
        </xdr:cNvPr>
        <xdr:cNvCxnSpPr/>
      </xdr:nvCxnSpPr>
      <xdr:spPr>
        <a:xfrm flipV="1">
          <a:off x="14592300" y="138360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133986</xdr:rowOff>
    </xdr:from>
    <xdr:to>
      <xdr:col>72</xdr:col>
      <xdr:colOff>38100</xdr:colOff>
      <xdr:row>81</xdr:row>
      <xdr:rowOff>64136</xdr:rowOff>
    </xdr:to>
    <xdr:sp macro="" textlink="">
      <xdr:nvSpPr>
        <xdr:cNvPr id="621" name="楕円 620">
          <a:extLst>
            <a:ext uri="{FF2B5EF4-FFF2-40B4-BE49-F238E27FC236}">
              <a16:creationId xmlns:a16="http://schemas.microsoft.com/office/drawing/2014/main" id="{BA71B9FF-F4B7-432A-ABCD-8280B23CA495}"/>
            </a:ext>
          </a:extLst>
        </xdr:cNvPr>
        <xdr:cNvSpPr/>
      </xdr:nvSpPr>
      <xdr:spPr>
        <a:xfrm>
          <a:off x="13652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167639</xdr:rowOff>
    </xdr:from>
    <xdr:to>
      <xdr:col>76</xdr:col>
      <xdr:colOff>114300</xdr:colOff>
      <xdr:row>81</xdr:row>
      <xdr:rowOff>13336</xdr:rowOff>
    </xdr:to>
    <xdr:cxnSp macro="">
      <xdr:nvCxnSpPr>
        <xdr:cNvPr id="622" name="直線コネクタ 621">
          <a:extLst>
            <a:ext uri="{FF2B5EF4-FFF2-40B4-BE49-F238E27FC236}">
              <a16:creationId xmlns:a16="http://schemas.microsoft.com/office/drawing/2014/main" id="{731A2B64-8B7D-401F-A416-F64AC2E6EDF4}"/>
            </a:ext>
          </a:extLst>
        </xdr:cNvPr>
        <xdr:cNvCxnSpPr/>
      </xdr:nvCxnSpPr>
      <xdr:spPr>
        <a:xfrm flipV="1">
          <a:off x="13703300" y="138836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3" name="n_1aveValue【児童館】&#10;有形固定資産減価償却率">
          <a:extLst>
            <a:ext uri="{FF2B5EF4-FFF2-40B4-BE49-F238E27FC236}">
              <a16:creationId xmlns:a16="http://schemas.microsoft.com/office/drawing/2014/main" id="{B8B56D36-9B99-49D0-AA5D-9249AADF4EF3}"/>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24" name="n_2aveValue【児童館】&#10;有形固定資産減価償却率">
          <a:extLst>
            <a:ext uri="{FF2B5EF4-FFF2-40B4-BE49-F238E27FC236}">
              <a16:creationId xmlns:a16="http://schemas.microsoft.com/office/drawing/2014/main" id="{BEFA493A-9DDE-4231-9D1E-EC574816297C}"/>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5" name="n_3aveValue【児童館】&#10;有形固定資産減価償却率">
          <a:extLst>
            <a:ext uri="{FF2B5EF4-FFF2-40B4-BE49-F238E27FC236}">
              <a16:creationId xmlns:a16="http://schemas.microsoft.com/office/drawing/2014/main" id="{EABFDC2E-8684-4977-9961-A71FF4777E21}"/>
            </a:ext>
          </a:extLst>
        </xdr:cNvPr>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15891</xdr:rowOff>
    </xdr:from>
    <xdr:ext cx="405111" cy="259045"/>
    <xdr:sp macro="" textlink="">
      <xdr:nvSpPr>
        <xdr:cNvPr id="626" name="n_1mainValue【児童館】&#10;有形固定資産減価償却率">
          <a:extLst>
            <a:ext uri="{FF2B5EF4-FFF2-40B4-BE49-F238E27FC236}">
              <a16:creationId xmlns:a16="http://schemas.microsoft.com/office/drawing/2014/main" id="{B1CFD01E-5692-433E-88FF-CF2D3732F67B}"/>
            </a:ext>
          </a:extLst>
        </xdr:cNvPr>
        <xdr:cNvSpPr txBox="1"/>
      </xdr:nvSpPr>
      <xdr:spPr>
        <a:xfrm>
          <a:off x="15266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63516</xdr:rowOff>
    </xdr:from>
    <xdr:ext cx="405111" cy="259045"/>
    <xdr:sp macro="" textlink="">
      <xdr:nvSpPr>
        <xdr:cNvPr id="627" name="n_2mainValue【児童館】&#10;有形固定資産減価償却率">
          <a:extLst>
            <a:ext uri="{FF2B5EF4-FFF2-40B4-BE49-F238E27FC236}">
              <a16:creationId xmlns:a16="http://schemas.microsoft.com/office/drawing/2014/main" id="{AFC6C86B-03F5-43F2-86B4-A2BB006881AA}"/>
            </a:ext>
          </a:extLst>
        </xdr:cNvPr>
        <xdr:cNvSpPr txBox="1"/>
      </xdr:nvSpPr>
      <xdr:spPr>
        <a:xfrm>
          <a:off x="14389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80663</xdr:rowOff>
    </xdr:from>
    <xdr:ext cx="405111" cy="259045"/>
    <xdr:sp macro="" textlink="">
      <xdr:nvSpPr>
        <xdr:cNvPr id="628" name="n_3mainValue【児童館】&#10;有形固定資産減価償却率">
          <a:extLst>
            <a:ext uri="{FF2B5EF4-FFF2-40B4-BE49-F238E27FC236}">
              <a16:creationId xmlns:a16="http://schemas.microsoft.com/office/drawing/2014/main" id="{622CB040-8318-4C6F-BD6F-7C6209FDE2B9}"/>
            </a:ext>
          </a:extLst>
        </xdr:cNvPr>
        <xdr:cNvSpPr txBox="1"/>
      </xdr:nvSpPr>
      <xdr:spPr>
        <a:xfrm>
          <a:off x="13500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23099A52-E86E-40E0-8669-29D9759761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D9714842-8149-4F21-8FD6-963FE1B81E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94E96D4F-4104-4764-A3A7-BFAD380038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F9DBBABE-CDB9-496A-906E-315E56F4D95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47470F05-7812-43C6-8448-BD3CFBEC1C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760F155E-0EEC-4914-9F46-A28651B1E2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8B75BC21-9BBF-4C52-A421-E8919886CC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14555255-0A3C-46CF-AFD5-823317D62B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E964B21C-79DF-4301-9CC2-3D696BF26C4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DB291391-9A52-4481-B547-0BCD1399F10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6F0A6273-A9EA-4AA0-822C-A923AF4FC4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A6B1D759-C256-4DFD-A44F-5A557471295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47728B2C-838D-447E-B197-0DD8BF638CF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DD900019-5526-4113-947B-93DC1DE045A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35303C03-FEAF-4340-9BFB-48224328149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49555802-3231-4E56-84DB-C72D48F1CC8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BF1C44FA-B659-4B84-8DF3-134558FB909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4514AA79-E863-4D79-9B6C-4137FE7B88E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6657FEB8-8360-4728-BEF2-915DA140785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4E291EAC-32B4-426F-9EFB-406DED3C2F6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1EFC2E95-FBA6-48E1-A3C9-073902BBDD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13691509-F9CA-4FE8-8716-168A19B56D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0680B7C0-8CC1-4F27-A052-2B94BAEB8C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id="{1C9B3AE4-052B-42CB-8815-04299DAB51B4}"/>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id="{635A416B-07C7-493C-A10B-CB9AAB0925B1}"/>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id="{666DCAB4-CA74-4EDD-B70B-8F7D0AE1085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id="{8A34CAF9-1684-44B5-8C20-E8792EFFEE9C}"/>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id="{DEC8600B-B195-4839-BD71-F9127FCAA0C3}"/>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a:extLst>
            <a:ext uri="{FF2B5EF4-FFF2-40B4-BE49-F238E27FC236}">
              <a16:creationId xmlns:a16="http://schemas.microsoft.com/office/drawing/2014/main" id="{149EB3C4-758C-453B-9103-19763111447D}"/>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id="{DD7FB190-C415-4C16-AD17-39E1D759A7C9}"/>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id="{26831560-2E69-4D4C-B5B0-E34EB4B70498}"/>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id="{CC2FE2EF-61A1-4159-836D-B7A05811FDC2}"/>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id="{502F1191-D55B-48B5-A73F-5851F240553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7A80BA6-D012-4693-99E4-D7EAD8A2D6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2D96156-7BFF-4DCA-9D6A-D30F09B82A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BB98A75-C2B1-44BF-9226-346E0140409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5F8F3DA-EA63-46F5-AEF7-18AB30DF5F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2F22BFD-491E-4935-A52B-DD6AB7C917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67" name="楕円 666">
          <a:extLst>
            <a:ext uri="{FF2B5EF4-FFF2-40B4-BE49-F238E27FC236}">
              <a16:creationId xmlns:a16="http://schemas.microsoft.com/office/drawing/2014/main" id="{C62963FB-143E-4516-8DD6-818F7DA77EF6}"/>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68" name="【児童館】&#10;一人当たり面積該当値テキスト">
          <a:extLst>
            <a:ext uri="{FF2B5EF4-FFF2-40B4-BE49-F238E27FC236}">
              <a16:creationId xmlns:a16="http://schemas.microsoft.com/office/drawing/2014/main" id="{3C2AFB04-F929-40BA-A347-BC763CF64FCC}"/>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69" name="楕円 668">
          <a:extLst>
            <a:ext uri="{FF2B5EF4-FFF2-40B4-BE49-F238E27FC236}">
              <a16:creationId xmlns:a16="http://schemas.microsoft.com/office/drawing/2014/main" id="{3BF396D8-B9E9-4796-B04B-E6FA69504A8F}"/>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114300</xdr:rowOff>
    </xdr:to>
    <xdr:cxnSp macro="">
      <xdr:nvCxnSpPr>
        <xdr:cNvPr id="670" name="直線コネクタ 669">
          <a:extLst>
            <a:ext uri="{FF2B5EF4-FFF2-40B4-BE49-F238E27FC236}">
              <a16:creationId xmlns:a16="http://schemas.microsoft.com/office/drawing/2014/main" id="{69EED384-6B96-4637-B780-70B390CAEF16}"/>
            </a:ext>
          </a:extLst>
        </xdr:cNvPr>
        <xdr:cNvCxnSpPr/>
      </xdr:nvCxnSpPr>
      <xdr:spPr>
        <a:xfrm flipV="1">
          <a:off x="21323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71" name="楕円 670">
          <a:extLst>
            <a:ext uri="{FF2B5EF4-FFF2-40B4-BE49-F238E27FC236}">
              <a16:creationId xmlns:a16="http://schemas.microsoft.com/office/drawing/2014/main" id="{4313260E-9D51-461D-BD80-B229A5016D1A}"/>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72" name="直線コネクタ 671">
          <a:extLst>
            <a:ext uri="{FF2B5EF4-FFF2-40B4-BE49-F238E27FC236}">
              <a16:creationId xmlns:a16="http://schemas.microsoft.com/office/drawing/2014/main" id="{D3B0DFED-37C3-4ED4-86EF-BEB7637C78C8}"/>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73" name="楕円 672">
          <a:extLst>
            <a:ext uri="{FF2B5EF4-FFF2-40B4-BE49-F238E27FC236}">
              <a16:creationId xmlns:a16="http://schemas.microsoft.com/office/drawing/2014/main" id="{659189E8-9DC9-4577-8212-587FAA136E56}"/>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74" name="直線コネクタ 673">
          <a:extLst>
            <a:ext uri="{FF2B5EF4-FFF2-40B4-BE49-F238E27FC236}">
              <a16:creationId xmlns:a16="http://schemas.microsoft.com/office/drawing/2014/main" id="{0C14B319-1B33-43D5-914E-E8C2B266EB71}"/>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a:extLst>
            <a:ext uri="{FF2B5EF4-FFF2-40B4-BE49-F238E27FC236}">
              <a16:creationId xmlns:a16="http://schemas.microsoft.com/office/drawing/2014/main" id="{CAB3C8E8-717C-4C1D-B2E9-96C7BE95FDCF}"/>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6" name="n_2aveValue【児童館】&#10;一人当たり面積">
          <a:extLst>
            <a:ext uri="{FF2B5EF4-FFF2-40B4-BE49-F238E27FC236}">
              <a16:creationId xmlns:a16="http://schemas.microsoft.com/office/drawing/2014/main" id="{423A0040-2723-4783-AF02-597F93724F03}"/>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77" name="n_3aveValue【児童館】&#10;一人当たり面積">
          <a:extLst>
            <a:ext uri="{FF2B5EF4-FFF2-40B4-BE49-F238E27FC236}">
              <a16:creationId xmlns:a16="http://schemas.microsoft.com/office/drawing/2014/main" id="{9FE1721B-1958-4864-83CF-DFE2BE25B1F7}"/>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78" name="n_1mainValue【児童館】&#10;一人当たり面積">
          <a:extLst>
            <a:ext uri="{FF2B5EF4-FFF2-40B4-BE49-F238E27FC236}">
              <a16:creationId xmlns:a16="http://schemas.microsoft.com/office/drawing/2014/main" id="{6DD1F2EE-BBE5-4F98-80A7-0F04F2D9E8C3}"/>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79" name="n_2mainValue【児童館】&#10;一人当たり面積">
          <a:extLst>
            <a:ext uri="{FF2B5EF4-FFF2-40B4-BE49-F238E27FC236}">
              <a16:creationId xmlns:a16="http://schemas.microsoft.com/office/drawing/2014/main" id="{6E840E56-891B-4AA4-A469-470E18FDAC76}"/>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680" name="n_3mainValue【児童館】&#10;一人当たり面積">
          <a:extLst>
            <a:ext uri="{FF2B5EF4-FFF2-40B4-BE49-F238E27FC236}">
              <a16:creationId xmlns:a16="http://schemas.microsoft.com/office/drawing/2014/main" id="{C631DC2A-1D37-4E09-839B-72D2B4D0F536}"/>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A7780C23-5E1B-485B-A310-411ACF5DE0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BF23AAA1-1FCB-4791-9159-3D4329BBD2B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1EF73077-3DB3-4F50-8B67-3B95A5CF1C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59CE8332-7585-4DC1-8E1A-9A3599CC8DF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68512ECC-51AD-4AE2-9335-565A5494D4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854CC353-A2DE-40BA-A195-262C88502E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435BF82-9938-4135-93FE-25C316545A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40E8892C-5FB9-4FD8-8E14-ABDA18B808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7ACDB519-90FD-40C4-AF2F-E879AF2C5D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F1B820C5-0B2F-40C8-AE73-24E15E0900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73004DBC-A349-4C5B-91FF-4309586694E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3640027A-FC73-4487-9A07-4A7AC68DE7E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582BC052-A606-4183-9F15-B93BBBBA95B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8D3F4A17-4DB3-4BEE-87B5-FBB6BF0A389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3E9CF149-C21C-4E86-B7A5-A8ABECD08E9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A11F3DE4-8777-4DDE-8BA6-DB966F5AEF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161A20AD-271D-46AE-A9AF-42A4994153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6A74CEA1-E233-49EC-BC6D-88210C904BF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032884BB-24AC-422F-8827-7C6A8C59053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692DBA17-0735-44AF-8CA1-245A944521F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664E7FEA-CA7B-4487-B282-DFA16E416C5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18AA33A1-B754-4A9F-8AD9-69CB441298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F9CDC698-629B-4028-A04C-2171626B07D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6CA0C8ED-866A-41D6-B2AA-4181A920B2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id="{7256DB45-5931-4F17-875E-15000BD09029}"/>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id="{F6517C31-4E1D-4380-85FC-31CC11561F8D}"/>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id="{CB48F9EA-B668-47F4-89B8-13149415FC13}"/>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id="{269F1AEB-A150-4D79-9971-EE1AC12B6642}"/>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id="{3B76CF34-270C-4C4A-8A07-EE1733E15608}"/>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a:extLst>
            <a:ext uri="{FF2B5EF4-FFF2-40B4-BE49-F238E27FC236}">
              <a16:creationId xmlns:a16="http://schemas.microsoft.com/office/drawing/2014/main" id="{6EF56D51-4926-4A4E-8C59-BA7AE8204129}"/>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id="{7F91EC45-435A-4AEC-8FAA-AB9E86856AFC}"/>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id="{584ECF70-B510-4133-BA26-A07F9C2C9FC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id="{95729215-588E-4F97-92D3-86278D423499}"/>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id="{8E0B77DE-59E4-45DE-98E4-80B4DFC87CB7}"/>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6063768-494E-4D8A-B989-F4958E56C8C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F9E43526-F091-4F98-9975-6383EEB471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85FB9A05-BBF5-4E6A-8957-9D2D734046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97BF971D-96C0-4EB5-8389-3149C88248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51B0146C-7C20-4AB8-BF05-42D7A974D4C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720" name="楕円 719">
          <a:extLst>
            <a:ext uri="{FF2B5EF4-FFF2-40B4-BE49-F238E27FC236}">
              <a16:creationId xmlns:a16="http://schemas.microsoft.com/office/drawing/2014/main" id="{49C69C47-1426-4B80-963E-80E842DF5F35}"/>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721" name="【公民館】&#10;有形固定資産減価償却率該当値テキスト">
          <a:extLst>
            <a:ext uri="{FF2B5EF4-FFF2-40B4-BE49-F238E27FC236}">
              <a16:creationId xmlns:a16="http://schemas.microsoft.com/office/drawing/2014/main" id="{852F5C48-A1EE-410D-8DD6-85F20B6F4ACB}"/>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92075</xdr:rowOff>
    </xdr:from>
    <xdr:to>
      <xdr:col>81</xdr:col>
      <xdr:colOff>101600</xdr:colOff>
      <xdr:row>107</xdr:row>
      <xdr:rowOff>22225</xdr:rowOff>
    </xdr:to>
    <xdr:sp macro="" textlink="">
      <xdr:nvSpPr>
        <xdr:cNvPr id="722" name="楕円 721">
          <a:extLst>
            <a:ext uri="{FF2B5EF4-FFF2-40B4-BE49-F238E27FC236}">
              <a16:creationId xmlns:a16="http://schemas.microsoft.com/office/drawing/2014/main" id="{2A1ABE8A-5339-4A66-9F7A-74BAFEBF221E}"/>
            </a:ext>
          </a:extLst>
        </xdr:cNvPr>
        <xdr:cNvSpPr/>
      </xdr:nvSpPr>
      <xdr:spPr>
        <a:xfrm>
          <a:off x="15430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142875</xdr:rowOff>
    </xdr:to>
    <xdr:cxnSp macro="">
      <xdr:nvCxnSpPr>
        <xdr:cNvPr id="723" name="直線コネクタ 722">
          <a:extLst>
            <a:ext uri="{FF2B5EF4-FFF2-40B4-BE49-F238E27FC236}">
              <a16:creationId xmlns:a16="http://schemas.microsoft.com/office/drawing/2014/main" id="{4B3A0956-F821-4EDD-983E-15E46F7A4FB8}"/>
            </a:ext>
          </a:extLst>
        </xdr:cNvPr>
        <xdr:cNvCxnSpPr/>
      </xdr:nvCxnSpPr>
      <xdr:spPr>
        <a:xfrm flipV="1">
          <a:off x="15481300" y="182841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124461</xdr:rowOff>
    </xdr:from>
    <xdr:to>
      <xdr:col>76</xdr:col>
      <xdr:colOff>165100</xdr:colOff>
      <xdr:row>107</xdr:row>
      <xdr:rowOff>54611</xdr:rowOff>
    </xdr:to>
    <xdr:sp macro="" textlink="">
      <xdr:nvSpPr>
        <xdr:cNvPr id="724" name="楕円 723">
          <a:extLst>
            <a:ext uri="{FF2B5EF4-FFF2-40B4-BE49-F238E27FC236}">
              <a16:creationId xmlns:a16="http://schemas.microsoft.com/office/drawing/2014/main" id="{9397D17D-0428-4D5A-ABED-B505D9B2237E}"/>
            </a:ext>
          </a:extLst>
        </xdr:cNvPr>
        <xdr:cNvSpPr/>
      </xdr:nvSpPr>
      <xdr:spPr>
        <a:xfrm>
          <a:off x="14541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142875</xdr:rowOff>
    </xdr:from>
    <xdr:to>
      <xdr:col>81</xdr:col>
      <xdr:colOff>50800</xdr:colOff>
      <xdr:row>107</xdr:row>
      <xdr:rowOff>3811</xdr:rowOff>
    </xdr:to>
    <xdr:cxnSp macro="">
      <xdr:nvCxnSpPr>
        <xdr:cNvPr id="725" name="直線コネクタ 724">
          <a:extLst>
            <a:ext uri="{FF2B5EF4-FFF2-40B4-BE49-F238E27FC236}">
              <a16:creationId xmlns:a16="http://schemas.microsoft.com/office/drawing/2014/main" id="{83304221-BED7-4213-A1DE-A2C0120C4414}"/>
            </a:ext>
          </a:extLst>
        </xdr:cNvPr>
        <xdr:cNvCxnSpPr/>
      </xdr:nvCxnSpPr>
      <xdr:spPr>
        <a:xfrm flipV="1">
          <a:off x="14592300" y="183165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158750</xdr:rowOff>
    </xdr:from>
    <xdr:to>
      <xdr:col>72</xdr:col>
      <xdr:colOff>38100</xdr:colOff>
      <xdr:row>107</xdr:row>
      <xdr:rowOff>88900</xdr:rowOff>
    </xdr:to>
    <xdr:sp macro="" textlink="">
      <xdr:nvSpPr>
        <xdr:cNvPr id="726" name="楕円 725">
          <a:extLst>
            <a:ext uri="{FF2B5EF4-FFF2-40B4-BE49-F238E27FC236}">
              <a16:creationId xmlns:a16="http://schemas.microsoft.com/office/drawing/2014/main" id="{1EF2C8E2-7198-4120-AE4C-2364D6AF814C}"/>
            </a:ext>
          </a:extLst>
        </xdr:cNvPr>
        <xdr:cNvSpPr/>
      </xdr:nvSpPr>
      <xdr:spPr>
        <a:xfrm>
          <a:off x="1365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3811</xdr:rowOff>
    </xdr:from>
    <xdr:to>
      <xdr:col>76</xdr:col>
      <xdr:colOff>114300</xdr:colOff>
      <xdr:row>107</xdr:row>
      <xdr:rowOff>38100</xdr:rowOff>
    </xdr:to>
    <xdr:cxnSp macro="">
      <xdr:nvCxnSpPr>
        <xdr:cNvPr id="727" name="直線コネクタ 726">
          <a:extLst>
            <a:ext uri="{FF2B5EF4-FFF2-40B4-BE49-F238E27FC236}">
              <a16:creationId xmlns:a16="http://schemas.microsoft.com/office/drawing/2014/main" id="{BBBF210D-625A-4E7F-9C8E-7463DDA5A26B}"/>
            </a:ext>
          </a:extLst>
        </xdr:cNvPr>
        <xdr:cNvCxnSpPr/>
      </xdr:nvCxnSpPr>
      <xdr:spPr>
        <a:xfrm flipV="1">
          <a:off x="13703300" y="18348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28" name="n_1aveValue【公民館】&#10;有形固定資産減価償却率">
          <a:extLst>
            <a:ext uri="{FF2B5EF4-FFF2-40B4-BE49-F238E27FC236}">
              <a16:creationId xmlns:a16="http://schemas.microsoft.com/office/drawing/2014/main" id="{E126ACB8-50CD-4210-B467-8E2B65F07AA8}"/>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10177</xdr:rowOff>
    </xdr:from>
    <xdr:ext cx="405111" cy="259045"/>
    <xdr:sp macro="" textlink="">
      <xdr:nvSpPr>
        <xdr:cNvPr id="729" name="n_2aveValue【公民館】&#10;有形固定資産減価償却率">
          <a:extLst>
            <a:ext uri="{FF2B5EF4-FFF2-40B4-BE49-F238E27FC236}">
              <a16:creationId xmlns:a16="http://schemas.microsoft.com/office/drawing/2014/main" id="{C8CB3244-172B-4576-B995-C413D8E02E9D}"/>
            </a:ext>
          </a:extLst>
        </xdr:cNvPr>
        <xdr:cNvSpPr txBox="1"/>
      </xdr:nvSpPr>
      <xdr:spPr>
        <a:xfrm>
          <a:off x="14389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30" name="n_3aveValue【公民館】&#10;有形固定資産減価償却率">
          <a:extLst>
            <a:ext uri="{FF2B5EF4-FFF2-40B4-BE49-F238E27FC236}">
              <a16:creationId xmlns:a16="http://schemas.microsoft.com/office/drawing/2014/main" id="{251149BC-A16E-4193-AD1F-2459394DE159}"/>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13352</xdr:rowOff>
    </xdr:from>
    <xdr:ext cx="405111" cy="259045"/>
    <xdr:sp macro="" textlink="">
      <xdr:nvSpPr>
        <xdr:cNvPr id="731" name="n_1mainValue【公民館】&#10;有形固定資産減価償却率">
          <a:extLst>
            <a:ext uri="{FF2B5EF4-FFF2-40B4-BE49-F238E27FC236}">
              <a16:creationId xmlns:a16="http://schemas.microsoft.com/office/drawing/2014/main" id="{6E456269-8674-4F72-9C92-DA883DDFE95D}"/>
            </a:ext>
          </a:extLst>
        </xdr:cNvPr>
        <xdr:cNvSpPr txBox="1"/>
      </xdr:nvSpPr>
      <xdr:spPr>
        <a:xfrm>
          <a:off x="152660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45738</xdr:rowOff>
    </xdr:from>
    <xdr:ext cx="405111" cy="259045"/>
    <xdr:sp macro="" textlink="">
      <xdr:nvSpPr>
        <xdr:cNvPr id="732" name="n_2mainValue【公民館】&#10;有形固定資産減価償却率">
          <a:extLst>
            <a:ext uri="{FF2B5EF4-FFF2-40B4-BE49-F238E27FC236}">
              <a16:creationId xmlns:a16="http://schemas.microsoft.com/office/drawing/2014/main" id="{A8997FC9-3853-43F7-8FF5-AD0B122D70E3}"/>
            </a:ext>
          </a:extLst>
        </xdr:cNvPr>
        <xdr:cNvSpPr txBox="1"/>
      </xdr:nvSpPr>
      <xdr:spPr>
        <a:xfrm>
          <a:off x="14389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80027</xdr:rowOff>
    </xdr:from>
    <xdr:ext cx="405111" cy="259045"/>
    <xdr:sp macro="" textlink="">
      <xdr:nvSpPr>
        <xdr:cNvPr id="733" name="n_3mainValue【公民館】&#10;有形固定資産減価償却率">
          <a:extLst>
            <a:ext uri="{FF2B5EF4-FFF2-40B4-BE49-F238E27FC236}">
              <a16:creationId xmlns:a16="http://schemas.microsoft.com/office/drawing/2014/main" id="{76368D1F-71FD-4851-85A4-9801B1E198A1}"/>
            </a:ext>
          </a:extLst>
        </xdr:cNvPr>
        <xdr:cNvSpPr txBox="1"/>
      </xdr:nvSpPr>
      <xdr:spPr>
        <a:xfrm>
          <a:off x="13500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7C95C34D-1F74-4DEC-8811-78C6F359DBE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3A2C2A78-7D6C-4E44-AE7E-BD3E3575E65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14B46301-B32C-4276-834C-66F5C5449C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72638A8C-D686-4AFF-8584-138AA6B9F6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460052B3-2803-42CD-8435-321A18B8A5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D0764F4B-2929-405C-930A-0E7661D2A7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827F09A-F3EC-4ED9-B5E2-C072F91CD4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95212B8-55AB-4B99-A20C-958311BA32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8A420CF5-6157-4912-AE10-FF5C6D54F0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8A4512FC-6709-4518-A458-2B9DFCCAD7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9B2165EE-4E5F-4D8F-A852-265B2B3EDBB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88F29EF2-B1E2-4440-859D-69C47A38DCE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1DAE3318-2CF2-48C9-94A4-B34D7F71AD4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77B76E1B-4537-496B-BE78-D347F7731D1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FC4B2EB2-103C-44EB-8EFC-39AE457F3B0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7C69939F-58AD-4893-9655-E2F5EC311F6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E59D7F87-D2FD-4585-A341-7A5F89E029F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289D08EA-2F24-4563-8D45-59D5B549593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88F484F5-5FAC-44E2-9419-91217EA7CE5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64EF8F4E-E47A-4018-B197-0C116E9A15D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408EA0BE-6288-4C1B-9A98-FA9375B905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78E4F2E8-339E-4A90-8C0F-C962A627A0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02F146ED-C905-42CF-8D04-263F949196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a:extLst>
            <a:ext uri="{FF2B5EF4-FFF2-40B4-BE49-F238E27FC236}">
              <a16:creationId xmlns:a16="http://schemas.microsoft.com/office/drawing/2014/main" id="{2574C7F3-6B0A-4F21-BD81-460AB7542370}"/>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a:extLst>
            <a:ext uri="{FF2B5EF4-FFF2-40B4-BE49-F238E27FC236}">
              <a16:creationId xmlns:a16="http://schemas.microsoft.com/office/drawing/2014/main" id="{58BCEDDA-D6C6-4742-AF90-773329EC98F7}"/>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a:extLst>
            <a:ext uri="{FF2B5EF4-FFF2-40B4-BE49-F238E27FC236}">
              <a16:creationId xmlns:a16="http://schemas.microsoft.com/office/drawing/2014/main" id="{8E5A8E4E-2A98-44DA-B56F-4BBE58931038}"/>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a:extLst>
            <a:ext uri="{FF2B5EF4-FFF2-40B4-BE49-F238E27FC236}">
              <a16:creationId xmlns:a16="http://schemas.microsoft.com/office/drawing/2014/main" id="{37E5EB11-ED29-478C-9161-A16AE0F18B63}"/>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a:extLst>
            <a:ext uri="{FF2B5EF4-FFF2-40B4-BE49-F238E27FC236}">
              <a16:creationId xmlns:a16="http://schemas.microsoft.com/office/drawing/2014/main" id="{6C457D89-A791-43FD-8E03-CE8F0B61B72C}"/>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62" name="【公民館】&#10;一人当たり面積平均値テキスト">
          <a:extLst>
            <a:ext uri="{FF2B5EF4-FFF2-40B4-BE49-F238E27FC236}">
              <a16:creationId xmlns:a16="http://schemas.microsoft.com/office/drawing/2014/main" id="{934EF4B3-455B-4623-9F81-37BEDCBE6EC5}"/>
            </a:ext>
          </a:extLst>
        </xdr:cNvPr>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a:extLst>
            <a:ext uri="{FF2B5EF4-FFF2-40B4-BE49-F238E27FC236}">
              <a16:creationId xmlns:a16="http://schemas.microsoft.com/office/drawing/2014/main" id="{132E4AA2-9067-4434-9D53-389B9A0A3A38}"/>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a:extLst>
            <a:ext uri="{FF2B5EF4-FFF2-40B4-BE49-F238E27FC236}">
              <a16:creationId xmlns:a16="http://schemas.microsoft.com/office/drawing/2014/main" id="{475DEE0C-5AAA-4F5A-B6E9-6DD516DA0629}"/>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a:extLst>
            <a:ext uri="{FF2B5EF4-FFF2-40B4-BE49-F238E27FC236}">
              <a16:creationId xmlns:a16="http://schemas.microsoft.com/office/drawing/2014/main" id="{53EB7C76-C3E4-4EBA-85D8-900287ADBFB5}"/>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a:extLst>
            <a:ext uri="{FF2B5EF4-FFF2-40B4-BE49-F238E27FC236}">
              <a16:creationId xmlns:a16="http://schemas.microsoft.com/office/drawing/2014/main" id="{03DBE50D-917E-4AE7-B10E-801A4F6BC074}"/>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2948B7F5-B8F9-4339-AB58-888BF81A57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D6065FD4-7851-408A-94DF-42093758A7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8A5DD58-DD8A-4AB5-9A55-40414BB2653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697FB81-7023-48D6-80B3-78B16E85BD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48BCBB5-C627-4C5C-A0CF-DCD4A3B3641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86361</xdr:rowOff>
    </xdr:from>
    <xdr:to>
      <xdr:col>116</xdr:col>
      <xdr:colOff>114300</xdr:colOff>
      <xdr:row>101</xdr:row>
      <xdr:rowOff>16511</xdr:rowOff>
    </xdr:to>
    <xdr:sp macro="" textlink="">
      <xdr:nvSpPr>
        <xdr:cNvPr id="772" name="楕円 771">
          <a:extLst>
            <a:ext uri="{FF2B5EF4-FFF2-40B4-BE49-F238E27FC236}">
              <a16:creationId xmlns:a16="http://schemas.microsoft.com/office/drawing/2014/main" id="{E9AB5DC4-B2B1-47DF-A50B-2814FBA7A49E}"/>
            </a:ext>
          </a:extLst>
        </xdr:cNvPr>
        <xdr:cNvSpPr/>
      </xdr:nvSpPr>
      <xdr:spPr>
        <a:xfrm>
          <a:off x="221107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39388</xdr:rowOff>
    </xdr:from>
    <xdr:ext cx="469744" cy="259045"/>
    <xdr:sp macro="" textlink="">
      <xdr:nvSpPr>
        <xdr:cNvPr id="773" name="【公民館】&#10;一人当たり面積該当値テキスト">
          <a:extLst>
            <a:ext uri="{FF2B5EF4-FFF2-40B4-BE49-F238E27FC236}">
              <a16:creationId xmlns:a16="http://schemas.microsoft.com/office/drawing/2014/main" id="{6A53A7A1-6BD8-4F83-BF98-79CB53CDDA0D}"/>
            </a:ext>
          </a:extLst>
        </xdr:cNvPr>
        <xdr:cNvSpPr txBox="1"/>
      </xdr:nvSpPr>
      <xdr:spPr>
        <a:xfrm>
          <a:off x="22199600" y="1718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124461</xdr:rowOff>
    </xdr:from>
    <xdr:to>
      <xdr:col>112</xdr:col>
      <xdr:colOff>38100</xdr:colOff>
      <xdr:row>101</xdr:row>
      <xdr:rowOff>54611</xdr:rowOff>
    </xdr:to>
    <xdr:sp macro="" textlink="">
      <xdr:nvSpPr>
        <xdr:cNvPr id="774" name="楕円 773">
          <a:extLst>
            <a:ext uri="{FF2B5EF4-FFF2-40B4-BE49-F238E27FC236}">
              <a16:creationId xmlns:a16="http://schemas.microsoft.com/office/drawing/2014/main" id="{6E921019-EC0A-40B2-91B2-0C27A4464698}"/>
            </a:ext>
          </a:extLst>
        </xdr:cNvPr>
        <xdr:cNvSpPr/>
      </xdr:nvSpPr>
      <xdr:spPr>
        <a:xfrm>
          <a:off x="21272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137161</xdr:rowOff>
    </xdr:from>
    <xdr:to>
      <xdr:col>116</xdr:col>
      <xdr:colOff>63500</xdr:colOff>
      <xdr:row>101</xdr:row>
      <xdr:rowOff>3811</xdr:rowOff>
    </xdr:to>
    <xdr:cxnSp macro="">
      <xdr:nvCxnSpPr>
        <xdr:cNvPr id="775" name="直線コネクタ 774">
          <a:extLst>
            <a:ext uri="{FF2B5EF4-FFF2-40B4-BE49-F238E27FC236}">
              <a16:creationId xmlns:a16="http://schemas.microsoft.com/office/drawing/2014/main" id="{32AD5123-D57E-4396-9EE0-9D5AF266F5CA}"/>
            </a:ext>
          </a:extLst>
        </xdr:cNvPr>
        <xdr:cNvCxnSpPr/>
      </xdr:nvCxnSpPr>
      <xdr:spPr>
        <a:xfrm flipV="1">
          <a:off x="21323300" y="17282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124461</xdr:rowOff>
    </xdr:from>
    <xdr:to>
      <xdr:col>107</xdr:col>
      <xdr:colOff>101600</xdr:colOff>
      <xdr:row>101</xdr:row>
      <xdr:rowOff>54611</xdr:rowOff>
    </xdr:to>
    <xdr:sp macro="" textlink="">
      <xdr:nvSpPr>
        <xdr:cNvPr id="776" name="楕円 775">
          <a:extLst>
            <a:ext uri="{FF2B5EF4-FFF2-40B4-BE49-F238E27FC236}">
              <a16:creationId xmlns:a16="http://schemas.microsoft.com/office/drawing/2014/main" id="{1D67EDFD-A675-4AFE-90F3-F1B549140B67}"/>
            </a:ext>
          </a:extLst>
        </xdr:cNvPr>
        <xdr:cNvSpPr/>
      </xdr:nvSpPr>
      <xdr:spPr>
        <a:xfrm>
          <a:off x="20383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3811</xdr:rowOff>
    </xdr:from>
    <xdr:to>
      <xdr:col>111</xdr:col>
      <xdr:colOff>177800</xdr:colOff>
      <xdr:row>101</xdr:row>
      <xdr:rowOff>3811</xdr:rowOff>
    </xdr:to>
    <xdr:cxnSp macro="">
      <xdr:nvCxnSpPr>
        <xdr:cNvPr id="777" name="直線コネクタ 776">
          <a:extLst>
            <a:ext uri="{FF2B5EF4-FFF2-40B4-BE49-F238E27FC236}">
              <a16:creationId xmlns:a16="http://schemas.microsoft.com/office/drawing/2014/main" id="{497C8FB8-78D5-4034-841A-2C1CFD901FA3}"/>
            </a:ext>
          </a:extLst>
        </xdr:cNvPr>
        <xdr:cNvCxnSpPr/>
      </xdr:nvCxnSpPr>
      <xdr:spPr>
        <a:xfrm>
          <a:off x="20434300" y="17320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116839</xdr:rowOff>
    </xdr:from>
    <xdr:to>
      <xdr:col>102</xdr:col>
      <xdr:colOff>165100</xdr:colOff>
      <xdr:row>101</xdr:row>
      <xdr:rowOff>46989</xdr:rowOff>
    </xdr:to>
    <xdr:sp macro="" textlink="">
      <xdr:nvSpPr>
        <xdr:cNvPr id="778" name="楕円 777">
          <a:extLst>
            <a:ext uri="{FF2B5EF4-FFF2-40B4-BE49-F238E27FC236}">
              <a16:creationId xmlns:a16="http://schemas.microsoft.com/office/drawing/2014/main" id="{20B5F3D8-3803-40A0-B305-CFC8E7090A2B}"/>
            </a:ext>
          </a:extLst>
        </xdr:cNvPr>
        <xdr:cNvSpPr/>
      </xdr:nvSpPr>
      <xdr:spPr>
        <a:xfrm>
          <a:off x="19494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167639</xdr:rowOff>
    </xdr:from>
    <xdr:to>
      <xdr:col>107</xdr:col>
      <xdr:colOff>50800</xdr:colOff>
      <xdr:row>101</xdr:row>
      <xdr:rowOff>3811</xdr:rowOff>
    </xdr:to>
    <xdr:cxnSp macro="">
      <xdr:nvCxnSpPr>
        <xdr:cNvPr id="779" name="直線コネクタ 778">
          <a:extLst>
            <a:ext uri="{FF2B5EF4-FFF2-40B4-BE49-F238E27FC236}">
              <a16:creationId xmlns:a16="http://schemas.microsoft.com/office/drawing/2014/main" id="{1EF46912-5B42-43E5-8612-5A21986AD94C}"/>
            </a:ext>
          </a:extLst>
        </xdr:cNvPr>
        <xdr:cNvCxnSpPr/>
      </xdr:nvCxnSpPr>
      <xdr:spPr>
        <a:xfrm>
          <a:off x="19545300" y="17312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80" name="n_1aveValue【公民館】&#10;一人当たり面積">
          <a:extLst>
            <a:ext uri="{FF2B5EF4-FFF2-40B4-BE49-F238E27FC236}">
              <a16:creationId xmlns:a16="http://schemas.microsoft.com/office/drawing/2014/main" id="{EDF454E4-E63A-4C8E-9242-4A0049A2CEDF}"/>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81" name="n_2aveValue【公民館】&#10;一人当たり面積">
          <a:extLst>
            <a:ext uri="{FF2B5EF4-FFF2-40B4-BE49-F238E27FC236}">
              <a16:creationId xmlns:a16="http://schemas.microsoft.com/office/drawing/2014/main" id="{876B110E-A8DB-46B5-8959-037CF7C17022}"/>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782" name="n_3aveValue【公民館】&#10;一人当たり面積">
          <a:extLst>
            <a:ext uri="{FF2B5EF4-FFF2-40B4-BE49-F238E27FC236}">
              <a16:creationId xmlns:a16="http://schemas.microsoft.com/office/drawing/2014/main" id="{E3E752EA-4D5A-4DF3-947C-783BDF1DD3FC}"/>
            </a:ext>
          </a:extLst>
        </xdr:cNvPr>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71138</xdr:rowOff>
    </xdr:from>
    <xdr:ext cx="469744" cy="259045"/>
    <xdr:sp macro="" textlink="">
      <xdr:nvSpPr>
        <xdr:cNvPr id="783" name="n_1mainValue【公民館】&#10;一人当たり面積">
          <a:extLst>
            <a:ext uri="{FF2B5EF4-FFF2-40B4-BE49-F238E27FC236}">
              <a16:creationId xmlns:a16="http://schemas.microsoft.com/office/drawing/2014/main" id="{07D3C0D0-9DD6-4E2A-ABD7-E8A2543F4F6D}"/>
            </a:ext>
          </a:extLst>
        </xdr:cNvPr>
        <xdr:cNvSpPr txBox="1"/>
      </xdr:nvSpPr>
      <xdr:spPr>
        <a:xfrm>
          <a:off x="210757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71138</xdr:rowOff>
    </xdr:from>
    <xdr:ext cx="469744" cy="259045"/>
    <xdr:sp macro="" textlink="">
      <xdr:nvSpPr>
        <xdr:cNvPr id="784" name="n_2mainValue【公民館】&#10;一人当たり面積">
          <a:extLst>
            <a:ext uri="{FF2B5EF4-FFF2-40B4-BE49-F238E27FC236}">
              <a16:creationId xmlns:a16="http://schemas.microsoft.com/office/drawing/2014/main" id="{5A55E994-CB6A-44B9-BDBB-4946110BE8BE}"/>
            </a:ext>
          </a:extLst>
        </xdr:cNvPr>
        <xdr:cNvSpPr txBox="1"/>
      </xdr:nvSpPr>
      <xdr:spPr>
        <a:xfrm>
          <a:off x="20199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63516</xdr:rowOff>
    </xdr:from>
    <xdr:ext cx="469744" cy="259045"/>
    <xdr:sp macro="" textlink="">
      <xdr:nvSpPr>
        <xdr:cNvPr id="785" name="n_3mainValue【公民館】&#10;一人当たり面積">
          <a:extLst>
            <a:ext uri="{FF2B5EF4-FFF2-40B4-BE49-F238E27FC236}">
              <a16:creationId xmlns:a16="http://schemas.microsoft.com/office/drawing/2014/main" id="{48C6C9C3-EC83-487A-9C77-03446609CE91}"/>
            </a:ext>
          </a:extLst>
        </xdr:cNvPr>
        <xdr:cNvSpPr txBox="1"/>
      </xdr:nvSpPr>
      <xdr:spPr>
        <a:xfrm>
          <a:off x="19310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AA795044-EC80-499C-8D23-201D70C39E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22679BD0-F25F-46A7-A2ED-A1CD55B3CC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6E63DD21-CDF9-41A4-BF01-8D6FAD2433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53.4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％となっており、類似団体内平均及び全国・埼玉県平均よりは低いものの、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類型別にみると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「学校施設」や「児童館」、「庁舎」等の主要施設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公共施設等（インフラを除く）の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51.6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％を占める「学校施設」は、</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地域における生活圏、徒歩圏においてまとまった土地を確保でき</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は児童数の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により余剰地も見込まれること</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等から</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複合化の拠点</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おり、複合化を進めることで維持管理費の縮減が見込まれる。また、複合化等による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最適配置後に残った建物や土地は、他の用途への転用や民間事業への売却などにより有効活用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を図る。</a:t>
          </a:r>
          <a:endPar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その他、類似団体と比較して有形固定資産減価償却率が高くなっている施設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ある。　「橋りょう・トンネル」については、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部材の劣化や損傷状況を把握しながら必要な修繕を繰り返すことで長寿命化・ライフサイクルコストの縮減を図り、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橋梁長寿命化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修繕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計画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に基づき必要な修繕を行っていく。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また、有形固定資産減価償却率</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73.7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％となっている「児童館」については、単館児童館は、まちづくりセンター、コミュニティセンター、学校等へ機能を移転するなど、施設の集約化・複合化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検討していく。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同様に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73.3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についても、昭和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設された建物があることから、大規模改修や更新の時期を迎えるにあたっては施設の集約化・複合化を検討していく必要があるが、併せて施設の必要性についても市民ニーズの変化や財政状況等を考慮し、入居者の状況に応じて総合的に検討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83E0FD-366D-4878-94F9-1FF25D748A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9252A5-4DFD-436B-BEDF-D92EC8F621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006976-0E2E-47DD-9370-E4EB8B43F0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D98BE4-DA4C-4E00-899B-0C155BFD98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9211C1-9AF4-4C16-B4D7-B93A782387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F4B35F-1336-4CF9-81FF-81306053F8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03E1D9-A452-464B-93D1-6974CCF27E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BA69F8-C224-4B01-8F51-15BD5E675C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805E73-BB13-43E4-8ED8-A559FA45C03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3D9AD5-86E4-4A1C-A8DA-19B87DBA3A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344,320
338,745
72.11
106,309,556
100,011,283
4,355,277
59,322,418
57,966,416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FDA190-26C1-4A07-9AAC-D6E009118D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39EB78-FC70-4964-BD8C-8CAF58AC4A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267D47-8F0D-4511-AE13-74821A9172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9E7C6A-7BCA-4CDF-AD99-B705D4EA1C8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6D4DE8-3EE2-4196-A339-AC14C5E05B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8559D1B-EE4C-42C0-A7CB-EEED46C02FB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0EA709-B6B1-4249-A26B-5011DEFE61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0979A4-ED6A-42E0-843A-C432FE9485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30FA22-2549-40FE-ABB8-815C48B865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5C44EB-64DA-4770-8F4F-99AA997071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131994-46FC-4470-BE1A-ED6908E888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D105C1-AD3A-4FEF-A199-4F3A32B2CDA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5E75202-8DE7-4DA2-B3F0-09F998C68A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A769D2-7932-4C01-B461-E2FE319353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94A52AF-BE39-45D8-910E-7184B3E689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0657FB-5EDB-4675-A5E0-48776A33BD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A2F42B-B208-4838-B117-995E349D674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4531DD-08D8-4D6E-A6F8-0D58A4C032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34E9F0-F437-4A61-B855-73EFC8C242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A04C606-8AF6-4971-B377-5D03C9D9DF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C7739B3-9E10-49FE-85DC-737F4BB1E1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80CB778-7B55-4587-8615-FF55411CDF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CED79AB-F81D-46E6-86BB-A15957CCD07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E057BFE-E094-4DE0-94E3-1BE755B169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A9CE18D-1265-4049-B5BA-6EBDC47BCB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2645594-F8D5-4F44-A202-602F5012F5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5880FF3-E587-4C3F-AF50-A9DCBF9117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269FD62-1809-498F-BEEB-24953E59FF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3B687F6-599C-45E9-BAED-BA197B6FCF0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C13C6E1-4D87-46F4-A330-63324E37CD9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C0C24D6-4FFA-4438-B8A3-A4541C6E65B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F0367D8-8C49-4D86-B381-62C1D0D4D7E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302A8D5-BEBD-4F15-B8CB-A2E05AFE4EC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B9CD760-1D53-478B-9CCE-CC376BD2A8A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E68347B-CE75-4E0D-B5EC-8273E0FAB7D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6D74B57-0F32-43CF-9F92-A79B151255F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1418892-3D37-4C6E-B57A-AB7C2752B48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B7D9F2B-A608-44B7-AF81-C179BAE3E42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0C18A6C-6403-4BC5-96F5-FAC3D7775F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DB2F8CF-D32B-404D-A13C-B409826115A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4F58B03-D754-4007-A047-BA570E8D8EA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BB57A8E-4BAF-479E-91FC-0447659C9A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91ACFD7-79FA-4445-BD22-5A13DF13CFB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030EC85-D4FE-4B2E-8C92-CE9C9460AE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51D7EC01-0324-4D2C-A00D-CC14CDA1ADE9}"/>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3E02AE53-9F03-431F-A8CC-FDABEA13B8A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F14E9C2-EAE5-4987-8ACF-CA90C3CF280D}"/>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B9C00A-9995-43AF-8E00-39DDE27F44CB}"/>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DD31B71E-6458-4129-AA31-D8D9D74200B6}"/>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a:extLst>
            <a:ext uri="{FF2B5EF4-FFF2-40B4-BE49-F238E27FC236}">
              <a16:creationId xmlns:a16="http://schemas.microsoft.com/office/drawing/2014/main" id="{B4F0931A-562F-4165-A397-AC262C3A27ED}"/>
            </a:ext>
          </a:extLst>
        </xdr:cNvPr>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779FA87B-195D-42AD-AA63-71B8F4E0AD66}"/>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F2D9F733-A96F-472E-81C7-40F81ABF72C2}"/>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865AD435-69B4-4F60-AF5A-B2B6BC46286C}"/>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DFDA8B82-A0CC-4E71-900A-BCE2BCC07CF3}"/>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73CCD0A-91FB-4E8A-9860-3E2169BF98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A6B9935-E67F-4AB3-9064-E3CA1CF6CC2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083BF31-FF3C-46E1-AEBA-A9456D131C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2A0301-0A82-41DB-97B9-2A8669F35B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FB4A30-C5CF-441E-BA32-6C30E193FE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50165</xdr:rowOff>
    </xdr:from>
    <xdr:to>
      <xdr:col>24</xdr:col>
      <xdr:colOff>114300</xdr:colOff>
      <xdr:row>41</xdr:row>
      <xdr:rowOff>151765</xdr:rowOff>
    </xdr:to>
    <xdr:sp macro="" textlink="">
      <xdr:nvSpPr>
        <xdr:cNvPr id="71" name="楕円 70">
          <a:extLst>
            <a:ext uri="{FF2B5EF4-FFF2-40B4-BE49-F238E27FC236}">
              <a16:creationId xmlns:a16="http://schemas.microsoft.com/office/drawing/2014/main" id="{B4BB797D-1446-4807-AE2B-D4FDBD47DB46}"/>
            </a:ext>
          </a:extLst>
        </xdr:cNvPr>
        <xdr:cNvSpPr/>
      </xdr:nvSpPr>
      <xdr:spPr>
        <a:xfrm>
          <a:off x="45847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136542</xdr:rowOff>
    </xdr:from>
    <xdr:ext cx="405111" cy="259045"/>
    <xdr:sp macro="" textlink="">
      <xdr:nvSpPr>
        <xdr:cNvPr id="72" name="【図書館】&#10;有形固定資産減価償却率該当値テキスト">
          <a:extLst>
            <a:ext uri="{FF2B5EF4-FFF2-40B4-BE49-F238E27FC236}">
              <a16:creationId xmlns:a16="http://schemas.microsoft.com/office/drawing/2014/main" id="{020FE1F7-66A1-4E8D-B301-CCC44D159BA7}"/>
            </a:ext>
          </a:extLst>
        </xdr:cNvPr>
        <xdr:cNvSpPr txBox="1"/>
      </xdr:nvSpPr>
      <xdr:spPr>
        <a:xfrm>
          <a:off x="4673600" y="699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90170</xdr:rowOff>
    </xdr:from>
    <xdr:to>
      <xdr:col>20</xdr:col>
      <xdr:colOff>38100</xdr:colOff>
      <xdr:row>42</xdr:row>
      <xdr:rowOff>20320</xdr:rowOff>
    </xdr:to>
    <xdr:sp macro="" textlink="">
      <xdr:nvSpPr>
        <xdr:cNvPr id="73" name="楕円 72">
          <a:extLst>
            <a:ext uri="{FF2B5EF4-FFF2-40B4-BE49-F238E27FC236}">
              <a16:creationId xmlns:a16="http://schemas.microsoft.com/office/drawing/2014/main" id="{162F35C8-B87F-44E5-BE28-07350082F587}"/>
            </a:ext>
          </a:extLst>
        </xdr:cNvPr>
        <xdr:cNvSpPr/>
      </xdr:nvSpPr>
      <xdr:spPr>
        <a:xfrm>
          <a:off x="3746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100965</xdr:rowOff>
    </xdr:from>
    <xdr:to>
      <xdr:col>24</xdr:col>
      <xdr:colOff>63500</xdr:colOff>
      <xdr:row>41</xdr:row>
      <xdr:rowOff>140970</xdr:rowOff>
    </xdr:to>
    <xdr:cxnSp macro="">
      <xdr:nvCxnSpPr>
        <xdr:cNvPr id="74" name="直線コネクタ 73">
          <a:extLst>
            <a:ext uri="{FF2B5EF4-FFF2-40B4-BE49-F238E27FC236}">
              <a16:creationId xmlns:a16="http://schemas.microsoft.com/office/drawing/2014/main" id="{7A4AE68F-C835-49E9-A9D0-D8F814E71A93}"/>
            </a:ext>
          </a:extLst>
        </xdr:cNvPr>
        <xdr:cNvCxnSpPr/>
      </xdr:nvCxnSpPr>
      <xdr:spPr>
        <a:xfrm flipV="1">
          <a:off x="3797300" y="71304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5" name="楕円 74">
          <a:extLst>
            <a:ext uri="{FF2B5EF4-FFF2-40B4-BE49-F238E27FC236}">
              <a16:creationId xmlns:a16="http://schemas.microsoft.com/office/drawing/2014/main" id="{8397BDF8-2D16-417A-85D3-01516292A0D6}"/>
            </a:ext>
          </a:extLst>
        </xdr:cNvPr>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140970</xdr:rowOff>
    </xdr:from>
    <xdr:to>
      <xdr:col>19</xdr:col>
      <xdr:colOff>177800</xdr:colOff>
      <xdr:row>42</xdr:row>
      <xdr:rowOff>7620</xdr:rowOff>
    </xdr:to>
    <xdr:cxnSp macro="">
      <xdr:nvCxnSpPr>
        <xdr:cNvPr id="76" name="直線コネクタ 75">
          <a:extLst>
            <a:ext uri="{FF2B5EF4-FFF2-40B4-BE49-F238E27FC236}">
              <a16:creationId xmlns:a16="http://schemas.microsoft.com/office/drawing/2014/main" id="{38691B7B-7B95-42A9-B393-F30415D397CA}"/>
            </a:ext>
          </a:extLst>
        </xdr:cNvPr>
        <xdr:cNvCxnSpPr/>
      </xdr:nvCxnSpPr>
      <xdr:spPr>
        <a:xfrm flipV="1">
          <a:off x="2908300" y="7170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168275</xdr:rowOff>
    </xdr:from>
    <xdr:to>
      <xdr:col>10</xdr:col>
      <xdr:colOff>165100</xdr:colOff>
      <xdr:row>42</xdr:row>
      <xdr:rowOff>98425</xdr:rowOff>
    </xdr:to>
    <xdr:sp macro="" textlink="">
      <xdr:nvSpPr>
        <xdr:cNvPr id="77" name="楕円 76">
          <a:extLst>
            <a:ext uri="{FF2B5EF4-FFF2-40B4-BE49-F238E27FC236}">
              <a16:creationId xmlns:a16="http://schemas.microsoft.com/office/drawing/2014/main" id="{650FF83D-09DF-4794-B6EF-0BF9EB988D87}"/>
            </a:ext>
          </a:extLst>
        </xdr:cNvPr>
        <xdr:cNvSpPr/>
      </xdr:nvSpPr>
      <xdr:spPr>
        <a:xfrm>
          <a:off x="1968500" y="71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47625</xdr:rowOff>
    </xdr:to>
    <xdr:cxnSp macro="">
      <xdr:nvCxnSpPr>
        <xdr:cNvPr id="78" name="直線コネクタ 77">
          <a:extLst>
            <a:ext uri="{FF2B5EF4-FFF2-40B4-BE49-F238E27FC236}">
              <a16:creationId xmlns:a16="http://schemas.microsoft.com/office/drawing/2014/main" id="{0AF52025-3F23-4955-A5AE-4ABF657D68A9}"/>
            </a:ext>
          </a:extLst>
        </xdr:cNvPr>
        <xdr:cNvCxnSpPr/>
      </xdr:nvCxnSpPr>
      <xdr:spPr>
        <a:xfrm flipV="1">
          <a:off x="2019300" y="7208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9" name="n_1aveValue【図書館】&#10;有形固定資産減価償却率">
          <a:extLst>
            <a:ext uri="{FF2B5EF4-FFF2-40B4-BE49-F238E27FC236}">
              <a16:creationId xmlns:a16="http://schemas.microsoft.com/office/drawing/2014/main" id="{A085F4B3-E119-46A3-8ACB-32F20E5C142C}"/>
            </a:ext>
          </a:extLst>
        </xdr:cNvPr>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80" name="n_2aveValue【図書館】&#10;有形固定資産減価償却率">
          <a:extLst>
            <a:ext uri="{FF2B5EF4-FFF2-40B4-BE49-F238E27FC236}">
              <a16:creationId xmlns:a16="http://schemas.microsoft.com/office/drawing/2014/main" id="{98F6B6C8-4CFC-4C94-8223-1E909B51DEDE}"/>
            </a:ext>
          </a:extLst>
        </xdr:cNvPr>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81" name="n_3aveValue【図書館】&#10;有形固定資産減価償却率">
          <a:extLst>
            <a:ext uri="{FF2B5EF4-FFF2-40B4-BE49-F238E27FC236}">
              <a16:creationId xmlns:a16="http://schemas.microsoft.com/office/drawing/2014/main" id="{CA6FF903-BF4A-400D-91DD-F857E7FBA1EA}"/>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11447</xdr:rowOff>
    </xdr:from>
    <xdr:ext cx="405111" cy="259045"/>
    <xdr:sp macro="" textlink="">
      <xdr:nvSpPr>
        <xdr:cNvPr id="82" name="n_1mainValue【図書館】&#10;有形固定資産減価償却率">
          <a:extLst>
            <a:ext uri="{FF2B5EF4-FFF2-40B4-BE49-F238E27FC236}">
              <a16:creationId xmlns:a16="http://schemas.microsoft.com/office/drawing/2014/main" id="{040DA86E-F97F-4969-99ED-7ACCA3357D53}"/>
            </a:ext>
          </a:extLst>
        </xdr:cNvPr>
        <xdr:cNvSpPr txBox="1"/>
      </xdr:nvSpPr>
      <xdr:spPr>
        <a:xfrm>
          <a:off x="35820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83" name="n_2mainValue【図書館】&#10;有形固定資産減価償却率">
          <a:extLst>
            <a:ext uri="{FF2B5EF4-FFF2-40B4-BE49-F238E27FC236}">
              <a16:creationId xmlns:a16="http://schemas.microsoft.com/office/drawing/2014/main" id="{1FD7817D-CE15-4C06-A708-6310F1C7CEE0}"/>
            </a:ext>
          </a:extLst>
        </xdr:cNvPr>
        <xdr:cNvSpPr txBox="1"/>
      </xdr:nvSpPr>
      <xdr:spPr>
        <a:xfrm>
          <a:off x="2705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89552</xdr:rowOff>
    </xdr:from>
    <xdr:ext cx="405111" cy="259045"/>
    <xdr:sp macro="" textlink="">
      <xdr:nvSpPr>
        <xdr:cNvPr id="84" name="n_3mainValue【図書館】&#10;有形固定資産減価償却率">
          <a:extLst>
            <a:ext uri="{FF2B5EF4-FFF2-40B4-BE49-F238E27FC236}">
              <a16:creationId xmlns:a16="http://schemas.microsoft.com/office/drawing/2014/main" id="{7E178D5C-D7B7-48D0-889D-D84EA6C68E16}"/>
            </a:ext>
          </a:extLst>
        </xdr:cNvPr>
        <xdr:cNvSpPr txBox="1"/>
      </xdr:nvSpPr>
      <xdr:spPr>
        <a:xfrm>
          <a:off x="1816744" y="729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B5EDBCD9-62FA-4F85-BE02-EC68ED6D43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8588E94-3D5C-4320-894D-DDFFCC69D4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E412579-3242-41B4-9C2D-90853A97E5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88C846D-A836-449B-B89D-637B84B755B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7333173C-AB53-4A88-8A4D-00CB73BD2B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FDCDE4C-4DF8-43E6-87BE-77777629ED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D8F78BCA-4D57-493B-994D-6E15340070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237E9E02-B0F2-4174-80AF-49C5147BCF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D7BA931D-5A10-47B2-AB61-14FE574DE9B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B96EFCD7-EEF0-4681-AC72-4CE9AD45B0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FBB70EDD-1CD1-4E8E-9C8D-3BE82AD56A7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722970CA-4398-4C30-B7B8-2E91CE82481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1BE3E3EE-D44B-4C3F-B95C-A5B9F9BD6D5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A4232BE1-8642-4DE5-976F-6597EBBBB10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5F01C032-520D-48EB-85D7-E73E8F1E67F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3B4E7D82-8D30-4BFA-A973-4D523310A49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65F5A175-0CCB-4722-B299-1B533A066A1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9C5BE77F-192D-4DAE-A7B8-1349C8A8793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4A87D33E-7A31-4988-8213-C0B7B3857A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91D8EA4D-EEB2-4415-BFEA-D7FB3BA8385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CA6D7AC6-EF00-491D-8C34-6EB9309A1E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id="{6FC49FBD-CD72-4798-A565-6A650D8C78FA}"/>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id="{85E2CA75-1B13-4343-BA48-4521449413BD}"/>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id="{B9B0E100-56D4-460C-9E46-69944414046D}"/>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id="{8B165364-4A18-420A-B44C-E03F0B10E39C}"/>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id="{364F6CA4-9E14-4820-A0B7-37E54392C025}"/>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a:extLst>
            <a:ext uri="{FF2B5EF4-FFF2-40B4-BE49-F238E27FC236}">
              <a16:creationId xmlns:a16="http://schemas.microsoft.com/office/drawing/2014/main" id="{9CA788B6-1D48-431F-89A1-6FA143455BF7}"/>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id="{939D2A2E-FF74-4284-830F-5E41E5DFE0B7}"/>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id="{D19A2221-681C-4B94-82D8-7EC4E90586B2}"/>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id="{55199CBE-E4C7-4A37-AFDE-74B62DB47FA4}"/>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id="{53A35EED-DCD6-4C16-90FC-4B298EF0D794}"/>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CBD5FAC-90E6-420B-A8F9-6967945925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EDF75E7-4915-4780-A48A-1699A0535EB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A3935A4-86F0-490B-BFEF-BDD3FA0920B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A6ECB45-049D-4B5F-9931-A73C970932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960AC0D-AD74-45C7-9242-6334B3F613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楕円 120">
          <a:extLst>
            <a:ext uri="{FF2B5EF4-FFF2-40B4-BE49-F238E27FC236}">
              <a16:creationId xmlns:a16="http://schemas.microsoft.com/office/drawing/2014/main" id="{2C59C6E4-C288-4EC0-B0FA-2E77B34A404E}"/>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2" name="【図書館】&#10;一人当たり面積該当値テキスト">
          <a:extLst>
            <a:ext uri="{FF2B5EF4-FFF2-40B4-BE49-F238E27FC236}">
              <a16:creationId xmlns:a16="http://schemas.microsoft.com/office/drawing/2014/main" id="{2DC94EEB-6309-4AD3-87ED-090BD4754148}"/>
            </a:ext>
          </a:extLst>
        </xdr:cNvPr>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3" name="楕円 122">
          <a:extLst>
            <a:ext uri="{FF2B5EF4-FFF2-40B4-BE49-F238E27FC236}">
              <a16:creationId xmlns:a16="http://schemas.microsoft.com/office/drawing/2014/main" id="{DE2A5529-ABE7-420E-82D7-50BDC49AD810}"/>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24" name="直線コネクタ 123">
          <a:extLst>
            <a:ext uri="{FF2B5EF4-FFF2-40B4-BE49-F238E27FC236}">
              <a16:creationId xmlns:a16="http://schemas.microsoft.com/office/drawing/2014/main" id="{B08F98B2-1327-4D7A-9486-D0941BABCB59}"/>
            </a:ext>
          </a:extLst>
        </xdr:cNvPr>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5" name="楕円 124">
          <a:extLst>
            <a:ext uri="{FF2B5EF4-FFF2-40B4-BE49-F238E27FC236}">
              <a16:creationId xmlns:a16="http://schemas.microsoft.com/office/drawing/2014/main" id="{2890A0FA-B163-4C14-A84C-39FB217F6A32}"/>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26" name="直線コネクタ 125">
          <a:extLst>
            <a:ext uri="{FF2B5EF4-FFF2-40B4-BE49-F238E27FC236}">
              <a16:creationId xmlns:a16="http://schemas.microsoft.com/office/drawing/2014/main" id="{17C04E02-8E11-428C-91B5-6930241C0381}"/>
            </a:ext>
          </a:extLst>
        </xdr:cNvPr>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27" name="楕円 126">
          <a:extLst>
            <a:ext uri="{FF2B5EF4-FFF2-40B4-BE49-F238E27FC236}">
              <a16:creationId xmlns:a16="http://schemas.microsoft.com/office/drawing/2014/main" id="{2A52B014-1FA4-4443-BB40-EB5F084D36E1}"/>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28" name="直線コネクタ 127">
          <a:extLst>
            <a:ext uri="{FF2B5EF4-FFF2-40B4-BE49-F238E27FC236}">
              <a16:creationId xmlns:a16="http://schemas.microsoft.com/office/drawing/2014/main" id="{AEF6908B-A592-4758-BC43-A7A44CD24671}"/>
            </a:ext>
          </a:extLst>
        </xdr:cNvPr>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a:extLst>
            <a:ext uri="{FF2B5EF4-FFF2-40B4-BE49-F238E27FC236}">
              <a16:creationId xmlns:a16="http://schemas.microsoft.com/office/drawing/2014/main" id="{4625FB9C-E2C6-4F90-946B-129FABE58EDE}"/>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a:extLst>
            <a:ext uri="{FF2B5EF4-FFF2-40B4-BE49-F238E27FC236}">
              <a16:creationId xmlns:a16="http://schemas.microsoft.com/office/drawing/2014/main" id="{27A4EDA0-CD38-4F89-959B-BA7410AB0F64}"/>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a:extLst>
            <a:ext uri="{FF2B5EF4-FFF2-40B4-BE49-F238E27FC236}">
              <a16:creationId xmlns:a16="http://schemas.microsoft.com/office/drawing/2014/main" id="{B27A13B4-AA1F-4245-B328-C900D2954B58}"/>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32" name="n_1mainValue【図書館】&#10;一人当たり面積">
          <a:extLst>
            <a:ext uri="{FF2B5EF4-FFF2-40B4-BE49-F238E27FC236}">
              <a16:creationId xmlns:a16="http://schemas.microsoft.com/office/drawing/2014/main" id="{94FF300F-81A1-4640-BE07-5A11613409B3}"/>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3" name="n_2mainValue【図書館】&#10;一人当たり面積">
          <a:extLst>
            <a:ext uri="{FF2B5EF4-FFF2-40B4-BE49-F238E27FC236}">
              <a16:creationId xmlns:a16="http://schemas.microsoft.com/office/drawing/2014/main" id="{6A4BD871-0DA6-4A50-8225-7025B6C3EA81}"/>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4" name="n_3mainValue【図書館】&#10;一人当たり面積">
          <a:extLst>
            <a:ext uri="{FF2B5EF4-FFF2-40B4-BE49-F238E27FC236}">
              <a16:creationId xmlns:a16="http://schemas.microsoft.com/office/drawing/2014/main" id="{55CAA95B-945B-4F78-A568-5A06D69E2058}"/>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7D851F06-3BE0-49D8-A670-147CA71F9D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62887D2D-1100-423E-AB2A-0542B30475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12126BD3-F0E2-4ADC-A851-DC0E94EA09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6DB80E18-3ED6-4790-AD10-56DF7E6E22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91F5CFBE-C889-4201-A8FC-33CC663745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54B0D30E-F661-423A-A3DD-99D132BC17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DD3A9FC3-AC9A-40FE-B876-A1A1224F3F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3DA83094-5A2B-4E9F-9F6C-159B951CB1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3A402FA9-C21A-4746-A09E-84CD1A4A94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138A30F1-C089-46B7-BEA1-A04079DCA6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344F6EA6-5251-4061-B414-430FE162356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5BCA707F-B6D2-4F83-A17E-04FFDECA29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3B4B0331-E3D5-4381-BC40-A6D890A8486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F3078A7D-5125-4E2B-9B42-D24B5FEF3BC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1421B6D5-B017-442A-AEDB-3C43F42A8E7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D6FA3471-48FD-431E-8AD9-548EE4B1AE5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FCA7D82C-FB78-4D8F-93A6-842B0F9510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2B1B9B86-9990-46F6-A150-7482474E82E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4A1CF493-FD2A-47EC-87CD-1167BBB6519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6DD90F92-1F5D-4B97-ACD9-5DAD6C859AA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4027F269-0A9D-4D60-9DFB-D4DDAFECA75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92E47806-7D8D-40F2-9E89-429B6AA5A4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19887AD0-D60D-4FB3-A685-9535E502173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03A16F25-C72B-4F39-9CED-891B5FCDC5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id="{8AC73B36-AF3A-4EBF-8065-02994B36F78E}"/>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FC2C3C70-EF16-4993-8D77-3AB346149F65}"/>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id="{E84356EA-D8A1-4BD5-9380-9BC78B3C8CAB}"/>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5AFD4585-CE8C-4CB4-B4F0-770DB4B634A4}"/>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id="{A27CF778-1CA3-4719-A2FC-F9C05D43BEB5}"/>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23AACA5B-A3E5-4851-A9EF-9382276E2F3D}"/>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id="{23ABC4CA-53C6-4FFB-8A04-9C975B592603}"/>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id="{1025E712-599B-4994-8DEE-B98C05F0A70E}"/>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id="{C4DDF9DD-E802-4923-8EE7-683AACF31583}"/>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id="{6B703B42-63E0-485C-BF87-0441A813D161}"/>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6094B72-C916-4218-B638-015AF5167C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B9A8085-5ACF-47C6-B1F6-00F3599E02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135246F-5C3C-4709-A207-ED2CF9F114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F255523-279E-4540-B0A1-8EA1D244ED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F5AF4CE-8DF1-469C-8952-EE95A4E584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74" name="楕円 173">
          <a:extLst>
            <a:ext uri="{FF2B5EF4-FFF2-40B4-BE49-F238E27FC236}">
              <a16:creationId xmlns:a16="http://schemas.microsoft.com/office/drawing/2014/main" id="{B01EF0FB-3902-4E86-97E0-4224FACCB7BF}"/>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CB222C76-6F49-4648-BC61-651BD7ACF6EB}"/>
            </a:ext>
          </a:extLst>
        </xdr:cNvPr>
        <xdr:cNvSpPr txBox="1"/>
      </xdr:nvSpPr>
      <xdr:spPr>
        <a:xfrm>
          <a:off x="4673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76" name="楕円 175">
          <a:extLst>
            <a:ext uri="{FF2B5EF4-FFF2-40B4-BE49-F238E27FC236}">
              <a16:creationId xmlns:a16="http://schemas.microsoft.com/office/drawing/2014/main" id="{A2CCDB87-8F1A-427D-8D23-A98CB6818A71}"/>
            </a:ext>
          </a:extLst>
        </xdr:cNvPr>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110490</xdr:rowOff>
    </xdr:to>
    <xdr:cxnSp macro="">
      <xdr:nvCxnSpPr>
        <xdr:cNvPr id="177" name="直線コネクタ 176">
          <a:extLst>
            <a:ext uri="{FF2B5EF4-FFF2-40B4-BE49-F238E27FC236}">
              <a16:creationId xmlns:a16="http://schemas.microsoft.com/office/drawing/2014/main" id="{35B984D2-4A40-4226-B96E-933DB6F9A59B}"/>
            </a:ext>
          </a:extLst>
        </xdr:cNvPr>
        <xdr:cNvCxnSpPr/>
      </xdr:nvCxnSpPr>
      <xdr:spPr>
        <a:xfrm flipV="1">
          <a:off x="3797300" y="103441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114935</xdr:rowOff>
    </xdr:from>
    <xdr:to>
      <xdr:col>15</xdr:col>
      <xdr:colOff>101600</xdr:colOff>
      <xdr:row>61</xdr:row>
      <xdr:rowOff>45085</xdr:rowOff>
    </xdr:to>
    <xdr:sp macro="" textlink="">
      <xdr:nvSpPr>
        <xdr:cNvPr id="178" name="楕円 177">
          <a:extLst>
            <a:ext uri="{FF2B5EF4-FFF2-40B4-BE49-F238E27FC236}">
              <a16:creationId xmlns:a16="http://schemas.microsoft.com/office/drawing/2014/main" id="{9A584508-E246-4549-8221-5EC21824EFF3}"/>
            </a:ext>
          </a:extLst>
        </xdr:cNvPr>
        <xdr:cNvSpPr/>
      </xdr:nvSpPr>
      <xdr:spPr>
        <a:xfrm>
          <a:off x="2857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165735</xdr:rowOff>
    </xdr:to>
    <xdr:cxnSp macro="">
      <xdr:nvCxnSpPr>
        <xdr:cNvPr id="179" name="直線コネクタ 178">
          <a:extLst>
            <a:ext uri="{FF2B5EF4-FFF2-40B4-BE49-F238E27FC236}">
              <a16:creationId xmlns:a16="http://schemas.microsoft.com/office/drawing/2014/main" id="{D4AC3293-20AA-40BC-973C-08F1C540A421}"/>
            </a:ext>
          </a:extLst>
        </xdr:cNvPr>
        <xdr:cNvCxnSpPr/>
      </xdr:nvCxnSpPr>
      <xdr:spPr>
        <a:xfrm flipV="1">
          <a:off x="2908300" y="103974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170180</xdr:rowOff>
    </xdr:from>
    <xdr:to>
      <xdr:col>10</xdr:col>
      <xdr:colOff>165100</xdr:colOff>
      <xdr:row>61</xdr:row>
      <xdr:rowOff>100330</xdr:rowOff>
    </xdr:to>
    <xdr:sp macro="" textlink="">
      <xdr:nvSpPr>
        <xdr:cNvPr id="180" name="楕円 179">
          <a:extLst>
            <a:ext uri="{FF2B5EF4-FFF2-40B4-BE49-F238E27FC236}">
              <a16:creationId xmlns:a16="http://schemas.microsoft.com/office/drawing/2014/main" id="{10873A04-202F-48A7-9CC9-F233D7C48173}"/>
            </a:ext>
          </a:extLst>
        </xdr:cNvPr>
        <xdr:cNvSpPr/>
      </xdr:nvSpPr>
      <xdr:spPr>
        <a:xfrm>
          <a:off x="196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165735</xdr:rowOff>
    </xdr:from>
    <xdr:to>
      <xdr:col>15</xdr:col>
      <xdr:colOff>50800</xdr:colOff>
      <xdr:row>61</xdr:row>
      <xdr:rowOff>49530</xdr:rowOff>
    </xdr:to>
    <xdr:cxnSp macro="">
      <xdr:nvCxnSpPr>
        <xdr:cNvPr id="181" name="直線コネクタ 180">
          <a:extLst>
            <a:ext uri="{FF2B5EF4-FFF2-40B4-BE49-F238E27FC236}">
              <a16:creationId xmlns:a16="http://schemas.microsoft.com/office/drawing/2014/main" id="{EDAE7CF9-86BE-4361-BDBC-0781DAD41A19}"/>
            </a:ext>
          </a:extLst>
        </xdr:cNvPr>
        <xdr:cNvCxnSpPr/>
      </xdr:nvCxnSpPr>
      <xdr:spPr>
        <a:xfrm flipV="1">
          <a:off x="2019300" y="104527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a:extLst>
            <a:ext uri="{FF2B5EF4-FFF2-40B4-BE49-F238E27FC236}">
              <a16:creationId xmlns:a16="http://schemas.microsoft.com/office/drawing/2014/main" id="{7D8E4243-C5EB-4B78-B28A-C9013A72FDF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83" name="n_2aveValue【体育館・プール】&#10;有形固定資産減価償却率">
          <a:extLst>
            <a:ext uri="{FF2B5EF4-FFF2-40B4-BE49-F238E27FC236}">
              <a16:creationId xmlns:a16="http://schemas.microsoft.com/office/drawing/2014/main" id="{3DBCB0CD-CF5A-4F14-9631-0853669C0DC8}"/>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84" name="n_3aveValue【体育館・プール】&#10;有形固定資産減価償却率">
          <a:extLst>
            <a:ext uri="{FF2B5EF4-FFF2-40B4-BE49-F238E27FC236}">
              <a16:creationId xmlns:a16="http://schemas.microsoft.com/office/drawing/2014/main" id="{D0880FDF-C4B9-41B7-80B1-0B36372811D8}"/>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6367</xdr:rowOff>
    </xdr:from>
    <xdr:ext cx="405111" cy="259045"/>
    <xdr:sp macro="" textlink="">
      <xdr:nvSpPr>
        <xdr:cNvPr id="185" name="n_1mainValue【体育館・プール】&#10;有形固定資産減価償却率">
          <a:extLst>
            <a:ext uri="{FF2B5EF4-FFF2-40B4-BE49-F238E27FC236}">
              <a16:creationId xmlns:a16="http://schemas.microsoft.com/office/drawing/2014/main" id="{7EB7A1BA-28EF-476F-A830-139655943978}"/>
            </a:ext>
          </a:extLst>
        </xdr:cNvPr>
        <xdr:cNvSpPr txBox="1"/>
      </xdr:nvSpPr>
      <xdr:spPr>
        <a:xfrm>
          <a:off x="3582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36212</xdr:rowOff>
    </xdr:from>
    <xdr:ext cx="405111" cy="259045"/>
    <xdr:sp macro="" textlink="">
      <xdr:nvSpPr>
        <xdr:cNvPr id="186" name="n_2mainValue【体育館・プール】&#10;有形固定資産減価償却率">
          <a:extLst>
            <a:ext uri="{FF2B5EF4-FFF2-40B4-BE49-F238E27FC236}">
              <a16:creationId xmlns:a16="http://schemas.microsoft.com/office/drawing/2014/main" id="{7E52B0CD-CE9D-42CC-865E-3BADA750F674}"/>
            </a:ext>
          </a:extLst>
        </xdr:cNvPr>
        <xdr:cNvSpPr txBox="1"/>
      </xdr:nvSpPr>
      <xdr:spPr>
        <a:xfrm>
          <a:off x="2705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91457</xdr:rowOff>
    </xdr:from>
    <xdr:ext cx="405111" cy="259045"/>
    <xdr:sp macro="" textlink="">
      <xdr:nvSpPr>
        <xdr:cNvPr id="187" name="n_3mainValue【体育館・プール】&#10;有形固定資産減価償却率">
          <a:extLst>
            <a:ext uri="{FF2B5EF4-FFF2-40B4-BE49-F238E27FC236}">
              <a16:creationId xmlns:a16="http://schemas.microsoft.com/office/drawing/2014/main" id="{0AC5506B-E684-4986-A1A3-E0F4B3516433}"/>
            </a:ext>
          </a:extLst>
        </xdr:cNvPr>
        <xdr:cNvSpPr txBox="1"/>
      </xdr:nvSpPr>
      <xdr:spPr>
        <a:xfrm>
          <a:off x="1816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572B8953-C1C5-43BD-93F2-ACBB79BADF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5EF05AF8-BC06-40BA-9BDE-CA6D68316A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522B32AA-16B7-45BD-8D14-6F7C8CC326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5A44DC77-6261-42EF-A7FF-DFD0E1BF35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FA8769B4-019B-49B8-B6D2-6905187D15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56269A8C-C0E6-4B6A-95DC-5AFE6D096D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8C514C05-496A-48C7-B3A0-56B7162451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2A719CBF-2828-497F-B212-273821396C4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F8B5C135-C2EB-45E2-B838-A3ECED0B1F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7B9C3B63-92E5-4692-A4FB-D063F84689F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6007D7C4-DF48-4A6A-9E17-A00C5F4A9EF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6B34B079-F3EC-4C52-BA17-7F6093E72FA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4FB09E26-6798-4062-9D70-5E4675B2B99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EECB7DFF-EB79-4BE2-9C83-B1D89B0CEDD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CD81E73F-6FAA-4594-B9DB-11B0E68C76B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1574F053-1FCB-4B97-88A8-42C68D3C531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AA4AF356-5DC7-483D-A8B5-F86C4F8226D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3C7A8AE4-2F34-4E6F-9050-1700BE4B267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9A872F1E-8C16-48FA-A6F2-7E897E14C0C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7D33E70E-1D2E-4816-93DA-28DFD8B45CC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35043F4C-6786-49EB-9F4C-77E2C6F1C26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id="{EF3CADCE-8335-491E-9C04-6AFB5960D34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712FE6B6-A6B8-422C-BBB9-B699CB3EF6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D641E57D-AACC-4EE3-80C6-11C80460B0E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31C5DE27-F4B8-435F-9DF5-7A9284FED3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id="{43CB9300-8F9C-4817-BE9F-AE0F0F4CA811}"/>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id="{00E1D5BC-64AE-46D3-8510-05A9496A441F}"/>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id="{1D602BEB-9381-4E76-ADA4-D301CC98B65D}"/>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id="{E279AA19-84C0-4CAE-A3BB-2916C5001A64}"/>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id="{25EEF286-55C2-44DB-A18E-A2FE961D8CC3}"/>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18" name="【体育館・プール】&#10;一人当たり面積平均値テキスト">
          <a:extLst>
            <a:ext uri="{FF2B5EF4-FFF2-40B4-BE49-F238E27FC236}">
              <a16:creationId xmlns:a16="http://schemas.microsoft.com/office/drawing/2014/main" id="{A87B5F81-75CE-41FF-B281-C639F4DAF8C4}"/>
            </a:ext>
          </a:extLst>
        </xdr:cNvPr>
        <xdr:cNvSpPr txBox="1"/>
      </xdr:nvSpPr>
      <xdr:spPr>
        <a:xfrm>
          <a:off x="10515600" y="106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id="{D88885F2-4076-4236-BC85-62612A21D2F3}"/>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id="{07D668A5-A052-4F97-A917-6349CC86883A}"/>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id="{BA0822A8-DA2C-470C-9A90-8A524AAC7FAC}"/>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id="{06755149-F9FA-4696-9E90-2E75B6122E1F}"/>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5F37B9E-365E-4641-8D17-6A8A86A29DE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5725A87-4D0D-42EA-AE99-43735702F3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5815765-1EDC-4E89-8586-0D0A73BD80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47BD2AB-43EB-4277-A440-84CE028B4E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72BD49E-0C3C-466E-ABFD-87585DECD4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58601</xdr:rowOff>
    </xdr:from>
    <xdr:to>
      <xdr:col>55</xdr:col>
      <xdr:colOff>50800</xdr:colOff>
      <xdr:row>57</xdr:row>
      <xdr:rowOff>160201</xdr:rowOff>
    </xdr:to>
    <xdr:sp macro="" textlink="">
      <xdr:nvSpPr>
        <xdr:cNvPr id="228" name="楕円 227">
          <a:extLst>
            <a:ext uri="{FF2B5EF4-FFF2-40B4-BE49-F238E27FC236}">
              <a16:creationId xmlns:a16="http://schemas.microsoft.com/office/drawing/2014/main" id="{FC23641E-63DC-4E7F-9700-1B90900EFB67}"/>
            </a:ext>
          </a:extLst>
        </xdr:cNvPr>
        <xdr:cNvSpPr/>
      </xdr:nvSpPr>
      <xdr:spPr>
        <a:xfrm>
          <a:off x="10426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81478</xdr:rowOff>
    </xdr:from>
    <xdr:ext cx="469744" cy="259045"/>
    <xdr:sp macro="" textlink="">
      <xdr:nvSpPr>
        <xdr:cNvPr id="229" name="【体育館・プール】&#10;一人当たり面積該当値テキスト">
          <a:extLst>
            <a:ext uri="{FF2B5EF4-FFF2-40B4-BE49-F238E27FC236}">
              <a16:creationId xmlns:a16="http://schemas.microsoft.com/office/drawing/2014/main" id="{BAD3641E-C7C4-4DF9-8E0B-07C62CF46897}"/>
            </a:ext>
          </a:extLst>
        </xdr:cNvPr>
        <xdr:cNvSpPr txBox="1"/>
      </xdr:nvSpPr>
      <xdr:spPr>
        <a:xfrm>
          <a:off x="10515600" y="968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58601</xdr:rowOff>
    </xdr:from>
    <xdr:to>
      <xdr:col>50</xdr:col>
      <xdr:colOff>165100</xdr:colOff>
      <xdr:row>57</xdr:row>
      <xdr:rowOff>160201</xdr:rowOff>
    </xdr:to>
    <xdr:sp macro="" textlink="">
      <xdr:nvSpPr>
        <xdr:cNvPr id="230" name="楕円 229">
          <a:extLst>
            <a:ext uri="{FF2B5EF4-FFF2-40B4-BE49-F238E27FC236}">
              <a16:creationId xmlns:a16="http://schemas.microsoft.com/office/drawing/2014/main" id="{35A34545-9B2F-40F2-B908-91A374BA7658}"/>
            </a:ext>
          </a:extLst>
        </xdr:cNvPr>
        <xdr:cNvSpPr/>
      </xdr:nvSpPr>
      <xdr:spPr>
        <a:xfrm>
          <a:off x="9588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109401</xdr:rowOff>
    </xdr:from>
    <xdr:to>
      <xdr:col>55</xdr:col>
      <xdr:colOff>0</xdr:colOff>
      <xdr:row>57</xdr:row>
      <xdr:rowOff>109401</xdr:rowOff>
    </xdr:to>
    <xdr:cxnSp macro="">
      <xdr:nvCxnSpPr>
        <xdr:cNvPr id="231" name="直線コネクタ 230">
          <a:extLst>
            <a:ext uri="{FF2B5EF4-FFF2-40B4-BE49-F238E27FC236}">
              <a16:creationId xmlns:a16="http://schemas.microsoft.com/office/drawing/2014/main" id="{C5015409-2C34-456B-9809-E827C7A2EDCF}"/>
            </a:ext>
          </a:extLst>
        </xdr:cNvPr>
        <xdr:cNvCxnSpPr/>
      </xdr:nvCxnSpPr>
      <xdr:spPr>
        <a:xfrm>
          <a:off x="9639300" y="9882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58601</xdr:rowOff>
    </xdr:from>
    <xdr:to>
      <xdr:col>46</xdr:col>
      <xdr:colOff>38100</xdr:colOff>
      <xdr:row>57</xdr:row>
      <xdr:rowOff>160201</xdr:rowOff>
    </xdr:to>
    <xdr:sp macro="" textlink="">
      <xdr:nvSpPr>
        <xdr:cNvPr id="232" name="楕円 231">
          <a:extLst>
            <a:ext uri="{FF2B5EF4-FFF2-40B4-BE49-F238E27FC236}">
              <a16:creationId xmlns:a16="http://schemas.microsoft.com/office/drawing/2014/main" id="{85E00A8A-9D89-4289-BA84-EDB8DF79A8F2}"/>
            </a:ext>
          </a:extLst>
        </xdr:cNvPr>
        <xdr:cNvSpPr/>
      </xdr:nvSpPr>
      <xdr:spPr>
        <a:xfrm>
          <a:off x="8699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109401</xdr:rowOff>
    </xdr:from>
    <xdr:to>
      <xdr:col>50</xdr:col>
      <xdr:colOff>114300</xdr:colOff>
      <xdr:row>57</xdr:row>
      <xdr:rowOff>109401</xdr:rowOff>
    </xdr:to>
    <xdr:cxnSp macro="">
      <xdr:nvCxnSpPr>
        <xdr:cNvPr id="233" name="直線コネクタ 232">
          <a:extLst>
            <a:ext uri="{FF2B5EF4-FFF2-40B4-BE49-F238E27FC236}">
              <a16:creationId xmlns:a16="http://schemas.microsoft.com/office/drawing/2014/main" id="{F4251082-40C5-4001-A2DB-AC5E5CA5EA26}"/>
            </a:ext>
          </a:extLst>
        </xdr:cNvPr>
        <xdr:cNvCxnSpPr/>
      </xdr:nvCxnSpPr>
      <xdr:spPr>
        <a:xfrm>
          <a:off x="8750300" y="9882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55335</xdr:rowOff>
    </xdr:from>
    <xdr:to>
      <xdr:col>41</xdr:col>
      <xdr:colOff>101600</xdr:colOff>
      <xdr:row>57</xdr:row>
      <xdr:rowOff>156935</xdr:rowOff>
    </xdr:to>
    <xdr:sp macro="" textlink="">
      <xdr:nvSpPr>
        <xdr:cNvPr id="234" name="楕円 233">
          <a:extLst>
            <a:ext uri="{FF2B5EF4-FFF2-40B4-BE49-F238E27FC236}">
              <a16:creationId xmlns:a16="http://schemas.microsoft.com/office/drawing/2014/main" id="{159C961B-9022-409E-A5E4-B0026845FAAA}"/>
            </a:ext>
          </a:extLst>
        </xdr:cNvPr>
        <xdr:cNvSpPr/>
      </xdr:nvSpPr>
      <xdr:spPr>
        <a:xfrm>
          <a:off x="7810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106135</xdr:rowOff>
    </xdr:from>
    <xdr:to>
      <xdr:col>45</xdr:col>
      <xdr:colOff>177800</xdr:colOff>
      <xdr:row>57</xdr:row>
      <xdr:rowOff>109401</xdr:rowOff>
    </xdr:to>
    <xdr:cxnSp macro="">
      <xdr:nvCxnSpPr>
        <xdr:cNvPr id="235" name="直線コネクタ 234">
          <a:extLst>
            <a:ext uri="{FF2B5EF4-FFF2-40B4-BE49-F238E27FC236}">
              <a16:creationId xmlns:a16="http://schemas.microsoft.com/office/drawing/2014/main" id="{75B27391-BEBD-4B7D-BD6D-E2C4F3AACFFF}"/>
            </a:ext>
          </a:extLst>
        </xdr:cNvPr>
        <xdr:cNvCxnSpPr/>
      </xdr:nvCxnSpPr>
      <xdr:spPr>
        <a:xfrm>
          <a:off x="7861300" y="98787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236" name="n_1aveValue【体育館・プール】&#10;一人当たり面積">
          <a:extLst>
            <a:ext uri="{FF2B5EF4-FFF2-40B4-BE49-F238E27FC236}">
              <a16:creationId xmlns:a16="http://schemas.microsoft.com/office/drawing/2014/main" id="{F10A7B6D-B2E7-4E72-9788-6F4CBFE6C57A}"/>
            </a:ext>
          </a:extLst>
        </xdr:cNvPr>
        <xdr:cNvSpPr txBox="1"/>
      </xdr:nvSpPr>
      <xdr:spPr>
        <a:xfrm>
          <a:off x="9391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37" name="n_2aveValue【体育館・プール】&#10;一人当たり面積">
          <a:extLst>
            <a:ext uri="{FF2B5EF4-FFF2-40B4-BE49-F238E27FC236}">
              <a16:creationId xmlns:a16="http://schemas.microsoft.com/office/drawing/2014/main" id="{4A9FD0FB-B39F-4029-95C0-03E3CD6196BE}"/>
            </a:ext>
          </a:extLst>
        </xdr:cNvPr>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90912</xdr:rowOff>
    </xdr:from>
    <xdr:ext cx="469744" cy="259045"/>
    <xdr:sp macro="" textlink="">
      <xdr:nvSpPr>
        <xdr:cNvPr id="238" name="n_3aveValue【体育館・プール】&#10;一人当たり面積">
          <a:extLst>
            <a:ext uri="{FF2B5EF4-FFF2-40B4-BE49-F238E27FC236}">
              <a16:creationId xmlns:a16="http://schemas.microsoft.com/office/drawing/2014/main" id="{60C9C1A2-80B1-48BA-9D92-9375F6011D9E}"/>
            </a:ext>
          </a:extLst>
        </xdr:cNvPr>
        <xdr:cNvSpPr txBox="1"/>
      </xdr:nvSpPr>
      <xdr:spPr>
        <a:xfrm>
          <a:off x="7626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5278</xdr:rowOff>
    </xdr:from>
    <xdr:ext cx="469744" cy="259045"/>
    <xdr:sp macro="" textlink="">
      <xdr:nvSpPr>
        <xdr:cNvPr id="239" name="n_1mainValue【体育館・プール】&#10;一人当たり面積">
          <a:extLst>
            <a:ext uri="{FF2B5EF4-FFF2-40B4-BE49-F238E27FC236}">
              <a16:creationId xmlns:a16="http://schemas.microsoft.com/office/drawing/2014/main" id="{949767CA-20B1-4DAA-AD4F-E487F0A8DC3F}"/>
            </a:ext>
          </a:extLst>
        </xdr:cNvPr>
        <xdr:cNvSpPr txBox="1"/>
      </xdr:nvSpPr>
      <xdr:spPr>
        <a:xfrm>
          <a:off x="9391727" y="960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5278</xdr:rowOff>
    </xdr:from>
    <xdr:ext cx="469744" cy="259045"/>
    <xdr:sp macro="" textlink="">
      <xdr:nvSpPr>
        <xdr:cNvPr id="240" name="n_2mainValue【体育館・プール】&#10;一人当たり面積">
          <a:extLst>
            <a:ext uri="{FF2B5EF4-FFF2-40B4-BE49-F238E27FC236}">
              <a16:creationId xmlns:a16="http://schemas.microsoft.com/office/drawing/2014/main" id="{A9494E95-7431-4FFB-BE7F-EF7F7A28BF58}"/>
            </a:ext>
          </a:extLst>
        </xdr:cNvPr>
        <xdr:cNvSpPr txBox="1"/>
      </xdr:nvSpPr>
      <xdr:spPr>
        <a:xfrm>
          <a:off x="8515427" y="960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2012</xdr:rowOff>
    </xdr:from>
    <xdr:ext cx="469744" cy="259045"/>
    <xdr:sp macro="" textlink="">
      <xdr:nvSpPr>
        <xdr:cNvPr id="241" name="n_3mainValue【体育館・プール】&#10;一人当たり面積">
          <a:extLst>
            <a:ext uri="{FF2B5EF4-FFF2-40B4-BE49-F238E27FC236}">
              <a16:creationId xmlns:a16="http://schemas.microsoft.com/office/drawing/2014/main" id="{3121B358-0143-4F73-BF07-3FF9D0329DC6}"/>
            </a:ext>
          </a:extLst>
        </xdr:cNvPr>
        <xdr:cNvSpPr txBox="1"/>
      </xdr:nvSpPr>
      <xdr:spPr>
        <a:xfrm>
          <a:off x="7626427" y="96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D293887C-4372-4BE0-90FF-7B2E97EC32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46D8C03E-9A43-4A70-A077-162ACB6872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4698EF8-1C38-4908-935C-C498E0D2D5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1C883FF0-3787-49B0-94B0-13E9B1467E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2589D9EF-45F6-44E6-A1A5-66786729BB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12BF0D2C-D126-4FF3-B8DE-5FBF585666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5755CE4C-EB25-480A-9C24-7A2EA038418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C1AF05FB-E52A-4E97-8748-75BBEA8FEC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8303E56B-EA78-475C-BE5B-3AA1C92334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4D074686-B239-434F-A274-D905D8CAB3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AD128C58-B8C6-4A48-ADA4-6E509275E3A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4A7A6716-B21E-4B12-B343-8AE5000413B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6B5DE997-5927-4C78-91EB-84DD89D852A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7EFA001E-4436-45F2-8986-24FE8803E38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BE30C075-C503-4D55-B095-0EEA57F7DA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BCDF9F02-1B65-439B-B8CF-6FE6142006E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A835CECA-6C2A-4EDD-9417-17ADCD2D28A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35652DCD-5EBB-4014-9043-BB5D36B21A7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60273DE2-28C6-4A90-A3C7-FEBB44E29DA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527D92B7-AA5B-4554-BD1E-9E6C9CAE1BA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76B98B95-8734-4165-A95A-63951F97A39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4B6D40A6-6420-4ADC-AC82-914FDD1DC2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BF072FDF-80E6-47B5-B4A2-15A1AC78BF5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C5D7D259-3770-4A0D-B465-9048714869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id="{A69E1F68-F49E-4162-8EE1-8C379E898803}"/>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58B3E566-E09B-449C-9FCD-86600E798B3F}"/>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id="{63896BA3-5AA5-4F97-B500-C2985733A0AA}"/>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AF0915BF-8EB6-4AC7-B579-338CF065D99F}"/>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id="{E51FAA87-86A6-4164-95B8-94E6350F7467}"/>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7AFDEEED-27A5-47A7-AD90-2D78EE75FEA7}"/>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7E6AB609-84E5-400A-B8E2-094FB617FDC3}"/>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id="{A278AD91-62F7-4196-9169-6CA78E7522AB}"/>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id="{B2EE39D7-0BB9-42ED-AB86-FBA5B4AD0CF3}"/>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id="{BA309E09-4C52-45F4-93A9-DA2EDD80038F}"/>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CD6750E-B22B-45B3-B14A-885E5B5248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814C071-681D-48AA-9D16-45965FF45F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A373D57-66BA-4B8F-98C7-F0F624B104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EFD46C3-EDD7-4288-AB39-E6AB20B06D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2A523B1-7864-4851-A701-8AF5356C0A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81" name="楕円 280">
          <a:extLst>
            <a:ext uri="{FF2B5EF4-FFF2-40B4-BE49-F238E27FC236}">
              <a16:creationId xmlns:a16="http://schemas.microsoft.com/office/drawing/2014/main" id="{BF0B8860-D393-41F2-A344-D012882302EF}"/>
            </a:ext>
          </a:extLst>
        </xdr:cNvPr>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108E1CC8-99E6-47DF-9EAE-B11A7C1C9921}"/>
            </a:ext>
          </a:extLst>
        </xdr:cNvPr>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283" name="楕円 282">
          <a:extLst>
            <a:ext uri="{FF2B5EF4-FFF2-40B4-BE49-F238E27FC236}">
              <a16:creationId xmlns:a16="http://schemas.microsoft.com/office/drawing/2014/main" id="{3DB22C0C-5AB9-4773-8B43-298D0BCB14B5}"/>
            </a:ext>
          </a:extLst>
        </xdr:cNvPr>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169545</xdr:rowOff>
    </xdr:to>
    <xdr:cxnSp macro="">
      <xdr:nvCxnSpPr>
        <xdr:cNvPr id="284" name="直線コネクタ 283">
          <a:extLst>
            <a:ext uri="{FF2B5EF4-FFF2-40B4-BE49-F238E27FC236}">
              <a16:creationId xmlns:a16="http://schemas.microsoft.com/office/drawing/2014/main" id="{9DF1CE08-3710-41CC-9FF9-CE7F21891D75}"/>
            </a:ext>
          </a:extLst>
        </xdr:cNvPr>
        <xdr:cNvCxnSpPr/>
      </xdr:nvCxnSpPr>
      <xdr:spPr>
        <a:xfrm flipV="1">
          <a:off x="3797300" y="145199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285" name="楕円 284">
          <a:extLst>
            <a:ext uri="{FF2B5EF4-FFF2-40B4-BE49-F238E27FC236}">
              <a16:creationId xmlns:a16="http://schemas.microsoft.com/office/drawing/2014/main" id="{CF8AC2F1-1BD4-461C-9794-2A5C95FE307F}"/>
            </a:ext>
          </a:extLst>
        </xdr:cNvPr>
        <xdr:cNvSpPr/>
      </xdr:nvSpPr>
      <xdr:spPr>
        <a:xfrm>
          <a:off x="2857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169545</xdr:rowOff>
    </xdr:from>
    <xdr:to>
      <xdr:col>19</xdr:col>
      <xdr:colOff>177800</xdr:colOff>
      <xdr:row>85</xdr:row>
      <xdr:rowOff>53339</xdr:rowOff>
    </xdr:to>
    <xdr:cxnSp macro="">
      <xdr:nvCxnSpPr>
        <xdr:cNvPr id="286" name="直線コネクタ 285">
          <a:extLst>
            <a:ext uri="{FF2B5EF4-FFF2-40B4-BE49-F238E27FC236}">
              <a16:creationId xmlns:a16="http://schemas.microsoft.com/office/drawing/2014/main" id="{F467E29E-098B-4CAF-B899-5D39FBA6CB37}"/>
            </a:ext>
          </a:extLst>
        </xdr:cNvPr>
        <xdr:cNvCxnSpPr/>
      </xdr:nvCxnSpPr>
      <xdr:spPr>
        <a:xfrm flipV="1">
          <a:off x="2908300" y="145713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87" name="楕円 286">
          <a:extLst>
            <a:ext uri="{FF2B5EF4-FFF2-40B4-BE49-F238E27FC236}">
              <a16:creationId xmlns:a16="http://schemas.microsoft.com/office/drawing/2014/main" id="{4552C914-4B1A-4CA2-8DAD-60811CB08262}"/>
            </a:ext>
          </a:extLst>
        </xdr:cNvPr>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85</xdr:row>
      <xdr:rowOff>53339</xdr:rowOff>
    </xdr:to>
    <xdr:cxnSp macro="">
      <xdr:nvCxnSpPr>
        <xdr:cNvPr id="288" name="直線コネクタ 287">
          <a:extLst>
            <a:ext uri="{FF2B5EF4-FFF2-40B4-BE49-F238E27FC236}">
              <a16:creationId xmlns:a16="http://schemas.microsoft.com/office/drawing/2014/main" id="{4A828261-BE9F-46D5-88D1-C5F1CDAEF848}"/>
            </a:ext>
          </a:extLst>
        </xdr:cNvPr>
        <xdr:cNvCxnSpPr/>
      </xdr:nvCxnSpPr>
      <xdr:spPr>
        <a:xfrm>
          <a:off x="2019300" y="14297025"/>
          <a:ext cx="889000" cy="32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a:extLst>
            <a:ext uri="{FF2B5EF4-FFF2-40B4-BE49-F238E27FC236}">
              <a16:creationId xmlns:a16="http://schemas.microsoft.com/office/drawing/2014/main" id="{237519B1-E9AC-4C4A-B7BA-090CCE7BED32}"/>
            </a:ext>
          </a:extLst>
        </xdr:cNvPr>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a:extLst>
            <a:ext uri="{FF2B5EF4-FFF2-40B4-BE49-F238E27FC236}">
              <a16:creationId xmlns:a16="http://schemas.microsoft.com/office/drawing/2014/main" id="{89305938-A97E-4175-BE2D-726DE6F8F32F}"/>
            </a:ext>
          </a:extLst>
        </xdr:cNvPr>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a:extLst>
            <a:ext uri="{FF2B5EF4-FFF2-40B4-BE49-F238E27FC236}">
              <a16:creationId xmlns:a16="http://schemas.microsoft.com/office/drawing/2014/main" id="{C7B24070-441C-4763-AC59-5A0D5D1CDD7F}"/>
            </a:ext>
          </a:extLst>
        </xdr:cNvPr>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292" name="n_1mainValue【福祉施設】&#10;有形固定資産減価償却率">
          <a:extLst>
            <a:ext uri="{FF2B5EF4-FFF2-40B4-BE49-F238E27FC236}">
              <a16:creationId xmlns:a16="http://schemas.microsoft.com/office/drawing/2014/main" id="{8AC14286-B5F5-4717-B77D-D2C6ED998360}"/>
            </a:ext>
          </a:extLst>
        </xdr:cNvPr>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293" name="n_2mainValue【福祉施設】&#10;有形固定資産減価償却率">
          <a:extLst>
            <a:ext uri="{FF2B5EF4-FFF2-40B4-BE49-F238E27FC236}">
              <a16:creationId xmlns:a16="http://schemas.microsoft.com/office/drawing/2014/main" id="{20DC650E-C85B-4C1C-8116-0371427FC036}"/>
            </a:ext>
          </a:extLst>
        </xdr:cNvPr>
        <xdr:cNvSpPr txBox="1"/>
      </xdr:nvSpPr>
      <xdr:spPr>
        <a:xfrm>
          <a:off x="2705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4" name="n_3mainValue【福祉施設】&#10;有形固定資産減価償却率">
          <a:extLst>
            <a:ext uri="{FF2B5EF4-FFF2-40B4-BE49-F238E27FC236}">
              <a16:creationId xmlns:a16="http://schemas.microsoft.com/office/drawing/2014/main" id="{5919667A-8E8C-450D-B7B2-2FF048B13504}"/>
            </a:ext>
          </a:extLst>
        </xdr:cNvPr>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61DBFD84-E70B-4860-995C-3529912998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949D4E24-EAC7-41A9-870B-48A2F5F6DDA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985C6455-E833-48DE-9B38-6D470B86F8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C8C3B1B6-506E-4421-A3DD-02100103C5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2470ABE5-E7A0-47F8-9D0F-AC65A1294EF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B617C8FE-1E4C-47A4-8637-AAD6C107BB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E03563D3-E834-4023-A0D6-88FFCDFF0F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4A0F5421-5569-41AD-BB90-AA2236608E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1CF1F969-8C2E-4793-8E6B-1EAF3A3BC2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DE31A03A-06EE-4524-8E7B-B5AED28663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2231BC5F-8982-484A-9E6A-25541BD7FA1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5772E0F4-D055-43C2-9D9A-D0164164BDC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20522665-F597-435C-A2DA-994BD8ABCB6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1E3F438B-9C61-434A-B64B-27521759600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23D1774C-1D53-43C9-8A2A-BB4903EDD42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48359294-540B-4F9A-A57B-7FD48FE0F75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8147E950-D6D3-4F54-8C07-4140D5C0350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3B3D59A1-0124-4502-AB55-A06271B9AA7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872BBA3-2249-414C-8D35-9593BC22128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F264D5E9-0CF8-42C8-8471-DAF513684BC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99D2FE57-78CC-42D4-BB42-A7E0A8541F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D5C70E12-7652-44CC-AB55-E9819DFFDE7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E31F3FF8-38A1-4ED9-9659-2AF99F3B82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id="{9CBF1B56-C151-42DF-8324-9EB7613A10A8}"/>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id="{4D01D3B3-083E-4CAB-B860-CF670D4C4598}"/>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id="{6B50AA7B-BF25-40AA-A50E-491E76127F31}"/>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id="{D097B0E6-5904-4F1D-BA60-CFCE15B714E8}"/>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id="{A8222A19-A680-4184-A89B-767D953398E6}"/>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23" name="【福祉施設】&#10;一人当たり面積平均値テキスト">
          <a:extLst>
            <a:ext uri="{FF2B5EF4-FFF2-40B4-BE49-F238E27FC236}">
              <a16:creationId xmlns:a16="http://schemas.microsoft.com/office/drawing/2014/main" id="{85539EAD-20D6-4A05-BC82-B55DA185332A}"/>
            </a:ext>
          </a:extLst>
        </xdr:cNvPr>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id="{8D2784DF-4818-47C1-8C67-60E479E1B496}"/>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id="{AD5F2271-FFD9-4C57-A06D-C53F465276BD}"/>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id="{0348AA92-6588-4B12-B815-82FC90E006DC}"/>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id="{5B4399C0-2497-4EDF-B300-022A6D72DA14}"/>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A375C5BF-6CB7-4ED3-86F8-EF8656B1F8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F4DA1EF-283D-4284-8C14-01F8CF61EB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07861A6-9969-4731-A4C2-6BC753F1BD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DF7BD7F-722B-484D-B2C5-A210448360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A8EECB0-1C59-4E23-A230-614B086600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107950</xdr:rowOff>
    </xdr:from>
    <xdr:to>
      <xdr:col>55</xdr:col>
      <xdr:colOff>50800</xdr:colOff>
      <xdr:row>78</xdr:row>
      <xdr:rowOff>38100</xdr:rowOff>
    </xdr:to>
    <xdr:sp macro="" textlink="">
      <xdr:nvSpPr>
        <xdr:cNvPr id="333" name="楕円 332">
          <a:extLst>
            <a:ext uri="{FF2B5EF4-FFF2-40B4-BE49-F238E27FC236}">
              <a16:creationId xmlns:a16="http://schemas.microsoft.com/office/drawing/2014/main" id="{02705487-A74D-4C97-8994-9610A92D1D64}"/>
            </a:ext>
          </a:extLst>
        </xdr:cNvPr>
        <xdr:cNvSpPr/>
      </xdr:nvSpPr>
      <xdr:spPr>
        <a:xfrm>
          <a:off x="104267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22877</xdr:rowOff>
    </xdr:from>
    <xdr:ext cx="469744" cy="259045"/>
    <xdr:sp macro="" textlink="">
      <xdr:nvSpPr>
        <xdr:cNvPr id="334" name="【福祉施設】&#10;一人当たり面積該当値テキスト">
          <a:extLst>
            <a:ext uri="{FF2B5EF4-FFF2-40B4-BE49-F238E27FC236}">
              <a16:creationId xmlns:a16="http://schemas.microsoft.com/office/drawing/2014/main" id="{BC2B8D45-5DF1-4B85-B9C7-D77295F76E94}"/>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107950</xdr:rowOff>
    </xdr:from>
    <xdr:to>
      <xdr:col>50</xdr:col>
      <xdr:colOff>165100</xdr:colOff>
      <xdr:row>78</xdr:row>
      <xdr:rowOff>38100</xdr:rowOff>
    </xdr:to>
    <xdr:sp macro="" textlink="">
      <xdr:nvSpPr>
        <xdr:cNvPr id="335" name="楕円 334">
          <a:extLst>
            <a:ext uri="{FF2B5EF4-FFF2-40B4-BE49-F238E27FC236}">
              <a16:creationId xmlns:a16="http://schemas.microsoft.com/office/drawing/2014/main" id="{84D4941B-0C68-43BE-9043-45401FCB5700}"/>
            </a:ext>
          </a:extLst>
        </xdr:cNvPr>
        <xdr:cNvSpPr/>
      </xdr:nvSpPr>
      <xdr:spPr>
        <a:xfrm>
          <a:off x="9588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158750</xdr:rowOff>
    </xdr:from>
    <xdr:to>
      <xdr:col>55</xdr:col>
      <xdr:colOff>0</xdr:colOff>
      <xdr:row>77</xdr:row>
      <xdr:rowOff>158750</xdr:rowOff>
    </xdr:to>
    <xdr:cxnSp macro="">
      <xdr:nvCxnSpPr>
        <xdr:cNvPr id="336" name="直線コネクタ 335">
          <a:extLst>
            <a:ext uri="{FF2B5EF4-FFF2-40B4-BE49-F238E27FC236}">
              <a16:creationId xmlns:a16="http://schemas.microsoft.com/office/drawing/2014/main" id="{A281BD47-B313-4860-979B-E0527BE3B61A}"/>
            </a:ext>
          </a:extLst>
        </xdr:cNvPr>
        <xdr:cNvCxnSpPr/>
      </xdr:nvCxnSpPr>
      <xdr:spPr>
        <a:xfrm>
          <a:off x="9639300" y="1336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107950</xdr:rowOff>
    </xdr:from>
    <xdr:to>
      <xdr:col>46</xdr:col>
      <xdr:colOff>38100</xdr:colOff>
      <xdr:row>78</xdr:row>
      <xdr:rowOff>38100</xdr:rowOff>
    </xdr:to>
    <xdr:sp macro="" textlink="">
      <xdr:nvSpPr>
        <xdr:cNvPr id="337" name="楕円 336">
          <a:extLst>
            <a:ext uri="{FF2B5EF4-FFF2-40B4-BE49-F238E27FC236}">
              <a16:creationId xmlns:a16="http://schemas.microsoft.com/office/drawing/2014/main" id="{02D5406F-7273-4D8B-A863-671F132FBA4D}"/>
            </a:ext>
          </a:extLst>
        </xdr:cNvPr>
        <xdr:cNvSpPr/>
      </xdr:nvSpPr>
      <xdr:spPr>
        <a:xfrm>
          <a:off x="8699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158750</xdr:rowOff>
    </xdr:from>
    <xdr:to>
      <xdr:col>50</xdr:col>
      <xdr:colOff>114300</xdr:colOff>
      <xdr:row>77</xdr:row>
      <xdr:rowOff>158750</xdr:rowOff>
    </xdr:to>
    <xdr:cxnSp macro="">
      <xdr:nvCxnSpPr>
        <xdr:cNvPr id="338" name="直線コネクタ 337">
          <a:extLst>
            <a:ext uri="{FF2B5EF4-FFF2-40B4-BE49-F238E27FC236}">
              <a16:creationId xmlns:a16="http://schemas.microsoft.com/office/drawing/2014/main" id="{8D0DE220-C1EA-410A-B115-CF170F3CF96B}"/>
            </a:ext>
          </a:extLst>
        </xdr:cNvPr>
        <xdr:cNvCxnSpPr/>
      </xdr:nvCxnSpPr>
      <xdr:spPr>
        <a:xfrm>
          <a:off x="8750300" y="1336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50800</xdr:rowOff>
    </xdr:from>
    <xdr:to>
      <xdr:col>41</xdr:col>
      <xdr:colOff>101600</xdr:colOff>
      <xdr:row>82</xdr:row>
      <xdr:rowOff>152400</xdr:rowOff>
    </xdr:to>
    <xdr:sp macro="" textlink="">
      <xdr:nvSpPr>
        <xdr:cNvPr id="339" name="楕円 338">
          <a:extLst>
            <a:ext uri="{FF2B5EF4-FFF2-40B4-BE49-F238E27FC236}">
              <a16:creationId xmlns:a16="http://schemas.microsoft.com/office/drawing/2014/main" id="{9FC2DC26-0519-484A-B1A5-DEDB64FB55AC}"/>
            </a:ext>
          </a:extLst>
        </xdr:cNvPr>
        <xdr:cNvSpPr/>
      </xdr:nvSpPr>
      <xdr:spPr>
        <a:xfrm>
          <a:off x="7810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158750</xdr:rowOff>
    </xdr:from>
    <xdr:to>
      <xdr:col>45</xdr:col>
      <xdr:colOff>177800</xdr:colOff>
      <xdr:row>82</xdr:row>
      <xdr:rowOff>101600</xdr:rowOff>
    </xdr:to>
    <xdr:cxnSp macro="">
      <xdr:nvCxnSpPr>
        <xdr:cNvPr id="340" name="直線コネクタ 339">
          <a:extLst>
            <a:ext uri="{FF2B5EF4-FFF2-40B4-BE49-F238E27FC236}">
              <a16:creationId xmlns:a16="http://schemas.microsoft.com/office/drawing/2014/main" id="{25993006-9002-44FC-B006-33DAC2B55015}"/>
            </a:ext>
          </a:extLst>
        </xdr:cNvPr>
        <xdr:cNvCxnSpPr/>
      </xdr:nvCxnSpPr>
      <xdr:spPr>
        <a:xfrm flipV="1">
          <a:off x="7861300" y="133604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41" name="n_1aveValue【福祉施設】&#10;一人当たり面積">
          <a:extLst>
            <a:ext uri="{FF2B5EF4-FFF2-40B4-BE49-F238E27FC236}">
              <a16:creationId xmlns:a16="http://schemas.microsoft.com/office/drawing/2014/main" id="{8DBA58B0-A0D4-4E86-9A0D-A49CBCA8DE36}"/>
            </a:ext>
          </a:extLst>
        </xdr:cNvPr>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42" name="n_2aveValue【福祉施設】&#10;一人当たり面積">
          <a:extLst>
            <a:ext uri="{FF2B5EF4-FFF2-40B4-BE49-F238E27FC236}">
              <a16:creationId xmlns:a16="http://schemas.microsoft.com/office/drawing/2014/main" id="{82974C61-6452-4F48-83D2-FF8F22A8FAD6}"/>
            </a:ext>
          </a:extLst>
        </xdr:cNvPr>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124477</xdr:rowOff>
    </xdr:from>
    <xdr:ext cx="469744" cy="259045"/>
    <xdr:sp macro="" textlink="">
      <xdr:nvSpPr>
        <xdr:cNvPr id="343" name="n_3aveValue【福祉施設】&#10;一人当たり面積">
          <a:extLst>
            <a:ext uri="{FF2B5EF4-FFF2-40B4-BE49-F238E27FC236}">
              <a16:creationId xmlns:a16="http://schemas.microsoft.com/office/drawing/2014/main" id="{C480EB81-1E56-4705-AF18-F758F89E8EB0}"/>
            </a:ext>
          </a:extLst>
        </xdr:cNvPr>
        <xdr:cNvSpPr txBox="1"/>
      </xdr:nvSpPr>
      <xdr:spPr>
        <a:xfrm>
          <a:off x="7626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54627</xdr:rowOff>
    </xdr:from>
    <xdr:ext cx="469744" cy="259045"/>
    <xdr:sp macro="" textlink="">
      <xdr:nvSpPr>
        <xdr:cNvPr id="344" name="n_1mainValue【福祉施設】&#10;一人当たり面積">
          <a:extLst>
            <a:ext uri="{FF2B5EF4-FFF2-40B4-BE49-F238E27FC236}">
              <a16:creationId xmlns:a16="http://schemas.microsoft.com/office/drawing/2014/main" id="{CBB30671-2030-4AFE-A966-D46A195FF0AF}"/>
            </a:ext>
          </a:extLst>
        </xdr:cNvPr>
        <xdr:cNvSpPr txBox="1"/>
      </xdr:nvSpPr>
      <xdr:spPr>
        <a:xfrm>
          <a:off x="93917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54627</xdr:rowOff>
    </xdr:from>
    <xdr:ext cx="469744" cy="259045"/>
    <xdr:sp macro="" textlink="">
      <xdr:nvSpPr>
        <xdr:cNvPr id="345" name="n_2mainValue【福祉施設】&#10;一人当たり面積">
          <a:extLst>
            <a:ext uri="{FF2B5EF4-FFF2-40B4-BE49-F238E27FC236}">
              <a16:creationId xmlns:a16="http://schemas.microsoft.com/office/drawing/2014/main" id="{895B4B33-3673-406A-838C-31CD12365FEF}"/>
            </a:ext>
          </a:extLst>
        </xdr:cNvPr>
        <xdr:cNvSpPr txBox="1"/>
      </xdr:nvSpPr>
      <xdr:spPr>
        <a:xfrm>
          <a:off x="85154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6" name="n_3mainValue【福祉施設】&#10;一人当たり面積">
          <a:extLst>
            <a:ext uri="{FF2B5EF4-FFF2-40B4-BE49-F238E27FC236}">
              <a16:creationId xmlns:a16="http://schemas.microsoft.com/office/drawing/2014/main" id="{F23B85A2-4148-41BB-8F6C-839F8B2B6F90}"/>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39AB6A29-0432-4CB8-9982-9FC97AD3E4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17717B79-E016-4B88-93D5-600F3C5FAF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5CABB84-C460-45A9-947A-8CCBF2168F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322D3CF5-8D70-41BD-B3E0-CEF3A3AD94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8D3D6378-D659-4C8D-97E0-A464FD1982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17AAEF66-CCBD-41CD-A454-529183CFAB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579EEE9A-F3CB-4422-A234-940F6FD991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7BFAC740-CEB9-4230-9832-991A1140A2E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F45182EF-E72E-41B2-93D2-7BEAB35DE56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3121A2B6-0CDE-4C13-BAE0-4FAAA8BB7C8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id="{FA36F30F-36E5-4666-9135-BB3DF797F99D}"/>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E0100A8B-53C7-48E4-A90C-1F2C76B41AE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id="{74092CE2-4C8B-4465-AAD0-19837664B10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8CEE7540-2EDD-41D7-9556-D6ECDB45896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638CC942-62C5-439B-A5F5-366BF17715E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228D98E9-EF7F-42DF-AC6C-4AE755FE798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0062B26B-A2D8-4C6E-A5D3-A3EF8177C8F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2AE6B372-857F-4B03-892B-59E4A14A4A6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1617F6B2-11C4-4149-8F46-66A9610CA33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DE1ECA06-1776-40AF-A3D1-D946EC47402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945853E7-9D09-4413-A0FE-F8CAD47E7B1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C0F88123-FE2D-4CEF-BC60-172646190FA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295B41F5-F249-4670-9ABB-D3E2580083B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49313682-D845-417B-A4DF-29A02FC8574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id="{52C7278A-895C-4B15-94CA-7A453CD5EAB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658DA86D-B3B7-43AA-A93E-D1B485BB35F2}"/>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id="{A0281C96-55E5-45B1-A429-6CDD097BC044}"/>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5621A610-5681-4665-879A-B1F6D08BAF04}"/>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id="{D7D60D3D-7715-48FF-B7D0-AC8E01234991}"/>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C3AB666E-5103-4CD1-A31F-1E3024C2DB30}"/>
            </a:ext>
          </a:extLst>
        </xdr:cNvPr>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id="{ABEA9B1A-448B-4EBD-BEDC-0DB4306E5309}"/>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id="{531064D6-65ED-4917-A3B3-A0A7A1C4EC5C}"/>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id="{171381A2-337B-451F-9145-9E1C8AC058E5}"/>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id="{0E27BE57-04FA-4297-9CEC-C3BF6A2F6452}"/>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6CDA3FC8-8EDD-41D5-8C55-596D5B318AE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20550544-1BC8-4875-9616-E56712A208A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DFC55B8-A963-42F5-9724-BF2EF32A19F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B184769E-241E-4392-97F8-15D2917BC2F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55E2B8DE-9889-48A8-97EF-7BB8BFBA8E4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46355</xdr:rowOff>
    </xdr:from>
    <xdr:to>
      <xdr:col>24</xdr:col>
      <xdr:colOff>114300</xdr:colOff>
      <xdr:row>105</xdr:row>
      <xdr:rowOff>147955</xdr:rowOff>
    </xdr:to>
    <xdr:sp macro="" textlink="">
      <xdr:nvSpPr>
        <xdr:cNvPr id="386" name="楕円 385">
          <a:extLst>
            <a:ext uri="{FF2B5EF4-FFF2-40B4-BE49-F238E27FC236}">
              <a16:creationId xmlns:a16="http://schemas.microsoft.com/office/drawing/2014/main" id="{525883BE-D036-4D09-BE82-EE362A469EE2}"/>
            </a:ext>
          </a:extLst>
        </xdr:cNvPr>
        <xdr:cNvSpPr/>
      </xdr:nvSpPr>
      <xdr:spPr>
        <a:xfrm>
          <a:off x="4584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24782</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9DB26C00-1100-46A8-AF60-8251ED16115D}"/>
            </a:ext>
          </a:extLst>
        </xdr:cNvPr>
        <xdr:cNvSpPr txBox="1"/>
      </xdr:nvSpPr>
      <xdr:spPr>
        <a:xfrm>
          <a:off x="4673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84455</xdr:rowOff>
    </xdr:from>
    <xdr:to>
      <xdr:col>20</xdr:col>
      <xdr:colOff>38100</xdr:colOff>
      <xdr:row>106</xdr:row>
      <xdr:rowOff>14605</xdr:rowOff>
    </xdr:to>
    <xdr:sp macro="" textlink="">
      <xdr:nvSpPr>
        <xdr:cNvPr id="388" name="楕円 387">
          <a:extLst>
            <a:ext uri="{FF2B5EF4-FFF2-40B4-BE49-F238E27FC236}">
              <a16:creationId xmlns:a16="http://schemas.microsoft.com/office/drawing/2014/main" id="{D2950BF1-1B50-41D4-B024-358BA85FD126}"/>
            </a:ext>
          </a:extLst>
        </xdr:cNvPr>
        <xdr:cNvSpPr/>
      </xdr:nvSpPr>
      <xdr:spPr>
        <a:xfrm>
          <a:off x="3746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97155</xdr:rowOff>
    </xdr:from>
    <xdr:to>
      <xdr:col>24</xdr:col>
      <xdr:colOff>63500</xdr:colOff>
      <xdr:row>105</xdr:row>
      <xdr:rowOff>135255</xdr:rowOff>
    </xdr:to>
    <xdr:cxnSp macro="">
      <xdr:nvCxnSpPr>
        <xdr:cNvPr id="389" name="直線コネクタ 388">
          <a:extLst>
            <a:ext uri="{FF2B5EF4-FFF2-40B4-BE49-F238E27FC236}">
              <a16:creationId xmlns:a16="http://schemas.microsoft.com/office/drawing/2014/main" id="{C0B8A23D-D6FF-4517-B42C-DCC7BDAF642A}"/>
            </a:ext>
          </a:extLst>
        </xdr:cNvPr>
        <xdr:cNvCxnSpPr/>
      </xdr:nvCxnSpPr>
      <xdr:spPr>
        <a:xfrm flipV="1">
          <a:off x="3797300" y="18099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390" name="楕円 389">
          <a:extLst>
            <a:ext uri="{FF2B5EF4-FFF2-40B4-BE49-F238E27FC236}">
              <a16:creationId xmlns:a16="http://schemas.microsoft.com/office/drawing/2014/main" id="{0F17F8BE-049F-4A1B-AD2A-83A3D2325A4C}"/>
            </a:ext>
          </a:extLst>
        </xdr:cNvPr>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135255</xdr:rowOff>
    </xdr:from>
    <xdr:to>
      <xdr:col>19</xdr:col>
      <xdr:colOff>177800</xdr:colOff>
      <xdr:row>106</xdr:row>
      <xdr:rowOff>0</xdr:rowOff>
    </xdr:to>
    <xdr:cxnSp macro="">
      <xdr:nvCxnSpPr>
        <xdr:cNvPr id="391" name="直線コネクタ 390">
          <a:extLst>
            <a:ext uri="{FF2B5EF4-FFF2-40B4-BE49-F238E27FC236}">
              <a16:creationId xmlns:a16="http://schemas.microsoft.com/office/drawing/2014/main" id="{17D9FD82-61A5-4FD3-A337-94A41E9D942F}"/>
            </a:ext>
          </a:extLst>
        </xdr:cNvPr>
        <xdr:cNvCxnSpPr/>
      </xdr:nvCxnSpPr>
      <xdr:spPr>
        <a:xfrm flipV="1">
          <a:off x="2908300" y="1813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392" name="楕円 391">
          <a:extLst>
            <a:ext uri="{FF2B5EF4-FFF2-40B4-BE49-F238E27FC236}">
              <a16:creationId xmlns:a16="http://schemas.microsoft.com/office/drawing/2014/main" id="{E4A5DF47-AC6A-476D-9CAF-7160F49DBBE7}"/>
            </a:ext>
          </a:extLst>
        </xdr:cNvPr>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0</xdr:rowOff>
    </xdr:from>
    <xdr:to>
      <xdr:col>15</xdr:col>
      <xdr:colOff>50800</xdr:colOff>
      <xdr:row>106</xdr:row>
      <xdr:rowOff>38100</xdr:rowOff>
    </xdr:to>
    <xdr:cxnSp macro="">
      <xdr:nvCxnSpPr>
        <xdr:cNvPr id="393" name="直線コネクタ 392">
          <a:extLst>
            <a:ext uri="{FF2B5EF4-FFF2-40B4-BE49-F238E27FC236}">
              <a16:creationId xmlns:a16="http://schemas.microsoft.com/office/drawing/2014/main" id="{88005F89-2918-4BD5-A46D-CAEC441D4227}"/>
            </a:ext>
          </a:extLst>
        </xdr:cNvPr>
        <xdr:cNvCxnSpPr/>
      </xdr:nvCxnSpPr>
      <xdr:spPr>
        <a:xfrm flipV="1">
          <a:off x="2019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94" name="n_1aveValue【市民会館】&#10;有形固定資産減価償却率">
          <a:extLst>
            <a:ext uri="{FF2B5EF4-FFF2-40B4-BE49-F238E27FC236}">
              <a16:creationId xmlns:a16="http://schemas.microsoft.com/office/drawing/2014/main" id="{09E98B08-BC91-4023-BDF9-C02416540E2C}"/>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95" name="n_2aveValue【市民会館】&#10;有形固定資産減価償却率">
          <a:extLst>
            <a:ext uri="{FF2B5EF4-FFF2-40B4-BE49-F238E27FC236}">
              <a16:creationId xmlns:a16="http://schemas.microsoft.com/office/drawing/2014/main" id="{8B102046-AB03-42D6-9302-9697A9AA7550}"/>
            </a:ext>
          </a:extLst>
        </xdr:cNvPr>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96" name="n_3aveValue【市民会館】&#10;有形固定資産減価償却率">
          <a:extLst>
            <a:ext uri="{FF2B5EF4-FFF2-40B4-BE49-F238E27FC236}">
              <a16:creationId xmlns:a16="http://schemas.microsoft.com/office/drawing/2014/main" id="{BC5FB78C-8DA8-4CC6-B280-D84533D8BB0B}"/>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5732</xdr:rowOff>
    </xdr:from>
    <xdr:ext cx="405111" cy="259045"/>
    <xdr:sp macro="" textlink="">
      <xdr:nvSpPr>
        <xdr:cNvPr id="397" name="n_1mainValue【市民会館】&#10;有形固定資産減価償却率">
          <a:extLst>
            <a:ext uri="{FF2B5EF4-FFF2-40B4-BE49-F238E27FC236}">
              <a16:creationId xmlns:a16="http://schemas.microsoft.com/office/drawing/2014/main" id="{6DABC8CE-740B-439B-9E24-F358D2B370F5}"/>
            </a:ext>
          </a:extLst>
        </xdr:cNvPr>
        <xdr:cNvSpPr txBox="1"/>
      </xdr:nvSpPr>
      <xdr:spPr>
        <a:xfrm>
          <a:off x="35820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398" name="n_2mainValue【市民会館】&#10;有形固定資産減価償却率">
          <a:extLst>
            <a:ext uri="{FF2B5EF4-FFF2-40B4-BE49-F238E27FC236}">
              <a16:creationId xmlns:a16="http://schemas.microsoft.com/office/drawing/2014/main" id="{0E974DC5-D9B3-44BD-A4CA-AFA78506C839}"/>
            </a:ext>
          </a:extLst>
        </xdr:cNvPr>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399" name="n_3mainValue【市民会館】&#10;有形固定資産減価償却率">
          <a:extLst>
            <a:ext uri="{FF2B5EF4-FFF2-40B4-BE49-F238E27FC236}">
              <a16:creationId xmlns:a16="http://schemas.microsoft.com/office/drawing/2014/main" id="{985126EC-6771-41CD-AB57-47A3940A8A74}"/>
            </a:ext>
          </a:extLst>
        </xdr:cNvPr>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52D80C8A-B823-480C-B1F7-2A3A1FD0F75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5BD385C8-9AE0-4B55-94EB-94901E9820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5367EAD2-5710-4697-8B66-2DC43B7F72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E44E7FD6-ED50-41EA-BD03-AB1DC58D9B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71D680BD-9FF8-45C4-A077-638C2A3E74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FB96103C-B865-4A56-85B3-0799863B03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A7B134DD-CCB4-419C-8DD8-565D6E7483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1A6B78BD-E87E-4356-AA3E-98DDD2A082A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32C5EC7-1785-475B-8620-67A22DD660D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972E724F-4E0B-4AB7-A8DC-AE470E5890E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7F71AD8E-C012-4693-AF9F-87FEA974466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2652E875-FCCB-4DB7-A894-CB09C1F235B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AB9ABC11-C5AE-4436-AF68-E693DFDC958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EBEE1F38-6AA6-4FF4-AB87-E2CC244946F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56C8C077-9068-4E8F-A18B-FE7308E93DB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6A640034-2FF9-460A-99E8-61F6E6BEFBB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42F5FEAD-6737-48A0-96CE-F3C8A998335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DA99C15B-AD82-4AA4-8CAA-37647D9D19E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4A5E4E7F-02F9-42D5-91CC-ED3CB1371CC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FE305317-9E02-46F4-8D5B-CEBB91E719C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BA91AD64-3297-4D09-9A0B-D3AEED89FC3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7FC6801F-F850-4316-A3AD-6D2F9DB674B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A9B43218-FF19-4E8E-8AF2-0D60926BA0D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AD399690-7F7B-4FA1-A03F-23DEB09CDD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D059EE69-DDFA-4BA0-9BAC-FBE90E692B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id="{3D8B8258-012F-4DC4-A2D6-05D0D04150F5}"/>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id="{229A756B-5EB8-47F5-964F-89118EAFE91C}"/>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id="{A9322AF1-B1C6-4A6C-930C-35923EBE0697}"/>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id="{19D7CCF4-5CB7-4BE1-9D9B-C62DDB03E4A8}"/>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id="{09AF2545-AFE6-4C1F-8FAF-A6AD0ACC2E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30" name="【市民会館】&#10;一人当たり面積平均値テキスト">
          <a:extLst>
            <a:ext uri="{FF2B5EF4-FFF2-40B4-BE49-F238E27FC236}">
              <a16:creationId xmlns:a16="http://schemas.microsoft.com/office/drawing/2014/main" id="{3A376C88-BA6E-436B-9DA3-77F7926B7FA7}"/>
            </a:ext>
          </a:extLst>
        </xdr:cNvPr>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id="{B848BDBE-7539-43D8-BAB6-1840DB0676DF}"/>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id="{026A6C91-A1AD-40B7-A8CE-33453F61B6A8}"/>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id="{565BE483-B060-477C-8383-671AC14626DC}"/>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id="{39E3DE1B-ECC4-4B6D-88C1-6561C18D283A}"/>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FE94D823-921D-4D2C-9378-A02ED21D66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1CE3F15A-42AD-481D-BDC6-53BED1471D7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2CAF6138-225A-43AA-B564-975B915CBCA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EDDCE2DA-6D08-491E-B39B-7E4311DBFF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5C98B96D-7C3F-4111-AABB-201C654E5BC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87993</xdr:rowOff>
    </xdr:from>
    <xdr:to>
      <xdr:col>55</xdr:col>
      <xdr:colOff>50800</xdr:colOff>
      <xdr:row>104</xdr:row>
      <xdr:rowOff>18143</xdr:rowOff>
    </xdr:to>
    <xdr:sp macro="" textlink="">
      <xdr:nvSpPr>
        <xdr:cNvPr id="440" name="楕円 439">
          <a:extLst>
            <a:ext uri="{FF2B5EF4-FFF2-40B4-BE49-F238E27FC236}">
              <a16:creationId xmlns:a16="http://schemas.microsoft.com/office/drawing/2014/main" id="{68877957-3F48-4052-B38E-A914A9B583B6}"/>
            </a:ext>
          </a:extLst>
        </xdr:cNvPr>
        <xdr:cNvSpPr/>
      </xdr:nvSpPr>
      <xdr:spPr>
        <a:xfrm>
          <a:off x="10426700" y="177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110870</xdr:rowOff>
    </xdr:from>
    <xdr:ext cx="469744" cy="259045"/>
    <xdr:sp macro="" textlink="">
      <xdr:nvSpPr>
        <xdr:cNvPr id="441" name="【市民会館】&#10;一人当たり面積該当値テキスト">
          <a:extLst>
            <a:ext uri="{FF2B5EF4-FFF2-40B4-BE49-F238E27FC236}">
              <a16:creationId xmlns:a16="http://schemas.microsoft.com/office/drawing/2014/main" id="{B2902747-F488-4FE8-BAD5-87724CCEC175}"/>
            </a:ext>
          </a:extLst>
        </xdr:cNvPr>
        <xdr:cNvSpPr txBox="1"/>
      </xdr:nvSpPr>
      <xdr:spPr>
        <a:xfrm>
          <a:off x="10515600"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87993</xdr:rowOff>
    </xdr:from>
    <xdr:to>
      <xdr:col>50</xdr:col>
      <xdr:colOff>165100</xdr:colOff>
      <xdr:row>104</xdr:row>
      <xdr:rowOff>18143</xdr:rowOff>
    </xdr:to>
    <xdr:sp macro="" textlink="">
      <xdr:nvSpPr>
        <xdr:cNvPr id="442" name="楕円 441">
          <a:extLst>
            <a:ext uri="{FF2B5EF4-FFF2-40B4-BE49-F238E27FC236}">
              <a16:creationId xmlns:a16="http://schemas.microsoft.com/office/drawing/2014/main" id="{47A325DE-22D0-4DA5-89BC-5CF64BBB6424}"/>
            </a:ext>
          </a:extLst>
        </xdr:cNvPr>
        <xdr:cNvSpPr/>
      </xdr:nvSpPr>
      <xdr:spPr>
        <a:xfrm>
          <a:off x="9588500" y="177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138793</xdr:rowOff>
    </xdr:from>
    <xdr:to>
      <xdr:col>55</xdr:col>
      <xdr:colOff>0</xdr:colOff>
      <xdr:row>103</xdr:row>
      <xdr:rowOff>138793</xdr:rowOff>
    </xdr:to>
    <xdr:cxnSp macro="">
      <xdr:nvCxnSpPr>
        <xdr:cNvPr id="443" name="直線コネクタ 442">
          <a:extLst>
            <a:ext uri="{FF2B5EF4-FFF2-40B4-BE49-F238E27FC236}">
              <a16:creationId xmlns:a16="http://schemas.microsoft.com/office/drawing/2014/main" id="{C508D5B5-0FF6-4896-8FE1-14F1010E2CDB}"/>
            </a:ext>
          </a:extLst>
        </xdr:cNvPr>
        <xdr:cNvCxnSpPr/>
      </xdr:nvCxnSpPr>
      <xdr:spPr>
        <a:xfrm>
          <a:off x="9639300" y="17798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98879</xdr:rowOff>
    </xdr:from>
    <xdr:to>
      <xdr:col>46</xdr:col>
      <xdr:colOff>38100</xdr:colOff>
      <xdr:row>104</xdr:row>
      <xdr:rowOff>29029</xdr:rowOff>
    </xdr:to>
    <xdr:sp macro="" textlink="">
      <xdr:nvSpPr>
        <xdr:cNvPr id="444" name="楕円 443">
          <a:extLst>
            <a:ext uri="{FF2B5EF4-FFF2-40B4-BE49-F238E27FC236}">
              <a16:creationId xmlns:a16="http://schemas.microsoft.com/office/drawing/2014/main" id="{C9811363-76CC-43C7-8C3A-253BFF9358FD}"/>
            </a:ext>
          </a:extLst>
        </xdr:cNvPr>
        <xdr:cNvSpPr/>
      </xdr:nvSpPr>
      <xdr:spPr>
        <a:xfrm>
          <a:off x="869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138793</xdr:rowOff>
    </xdr:from>
    <xdr:to>
      <xdr:col>50</xdr:col>
      <xdr:colOff>114300</xdr:colOff>
      <xdr:row>103</xdr:row>
      <xdr:rowOff>149679</xdr:rowOff>
    </xdr:to>
    <xdr:cxnSp macro="">
      <xdr:nvCxnSpPr>
        <xdr:cNvPr id="445" name="直線コネクタ 444">
          <a:extLst>
            <a:ext uri="{FF2B5EF4-FFF2-40B4-BE49-F238E27FC236}">
              <a16:creationId xmlns:a16="http://schemas.microsoft.com/office/drawing/2014/main" id="{0D7E7B2B-4D19-46FD-A33E-BDF1E13CD987}"/>
            </a:ext>
          </a:extLst>
        </xdr:cNvPr>
        <xdr:cNvCxnSpPr/>
      </xdr:nvCxnSpPr>
      <xdr:spPr>
        <a:xfrm flipV="1">
          <a:off x="8750300" y="177981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98879</xdr:rowOff>
    </xdr:from>
    <xdr:to>
      <xdr:col>41</xdr:col>
      <xdr:colOff>101600</xdr:colOff>
      <xdr:row>104</xdr:row>
      <xdr:rowOff>29029</xdr:rowOff>
    </xdr:to>
    <xdr:sp macro="" textlink="">
      <xdr:nvSpPr>
        <xdr:cNvPr id="446" name="楕円 445">
          <a:extLst>
            <a:ext uri="{FF2B5EF4-FFF2-40B4-BE49-F238E27FC236}">
              <a16:creationId xmlns:a16="http://schemas.microsoft.com/office/drawing/2014/main" id="{8F0A3D54-4730-4324-B36C-1BEFC3264ACB}"/>
            </a:ext>
          </a:extLst>
        </xdr:cNvPr>
        <xdr:cNvSpPr/>
      </xdr:nvSpPr>
      <xdr:spPr>
        <a:xfrm>
          <a:off x="781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149679</xdr:rowOff>
    </xdr:from>
    <xdr:to>
      <xdr:col>45</xdr:col>
      <xdr:colOff>177800</xdr:colOff>
      <xdr:row>103</xdr:row>
      <xdr:rowOff>149679</xdr:rowOff>
    </xdr:to>
    <xdr:cxnSp macro="">
      <xdr:nvCxnSpPr>
        <xdr:cNvPr id="447" name="直線コネクタ 446">
          <a:extLst>
            <a:ext uri="{FF2B5EF4-FFF2-40B4-BE49-F238E27FC236}">
              <a16:creationId xmlns:a16="http://schemas.microsoft.com/office/drawing/2014/main" id="{2CDC0C39-95A9-4644-9721-467AAE92BEFC}"/>
            </a:ext>
          </a:extLst>
        </xdr:cNvPr>
        <xdr:cNvCxnSpPr/>
      </xdr:nvCxnSpPr>
      <xdr:spPr>
        <a:xfrm>
          <a:off x="7861300" y="1780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48" name="n_1aveValue【市民会館】&#10;一人当たり面積">
          <a:extLst>
            <a:ext uri="{FF2B5EF4-FFF2-40B4-BE49-F238E27FC236}">
              <a16:creationId xmlns:a16="http://schemas.microsoft.com/office/drawing/2014/main" id="{AD8B2F5B-12C2-4278-BFD6-78CBEA75F408}"/>
            </a:ext>
          </a:extLst>
        </xdr:cNvPr>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49" name="n_2aveValue【市民会館】&#10;一人当たり面積">
          <a:extLst>
            <a:ext uri="{FF2B5EF4-FFF2-40B4-BE49-F238E27FC236}">
              <a16:creationId xmlns:a16="http://schemas.microsoft.com/office/drawing/2014/main" id="{7B9343E2-7206-4090-8FD1-E037C12F629B}"/>
            </a:ext>
          </a:extLst>
        </xdr:cNvPr>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150784</xdr:rowOff>
    </xdr:from>
    <xdr:ext cx="469744" cy="259045"/>
    <xdr:sp macro="" textlink="">
      <xdr:nvSpPr>
        <xdr:cNvPr id="450" name="n_3aveValue【市民会館】&#10;一人当たり面積">
          <a:extLst>
            <a:ext uri="{FF2B5EF4-FFF2-40B4-BE49-F238E27FC236}">
              <a16:creationId xmlns:a16="http://schemas.microsoft.com/office/drawing/2014/main" id="{15BEDD39-D9C6-41F4-B502-9762F0D82FFF}"/>
            </a:ext>
          </a:extLst>
        </xdr:cNvPr>
        <xdr:cNvSpPr txBox="1"/>
      </xdr:nvSpPr>
      <xdr:spPr>
        <a:xfrm>
          <a:off x="7626427"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34670</xdr:rowOff>
    </xdr:from>
    <xdr:ext cx="469744" cy="259045"/>
    <xdr:sp macro="" textlink="">
      <xdr:nvSpPr>
        <xdr:cNvPr id="451" name="n_1mainValue【市民会館】&#10;一人当たり面積">
          <a:extLst>
            <a:ext uri="{FF2B5EF4-FFF2-40B4-BE49-F238E27FC236}">
              <a16:creationId xmlns:a16="http://schemas.microsoft.com/office/drawing/2014/main" id="{FCCCC8AD-5BD1-45E4-9C37-82794BF2A9CC}"/>
            </a:ext>
          </a:extLst>
        </xdr:cNvPr>
        <xdr:cNvSpPr txBox="1"/>
      </xdr:nvSpPr>
      <xdr:spPr>
        <a:xfrm>
          <a:off x="9391727"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45556</xdr:rowOff>
    </xdr:from>
    <xdr:ext cx="469744" cy="259045"/>
    <xdr:sp macro="" textlink="">
      <xdr:nvSpPr>
        <xdr:cNvPr id="452" name="n_2mainValue【市民会館】&#10;一人当たり面積">
          <a:extLst>
            <a:ext uri="{FF2B5EF4-FFF2-40B4-BE49-F238E27FC236}">
              <a16:creationId xmlns:a16="http://schemas.microsoft.com/office/drawing/2014/main" id="{82BD7D6A-8045-4857-9C13-9EE7EF60E97D}"/>
            </a:ext>
          </a:extLst>
        </xdr:cNvPr>
        <xdr:cNvSpPr txBox="1"/>
      </xdr:nvSpPr>
      <xdr:spPr>
        <a:xfrm>
          <a:off x="8515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45556</xdr:rowOff>
    </xdr:from>
    <xdr:ext cx="469744" cy="259045"/>
    <xdr:sp macro="" textlink="">
      <xdr:nvSpPr>
        <xdr:cNvPr id="453" name="n_3mainValue【市民会館】&#10;一人当たり面積">
          <a:extLst>
            <a:ext uri="{FF2B5EF4-FFF2-40B4-BE49-F238E27FC236}">
              <a16:creationId xmlns:a16="http://schemas.microsoft.com/office/drawing/2014/main" id="{088B7B50-9C71-4C7A-BB9E-4FAF65A9292A}"/>
            </a:ext>
          </a:extLst>
        </xdr:cNvPr>
        <xdr:cNvSpPr txBox="1"/>
      </xdr:nvSpPr>
      <xdr:spPr>
        <a:xfrm>
          <a:off x="7626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6B68EF06-DB42-4981-9AAE-3EDCEA18EC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3DFECE4B-4364-4854-B84B-EEA1951DD0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1329563E-8EE3-422B-A3F4-DA647F7DF4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7D32A456-E3FD-489D-B4B9-DF50654BA5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CB7B4154-F794-4EBF-B8F8-20517E7E4B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5032D1CA-3A6D-4EED-BC58-84D904E372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8787493A-30B6-4FC4-8DB8-22C0E5EE40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CC21ACFD-2F2B-4964-93F7-F2797835B0E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50A7CD4-7AA7-4F6B-A797-A5B55A9099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E2F843A6-4D38-4FDC-AEC6-3E49C8D234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FB534F8E-DDC6-4C52-9086-343D2C4CE1F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314B094F-B038-4DAE-8BF6-994EDF36857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3D3ABCA4-4E00-45B5-BF58-4FE6D707337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C9AFBE10-EAA5-443D-9FAA-377E5ABC2DC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71D722DA-1383-4B1D-A29E-5C763759263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F3AA6B16-13A5-46B2-BFE2-2F8137CFCAB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C9CE4690-02D5-46A8-82E3-5F39B1D0E21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58B3BAC8-EFAB-4C4E-84C4-9FE78C8FB04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F7BB7E6E-F59A-4307-9BE2-6D14772F52C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7ABB93D7-50AE-4B13-B654-839F54DF6D7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B0D3C87-277C-409C-8A36-9B8CD3694DD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3D84441-440A-487C-BD96-FFDBD953DA0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BAC0165-5237-4C1C-973D-5D4CDE4765B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F7525B47-1F86-4B9A-9F91-27B46A4E0B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id="{F8695417-C732-4666-AA3F-D560D82E6352}"/>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8B6B24B0-86D7-4996-9E74-39101AE209E8}"/>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id="{03B8BED6-768D-4D72-9558-4030F180D40D}"/>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419D657F-C606-4339-8DD6-538BA8964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id="{B425DCB8-EBA7-4E19-A49B-88E9EA13A25C}"/>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4AD25C04-5A2C-4ABB-9B35-C4EB006E19D2}"/>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id="{CA2518F3-ADFD-4CB7-8CFE-FDC17F6F6F52}"/>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id="{E3670437-FD64-4698-A1AA-8E9AA2359D21}"/>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id="{6D8722A8-4BC5-4ED0-BDB9-C84E57A3C3B2}"/>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id="{070BA416-B6B9-4055-B144-7077A3F4A41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517C506-6EC6-4E5A-8808-12DB33EB32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AC81838-82BC-47E1-A5C1-5E1AF659E4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DF93903-40CE-4F3A-8553-C8B474AA43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21B8D55-E3BF-4060-BA06-4A4BA0CBC6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51522EF-A563-4D54-8310-3A63634284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34925</xdr:rowOff>
    </xdr:from>
    <xdr:to>
      <xdr:col>85</xdr:col>
      <xdr:colOff>177800</xdr:colOff>
      <xdr:row>39</xdr:row>
      <xdr:rowOff>136525</xdr:rowOff>
    </xdr:to>
    <xdr:sp macro="" textlink="">
      <xdr:nvSpPr>
        <xdr:cNvPr id="493" name="楕円 492">
          <a:extLst>
            <a:ext uri="{FF2B5EF4-FFF2-40B4-BE49-F238E27FC236}">
              <a16:creationId xmlns:a16="http://schemas.microsoft.com/office/drawing/2014/main" id="{86E8C886-4BFF-40AD-A100-C20D81CBA40E}"/>
            </a:ext>
          </a:extLst>
        </xdr:cNvPr>
        <xdr:cNvSpPr/>
      </xdr:nvSpPr>
      <xdr:spPr>
        <a:xfrm>
          <a:off x="16268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13352</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802259D9-3C9B-4C85-86D9-A22E3D82430B}"/>
            </a:ext>
          </a:extLst>
        </xdr:cNvPr>
        <xdr:cNvSpPr txBox="1"/>
      </xdr:nvSpPr>
      <xdr:spPr>
        <a:xfrm>
          <a:off x="16357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495" name="楕円 494">
          <a:extLst>
            <a:ext uri="{FF2B5EF4-FFF2-40B4-BE49-F238E27FC236}">
              <a16:creationId xmlns:a16="http://schemas.microsoft.com/office/drawing/2014/main" id="{677C450F-51C4-46F4-AC19-5688069E2A72}"/>
            </a:ext>
          </a:extLst>
        </xdr:cNvPr>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85725</xdr:rowOff>
    </xdr:from>
    <xdr:to>
      <xdr:col>85</xdr:col>
      <xdr:colOff>127000</xdr:colOff>
      <xdr:row>39</xdr:row>
      <xdr:rowOff>144780</xdr:rowOff>
    </xdr:to>
    <xdr:cxnSp macro="">
      <xdr:nvCxnSpPr>
        <xdr:cNvPr id="496" name="直線コネクタ 495">
          <a:extLst>
            <a:ext uri="{FF2B5EF4-FFF2-40B4-BE49-F238E27FC236}">
              <a16:creationId xmlns:a16="http://schemas.microsoft.com/office/drawing/2014/main" id="{4827A82D-FC31-416C-91DB-095EB710CC4E}"/>
            </a:ext>
          </a:extLst>
        </xdr:cNvPr>
        <xdr:cNvCxnSpPr/>
      </xdr:nvCxnSpPr>
      <xdr:spPr>
        <a:xfrm flipV="1">
          <a:off x="15481300" y="67722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145415</xdr:rowOff>
    </xdr:from>
    <xdr:to>
      <xdr:col>76</xdr:col>
      <xdr:colOff>165100</xdr:colOff>
      <xdr:row>40</xdr:row>
      <xdr:rowOff>75565</xdr:rowOff>
    </xdr:to>
    <xdr:sp macro="" textlink="">
      <xdr:nvSpPr>
        <xdr:cNvPr id="497" name="楕円 496">
          <a:extLst>
            <a:ext uri="{FF2B5EF4-FFF2-40B4-BE49-F238E27FC236}">
              <a16:creationId xmlns:a16="http://schemas.microsoft.com/office/drawing/2014/main" id="{50026216-67BB-419E-A3A9-66FBA88A70D7}"/>
            </a:ext>
          </a:extLst>
        </xdr:cNvPr>
        <xdr:cNvSpPr/>
      </xdr:nvSpPr>
      <xdr:spPr>
        <a:xfrm>
          <a:off x="14541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24765</xdr:rowOff>
    </xdr:to>
    <xdr:cxnSp macro="">
      <xdr:nvCxnSpPr>
        <xdr:cNvPr id="498" name="直線コネクタ 497">
          <a:extLst>
            <a:ext uri="{FF2B5EF4-FFF2-40B4-BE49-F238E27FC236}">
              <a16:creationId xmlns:a16="http://schemas.microsoft.com/office/drawing/2014/main" id="{B4E6A124-ABAF-485F-A32E-AE3B6C744E96}"/>
            </a:ext>
          </a:extLst>
        </xdr:cNvPr>
        <xdr:cNvCxnSpPr/>
      </xdr:nvCxnSpPr>
      <xdr:spPr>
        <a:xfrm flipV="1">
          <a:off x="14592300" y="68313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135890</xdr:rowOff>
    </xdr:from>
    <xdr:to>
      <xdr:col>72</xdr:col>
      <xdr:colOff>38100</xdr:colOff>
      <xdr:row>40</xdr:row>
      <xdr:rowOff>66040</xdr:rowOff>
    </xdr:to>
    <xdr:sp macro="" textlink="">
      <xdr:nvSpPr>
        <xdr:cNvPr id="499" name="楕円 498">
          <a:extLst>
            <a:ext uri="{FF2B5EF4-FFF2-40B4-BE49-F238E27FC236}">
              <a16:creationId xmlns:a16="http://schemas.microsoft.com/office/drawing/2014/main" id="{9100667A-6644-4363-886A-8414DD7612C0}"/>
            </a:ext>
          </a:extLst>
        </xdr:cNvPr>
        <xdr:cNvSpPr/>
      </xdr:nvSpPr>
      <xdr:spPr>
        <a:xfrm>
          <a:off x="1365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15240</xdr:rowOff>
    </xdr:from>
    <xdr:to>
      <xdr:col>76</xdr:col>
      <xdr:colOff>114300</xdr:colOff>
      <xdr:row>40</xdr:row>
      <xdr:rowOff>24765</xdr:rowOff>
    </xdr:to>
    <xdr:cxnSp macro="">
      <xdr:nvCxnSpPr>
        <xdr:cNvPr id="500" name="直線コネクタ 499">
          <a:extLst>
            <a:ext uri="{FF2B5EF4-FFF2-40B4-BE49-F238E27FC236}">
              <a16:creationId xmlns:a16="http://schemas.microsoft.com/office/drawing/2014/main" id="{98A0E54E-3782-4171-9755-DAAEFD08D027}"/>
            </a:ext>
          </a:extLst>
        </xdr:cNvPr>
        <xdr:cNvCxnSpPr/>
      </xdr:nvCxnSpPr>
      <xdr:spPr>
        <a:xfrm>
          <a:off x="13703300" y="68732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D5393306-39B1-4710-B3A7-AAF2D015A03C}"/>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9654F5B1-5A41-4CA9-BD1B-14A4A003832B}"/>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5819D0DE-9405-414A-850D-8319AE720C1A}"/>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909E3AAE-4B71-4473-B4F3-0DE438C59613}"/>
            </a:ext>
          </a:extLst>
        </xdr:cNvPr>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66692</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44690389-D311-483D-B4E6-6930FFDDCEE8}"/>
            </a:ext>
          </a:extLst>
        </xdr:cNvPr>
        <xdr:cNvSpPr txBox="1"/>
      </xdr:nvSpPr>
      <xdr:spPr>
        <a:xfrm>
          <a:off x="14389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57167</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17BEA73-100D-4786-A5F6-0C3B4A55BFFF}"/>
            </a:ext>
          </a:extLst>
        </xdr:cNvPr>
        <xdr:cNvSpPr txBox="1"/>
      </xdr:nvSpPr>
      <xdr:spPr>
        <a:xfrm>
          <a:off x="13500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FC601181-65F9-4F1D-B8D6-ECB5571A3F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1F494C72-21FE-4658-A90C-FAFB1C719E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2423B76-D756-4ED7-9AAB-7D8DEE8717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2DA86D0-74DB-4A39-A641-E894457736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DA68C77E-FBC6-469B-B632-B4FC7FAA9B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D82095E3-B228-4403-B84F-7650D8C4C3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B85D72C3-7883-41C3-A065-D779C69EB0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8588DBB0-92D2-4DAA-A994-DB80D2AB2F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80CA6ECD-461A-48B5-9565-18EA23880E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B8424D0B-197C-42A8-B20A-814F445ECB9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9D08ED1A-3807-4EDC-A5FE-776D85D2432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08479D68-1426-4F7F-840B-26EB5ABBD7F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0E2B0AA5-E259-4DDE-98D3-439BB6F52B6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id="{B9D78545-1D0B-41FB-A05F-B0D74CBA3CB9}"/>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B2BB3978-365D-4A1B-AD18-F63D6723416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id="{ECA78D2A-0E29-4D55-A803-99FFCBD0EEE7}"/>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76DCFC38-05A4-4D7D-9FA5-885E95F0167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id="{539B23AB-DD1A-4585-BBC4-D436B093B355}"/>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92BF7907-553F-42B3-9374-6DE0BAECF66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620704A6-6CE1-40C6-8645-8D61ADA446B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22E39D10-7A57-4BD8-9761-0AE13A22798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05093FEC-7C92-4FB4-B5A6-35B18923E7E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C6B92131-01F4-4869-9505-C2A30EB2DE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id="{7C835915-5974-41C2-A065-073C9DEF4D79}"/>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605DEAA4-A128-45AB-9E8A-38641FCBBC12}"/>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id="{04954E25-973A-4C70-8A20-8E2F0E69B5B2}"/>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EBAD70AF-C0B0-4AF3-8DF2-2D13BE8639F5}"/>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id="{03D93693-5F19-4A06-85D8-CA2C64270229}"/>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85985547-681A-4C73-B77B-8161FB2CDB68}"/>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id="{9D15172B-5925-4B6C-B0FA-3EBD4125BA04}"/>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id="{962FF5B4-7614-41FC-9EA0-9E75DA5FEC07}"/>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id="{72122D50-76B5-414C-B3E3-2B94ECF162E9}"/>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id="{3007637E-2AD7-4FCE-A51D-2394EF0370A6}"/>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7DCE65B-7B97-46D1-B70B-CC8918798D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41D81A74-593C-4EC1-A892-B6D8CBE0D4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388B6898-68F0-4792-A581-398E167B42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296BB0F4-A918-44E1-B2F8-E2D42D1D81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A47701B0-AE1F-41FA-BE45-567E2E7314B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116040</xdr:rowOff>
    </xdr:from>
    <xdr:to>
      <xdr:col>116</xdr:col>
      <xdr:colOff>114300</xdr:colOff>
      <xdr:row>36</xdr:row>
      <xdr:rowOff>46190</xdr:rowOff>
    </xdr:to>
    <xdr:sp macro="" textlink="">
      <xdr:nvSpPr>
        <xdr:cNvPr id="545" name="楕円 544">
          <a:extLst>
            <a:ext uri="{FF2B5EF4-FFF2-40B4-BE49-F238E27FC236}">
              <a16:creationId xmlns:a16="http://schemas.microsoft.com/office/drawing/2014/main" id="{E367A418-F459-42AB-B35E-6473805CF741}"/>
            </a:ext>
          </a:extLst>
        </xdr:cNvPr>
        <xdr:cNvSpPr/>
      </xdr:nvSpPr>
      <xdr:spPr>
        <a:xfrm>
          <a:off x="22110700" y="61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138917</xdr:rowOff>
    </xdr:from>
    <xdr:ext cx="534377" cy="259045"/>
    <xdr:sp macro="" textlink="">
      <xdr:nvSpPr>
        <xdr:cNvPr id="546" name="【一般廃棄物処理施設】&#10;一人当たり有形固定資産（償却資産）額該当値テキスト">
          <a:extLst>
            <a:ext uri="{FF2B5EF4-FFF2-40B4-BE49-F238E27FC236}">
              <a16:creationId xmlns:a16="http://schemas.microsoft.com/office/drawing/2014/main" id="{17B7714F-B6FA-4124-B1CD-2105E370BB3E}"/>
            </a:ext>
          </a:extLst>
        </xdr:cNvPr>
        <xdr:cNvSpPr txBox="1"/>
      </xdr:nvSpPr>
      <xdr:spPr>
        <a:xfrm>
          <a:off x="22199600" y="59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114935</xdr:rowOff>
    </xdr:from>
    <xdr:to>
      <xdr:col>112</xdr:col>
      <xdr:colOff>38100</xdr:colOff>
      <xdr:row>36</xdr:row>
      <xdr:rowOff>45085</xdr:rowOff>
    </xdr:to>
    <xdr:sp macro="" textlink="">
      <xdr:nvSpPr>
        <xdr:cNvPr id="547" name="楕円 546">
          <a:extLst>
            <a:ext uri="{FF2B5EF4-FFF2-40B4-BE49-F238E27FC236}">
              <a16:creationId xmlns:a16="http://schemas.microsoft.com/office/drawing/2014/main" id="{9A667EA7-1BE1-4940-B60A-DD6A0232FE4A}"/>
            </a:ext>
          </a:extLst>
        </xdr:cNvPr>
        <xdr:cNvSpPr/>
      </xdr:nvSpPr>
      <xdr:spPr>
        <a:xfrm>
          <a:off x="21272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165735</xdr:rowOff>
    </xdr:from>
    <xdr:to>
      <xdr:col>116</xdr:col>
      <xdr:colOff>63500</xdr:colOff>
      <xdr:row>35</xdr:row>
      <xdr:rowOff>166840</xdr:rowOff>
    </xdr:to>
    <xdr:cxnSp macro="">
      <xdr:nvCxnSpPr>
        <xdr:cNvPr id="548" name="直線コネクタ 547">
          <a:extLst>
            <a:ext uri="{FF2B5EF4-FFF2-40B4-BE49-F238E27FC236}">
              <a16:creationId xmlns:a16="http://schemas.microsoft.com/office/drawing/2014/main" id="{158C9DDB-8FBA-4F1C-AB8B-CD3CEA47849A}"/>
            </a:ext>
          </a:extLst>
        </xdr:cNvPr>
        <xdr:cNvCxnSpPr/>
      </xdr:nvCxnSpPr>
      <xdr:spPr>
        <a:xfrm>
          <a:off x="21323300" y="616648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123114</xdr:rowOff>
    </xdr:from>
    <xdr:to>
      <xdr:col>107</xdr:col>
      <xdr:colOff>101600</xdr:colOff>
      <xdr:row>36</xdr:row>
      <xdr:rowOff>53264</xdr:rowOff>
    </xdr:to>
    <xdr:sp macro="" textlink="">
      <xdr:nvSpPr>
        <xdr:cNvPr id="549" name="楕円 548">
          <a:extLst>
            <a:ext uri="{FF2B5EF4-FFF2-40B4-BE49-F238E27FC236}">
              <a16:creationId xmlns:a16="http://schemas.microsoft.com/office/drawing/2014/main" id="{7F7B1EDB-94ED-4D20-9F3A-F20A86A0DF90}"/>
            </a:ext>
          </a:extLst>
        </xdr:cNvPr>
        <xdr:cNvSpPr/>
      </xdr:nvSpPr>
      <xdr:spPr>
        <a:xfrm>
          <a:off x="20383500" y="61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165735</xdr:rowOff>
    </xdr:from>
    <xdr:to>
      <xdr:col>111</xdr:col>
      <xdr:colOff>177800</xdr:colOff>
      <xdr:row>36</xdr:row>
      <xdr:rowOff>2464</xdr:rowOff>
    </xdr:to>
    <xdr:cxnSp macro="">
      <xdr:nvCxnSpPr>
        <xdr:cNvPr id="550" name="直線コネクタ 549">
          <a:extLst>
            <a:ext uri="{FF2B5EF4-FFF2-40B4-BE49-F238E27FC236}">
              <a16:creationId xmlns:a16="http://schemas.microsoft.com/office/drawing/2014/main" id="{4D6EED05-0DE9-4C16-9FE0-9FEBE3E135C7}"/>
            </a:ext>
          </a:extLst>
        </xdr:cNvPr>
        <xdr:cNvCxnSpPr/>
      </xdr:nvCxnSpPr>
      <xdr:spPr>
        <a:xfrm flipV="1">
          <a:off x="20434300" y="6166485"/>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38532</xdr:rowOff>
    </xdr:from>
    <xdr:to>
      <xdr:col>102</xdr:col>
      <xdr:colOff>165100</xdr:colOff>
      <xdr:row>36</xdr:row>
      <xdr:rowOff>140132</xdr:rowOff>
    </xdr:to>
    <xdr:sp macro="" textlink="">
      <xdr:nvSpPr>
        <xdr:cNvPr id="551" name="楕円 550">
          <a:extLst>
            <a:ext uri="{FF2B5EF4-FFF2-40B4-BE49-F238E27FC236}">
              <a16:creationId xmlns:a16="http://schemas.microsoft.com/office/drawing/2014/main" id="{569B4BE9-285E-45DA-8AD9-D81D1880E711}"/>
            </a:ext>
          </a:extLst>
        </xdr:cNvPr>
        <xdr:cNvSpPr/>
      </xdr:nvSpPr>
      <xdr:spPr>
        <a:xfrm>
          <a:off x="19494500" y="62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2464</xdr:rowOff>
    </xdr:from>
    <xdr:to>
      <xdr:col>107</xdr:col>
      <xdr:colOff>50800</xdr:colOff>
      <xdr:row>36</xdr:row>
      <xdr:rowOff>89332</xdr:rowOff>
    </xdr:to>
    <xdr:cxnSp macro="">
      <xdr:nvCxnSpPr>
        <xdr:cNvPr id="552" name="直線コネクタ 551">
          <a:extLst>
            <a:ext uri="{FF2B5EF4-FFF2-40B4-BE49-F238E27FC236}">
              <a16:creationId xmlns:a16="http://schemas.microsoft.com/office/drawing/2014/main" id="{D80F93AD-E2A3-4E6F-965A-938E8195D388}"/>
            </a:ext>
          </a:extLst>
        </xdr:cNvPr>
        <xdr:cNvCxnSpPr/>
      </xdr:nvCxnSpPr>
      <xdr:spPr>
        <a:xfrm flipV="1">
          <a:off x="19545300" y="6174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92EC74C1-8104-4578-91DE-18A1E08E3E5B}"/>
            </a:ext>
          </a:extLst>
        </xdr:cNvPr>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558EDD68-F5B3-449D-8007-8C206A5BDA12}"/>
            </a:ext>
          </a:extLst>
        </xdr:cNvPr>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142511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7CF2E29B-40AE-4F20-95A9-8A5ADCC32FCA}"/>
            </a:ext>
          </a:extLst>
        </xdr:cNvPr>
        <xdr:cNvSpPr txBox="1"/>
      </xdr:nvSpPr>
      <xdr:spPr>
        <a:xfrm>
          <a:off x="19278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61612</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id="{5F761959-87B4-4B41-AD38-1DF31F436621}"/>
            </a:ext>
          </a:extLst>
        </xdr:cNvPr>
        <xdr:cNvSpPr txBox="1"/>
      </xdr:nvSpPr>
      <xdr:spPr>
        <a:xfrm>
          <a:off x="21043411" y="58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69791</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id="{1730FAF4-4158-4410-B38F-292FEBBE76A7}"/>
            </a:ext>
          </a:extLst>
        </xdr:cNvPr>
        <xdr:cNvSpPr txBox="1"/>
      </xdr:nvSpPr>
      <xdr:spPr>
        <a:xfrm>
          <a:off x="20167111" y="589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156659</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DF59705F-AAB8-4EF3-8DB4-1C387ACFD65C}"/>
            </a:ext>
          </a:extLst>
        </xdr:cNvPr>
        <xdr:cNvSpPr txBox="1"/>
      </xdr:nvSpPr>
      <xdr:spPr>
        <a:xfrm>
          <a:off x="19278111" y="59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476E9D9C-65D8-4B99-9B33-5D79BEB77B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0F08F439-87EE-42EC-9572-131E58680AA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A38E1330-C7A8-4B0A-B0D1-59C3DEB13C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305CB02B-A121-41DD-AFF7-E0FFE27FD28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AF7C1BDA-1E1C-4E80-8602-5DB3E7D33B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2E10D610-5023-4458-AA8D-D675FEDC56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2B77984A-4A2F-4EEC-BFA8-641475DD8A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BDB86B6D-DECC-48D6-95AF-1A7C909849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EC43A7D3-66F6-4167-B951-9A3245DE96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578E7BDB-5575-43B2-9AB2-C51A0058EC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B234953F-0DE1-4A13-B7F3-EBA1866EB37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a16="http://schemas.microsoft.com/office/drawing/2014/main" id="{30741BD2-81FF-4146-BEB4-FB655D210F77}"/>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B43F13B8-04FA-4E20-A41E-6DC016ECFC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E40A00F8-31AA-4C62-BDFB-BC946AB205F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E54991AD-8766-40AB-BEEB-183AAE73C59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4F916D0E-43A0-4B6B-B3B1-83B29556991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2B409DD0-11F3-4CFA-8BD7-F69439496D4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9052AC3C-A647-47BB-8A7F-54DD6C762F2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66934475-C3CF-48CA-976A-1A1D98E5B8D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id="{138D114B-06A8-448B-898F-A68F64AE0DC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249E7D55-19D7-43B4-9279-EB8793AB05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3F6286E9-DA28-49F6-9A65-74B47F92837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id="{B34936DE-0D40-41E6-B875-93AC6595A0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a16="http://schemas.microsoft.com/office/drawing/2014/main" id="{15887294-8DBC-4220-90EF-301487B96D9E}"/>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id="{BA04F39C-C00A-42BF-BC7D-F3FFFF96A9F1}"/>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a16="http://schemas.microsoft.com/office/drawing/2014/main" id="{3B6B045D-1C7B-4A7F-B3CE-81837EFD49B1}"/>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a16="http://schemas.microsoft.com/office/drawing/2014/main" id="{F9B92409-56AE-4EF8-B893-C69F7466876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a16="http://schemas.microsoft.com/office/drawing/2014/main" id="{5696CE4D-65E6-422A-8127-E85FAD161256}"/>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id="{68156867-2BF8-43AC-8959-6534C0D0F1A9}"/>
            </a:ext>
          </a:extLst>
        </xdr:cNvPr>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a16="http://schemas.microsoft.com/office/drawing/2014/main" id="{79EF2AFD-D4B4-4628-8AA4-6DC95D81F999}"/>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a16="http://schemas.microsoft.com/office/drawing/2014/main" id="{E139D329-CB44-461C-AB5D-F5A9C55A7A07}"/>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a16="http://schemas.microsoft.com/office/drawing/2014/main" id="{B4747979-1A89-4AC1-86DC-8B03582183AF}"/>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a16="http://schemas.microsoft.com/office/drawing/2014/main" id="{0C40B93C-375A-4F07-8EFC-C82F357D084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4BE2B36-4096-4590-9463-862365A261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2CAB96E-0539-4726-BFA1-2266F648C6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28E35FA-625F-4608-993B-2C71D75369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677B970-D1B3-4B58-81FB-FD3D476E348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76FCE36-5073-4BE3-92A7-E136F42FAD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97" name="楕円 596">
          <a:extLst>
            <a:ext uri="{FF2B5EF4-FFF2-40B4-BE49-F238E27FC236}">
              <a16:creationId xmlns:a16="http://schemas.microsoft.com/office/drawing/2014/main" id="{13C24178-4371-4B1D-874B-05C62A65FDF9}"/>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80027</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id="{9992DB18-CA53-4EAD-AE39-0F17E1F5D21E}"/>
            </a:ext>
          </a:extLst>
        </xdr:cNvPr>
        <xdr:cNvSpPr txBox="1"/>
      </xdr:nvSpPr>
      <xdr:spPr>
        <a:xfrm>
          <a:off x="16357600"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599" name="楕円 598">
          <a:extLst>
            <a:ext uri="{FF2B5EF4-FFF2-40B4-BE49-F238E27FC236}">
              <a16:creationId xmlns:a16="http://schemas.microsoft.com/office/drawing/2014/main" id="{B2776E12-871E-4B44-8634-24C68DCA371E}"/>
            </a:ext>
          </a:extLst>
        </xdr:cNvPr>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13335</xdr:rowOff>
    </xdr:to>
    <xdr:cxnSp macro="">
      <xdr:nvCxnSpPr>
        <xdr:cNvPr id="600" name="直線コネクタ 599">
          <a:extLst>
            <a:ext uri="{FF2B5EF4-FFF2-40B4-BE49-F238E27FC236}">
              <a16:creationId xmlns:a16="http://schemas.microsoft.com/office/drawing/2014/main" id="{A71244C5-C9B1-4C13-B119-AD994A0ABBEC}"/>
            </a:ext>
          </a:extLst>
        </xdr:cNvPr>
        <xdr:cNvCxnSpPr/>
      </xdr:nvCxnSpPr>
      <xdr:spPr>
        <a:xfrm flipV="1">
          <a:off x="15481300" y="10267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01" name="楕円 600">
          <a:extLst>
            <a:ext uri="{FF2B5EF4-FFF2-40B4-BE49-F238E27FC236}">
              <a16:creationId xmlns:a16="http://schemas.microsoft.com/office/drawing/2014/main" id="{EF913B4D-1778-4062-A1EC-2BA0D366ECAB}"/>
            </a:ext>
          </a:extLst>
        </xdr:cNvPr>
        <xdr:cNvSpPr/>
      </xdr:nvSpPr>
      <xdr:spPr>
        <a:xfrm>
          <a:off x="14541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xdr:rowOff>
    </xdr:from>
    <xdr:to>
      <xdr:col>81</xdr:col>
      <xdr:colOff>50800</xdr:colOff>
      <xdr:row>60</xdr:row>
      <xdr:rowOff>47625</xdr:rowOff>
    </xdr:to>
    <xdr:cxnSp macro="">
      <xdr:nvCxnSpPr>
        <xdr:cNvPr id="602" name="直線コネクタ 601">
          <a:extLst>
            <a:ext uri="{FF2B5EF4-FFF2-40B4-BE49-F238E27FC236}">
              <a16:creationId xmlns:a16="http://schemas.microsoft.com/office/drawing/2014/main" id="{1BB0BD8C-4DE0-4D20-8005-F13AE4C22D77}"/>
            </a:ext>
          </a:extLst>
        </xdr:cNvPr>
        <xdr:cNvCxnSpPr/>
      </xdr:nvCxnSpPr>
      <xdr:spPr>
        <a:xfrm flipV="1">
          <a:off x="14592300" y="103003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3" name="楕円 602">
          <a:extLst>
            <a:ext uri="{FF2B5EF4-FFF2-40B4-BE49-F238E27FC236}">
              <a16:creationId xmlns:a16="http://schemas.microsoft.com/office/drawing/2014/main" id="{37D21A49-4E2E-44EE-A867-AA715571EB78}"/>
            </a:ext>
          </a:extLst>
        </xdr:cNvPr>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47625</xdr:rowOff>
    </xdr:from>
    <xdr:to>
      <xdr:col>76</xdr:col>
      <xdr:colOff>114300</xdr:colOff>
      <xdr:row>60</xdr:row>
      <xdr:rowOff>85725</xdr:rowOff>
    </xdr:to>
    <xdr:cxnSp macro="">
      <xdr:nvCxnSpPr>
        <xdr:cNvPr id="604" name="直線コネクタ 603">
          <a:extLst>
            <a:ext uri="{FF2B5EF4-FFF2-40B4-BE49-F238E27FC236}">
              <a16:creationId xmlns:a16="http://schemas.microsoft.com/office/drawing/2014/main" id="{0BDD3048-3C5D-44CB-99F3-27456C618419}"/>
            </a:ext>
          </a:extLst>
        </xdr:cNvPr>
        <xdr:cNvCxnSpPr/>
      </xdr:nvCxnSpPr>
      <xdr:spPr>
        <a:xfrm flipV="1">
          <a:off x="13703300" y="10334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id="{A0F5EA9C-95EB-4B92-A747-BC76A82EC89D}"/>
            </a:ext>
          </a:extLst>
        </xdr:cNvPr>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id="{7F895CC4-71CE-4D79-A1AE-16CF126F77BA}"/>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id="{A802AEE2-6539-414A-84FB-DC80AFA146AB}"/>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55262</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id="{A1B5A2E9-7F24-485E-AC39-30D05FA8E4E6}"/>
            </a:ext>
          </a:extLst>
        </xdr:cNvPr>
        <xdr:cNvSpPr txBox="1"/>
      </xdr:nvSpPr>
      <xdr:spPr>
        <a:xfrm>
          <a:off x="15266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id="{2ED02996-6DA6-4868-9090-4B79443D8D67}"/>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id="{9F435019-A11C-4565-A3EA-DD826BD04093}"/>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831BAB4F-F64B-44F2-BBBC-DA778908B2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8E7D2450-8D53-4616-AA57-2470F3C342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FDA5B021-2BBA-4D8B-AA45-D792F1E519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FB70A-142B-44A1-A3BA-E04D1B438ED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64AF85C0-2B8E-4447-A70F-002B11482D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BFEFA70D-8686-45EE-9350-12124D4B27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514BC46B-8EFC-4E18-95E4-E2C2A2AD2C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1B41F6BD-B6B5-46D8-95EA-98AE4A7919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56C431AE-D695-4629-8720-147D07FF76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27618210-7C82-466F-A644-DA51C2C3A9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id="{DE03BE75-F35B-42A3-88A1-9229BBC3542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998D5906-1543-41B9-AA09-55A97CE8723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id="{CC460159-DCEF-46EF-8D9A-55A529338F7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id="{0D98DFEE-618B-4A06-BD8B-AA0AAAAA4FF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id="{E33FCDC4-FE19-4A3D-BF76-E92C68C3436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id="{B472777E-79BF-47EE-B4FC-864681E9551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id="{39ACE608-8DDC-4920-80FD-866D38C44A1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id="{8A17BE32-327D-44B6-9F99-1595358C358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809AAA8B-731B-4487-80A0-BC67801744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CA49C7A6-DFC0-404D-B798-DB1444B995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id="{45A67965-F784-42F8-987E-596261127C5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a16="http://schemas.microsoft.com/office/drawing/2014/main" id="{76A74D14-BD41-4FDE-B2A3-CAA72C68BD7D}"/>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id="{86EF0124-ECF9-4D6C-AF21-72AB25BC05D3}"/>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a16="http://schemas.microsoft.com/office/drawing/2014/main" id="{9ED7BDD7-64F9-4A9C-9EAE-BB171E35D9EF}"/>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id="{1DA68C79-5C31-4F73-B0DA-FCFEB94C5364}"/>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a16="http://schemas.microsoft.com/office/drawing/2014/main" id="{BEAE6069-975A-425C-A599-6C452B809978}"/>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id="{930548D3-A869-431C-8B8E-23A0C19C27D1}"/>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a16="http://schemas.microsoft.com/office/drawing/2014/main" id="{38C61C9C-B0A0-4E37-A334-583288855B5E}"/>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id="{B868262D-9844-4C60-88C4-F9979A162D46}"/>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a16="http://schemas.microsoft.com/office/drawing/2014/main" id="{EBAD03F0-2D20-4C44-B4D9-DE5B56DFE3AD}"/>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a16="http://schemas.microsoft.com/office/drawing/2014/main" id="{91C1DDDE-2BC1-44B4-B919-BFD057E2C0D7}"/>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F186EA3-C597-4930-AAC9-1C8DFFA361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E7ADDA1-7A9E-40C3-8BA6-CB97331A2D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EAE975E-C3DB-4198-9875-B4296315E04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796F0FC-EA3C-4B41-8FFB-D769FD5758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EE544DC-F07E-4A2B-859A-A9FE305B21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47" name="楕円 646">
          <a:extLst>
            <a:ext uri="{FF2B5EF4-FFF2-40B4-BE49-F238E27FC236}">
              <a16:creationId xmlns:a16="http://schemas.microsoft.com/office/drawing/2014/main" id="{C14D2960-2FEF-4E4E-A968-506F0DBDC8A4}"/>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D5A0A5D6-A432-4C89-B658-1F2DB649094A}"/>
            </a:ext>
          </a:extLst>
        </xdr:cNvPr>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49" name="楕円 648">
          <a:extLst>
            <a:ext uri="{FF2B5EF4-FFF2-40B4-BE49-F238E27FC236}">
              <a16:creationId xmlns:a16="http://schemas.microsoft.com/office/drawing/2014/main" id="{0112E2F1-1DA5-45E3-994F-7C0F6FE4D85A}"/>
            </a:ext>
          </a:extLst>
        </xdr:cNvPr>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50" name="直線コネクタ 649">
          <a:extLst>
            <a:ext uri="{FF2B5EF4-FFF2-40B4-BE49-F238E27FC236}">
              <a16:creationId xmlns:a16="http://schemas.microsoft.com/office/drawing/2014/main" id="{11C1A953-6332-47A8-AE6F-7D6C16FB3692}"/>
            </a:ext>
          </a:extLst>
        </xdr:cNvPr>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51" name="楕円 650">
          <a:extLst>
            <a:ext uri="{FF2B5EF4-FFF2-40B4-BE49-F238E27FC236}">
              <a16:creationId xmlns:a16="http://schemas.microsoft.com/office/drawing/2014/main" id="{77D768F7-F177-4FC7-AB8F-56E352345CF7}"/>
            </a:ext>
          </a:extLst>
        </xdr:cNvPr>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652" name="直線コネクタ 651">
          <a:extLst>
            <a:ext uri="{FF2B5EF4-FFF2-40B4-BE49-F238E27FC236}">
              <a16:creationId xmlns:a16="http://schemas.microsoft.com/office/drawing/2014/main" id="{4CA0D769-A97E-4381-BE82-A691804F3474}"/>
            </a:ext>
          </a:extLst>
        </xdr:cNvPr>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53" name="楕円 652">
          <a:extLst>
            <a:ext uri="{FF2B5EF4-FFF2-40B4-BE49-F238E27FC236}">
              <a16:creationId xmlns:a16="http://schemas.microsoft.com/office/drawing/2014/main" id="{B30ABF95-CF96-40D5-AEE5-D180294B0AA5}"/>
            </a:ext>
          </a:extLst>
        </xdr:cNvPr>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654" name="直線コネクタ 653">
          <a:extLst>
            <a:ext uri="{FF2B5EF4-FFF2-40B4-BE49-F238E27FC236}">
              <a16:creationId xmlns:a16="http://schemas.microsoft.com/office/drawing/2014/main" id="{53752BC4-E03B-401A-A697-85BEEAB36380}"/>
            </a:ext>
          </a:extLst>
        </xdr:cNvPr>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a:extLst>
            <a:ext uri="{FF2B5EF4-FFF2-40B4-BE49-F238E27FC236}">
              <a16:creationId xmlns:a16="http://schemas.microsoft.com/office/drawing/2014/main" id="{3D20A65E-70AC-479D-A90B-A4011230F38D}"/>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6" name="n_2aveValue【保健センター・保健所】&#10;一人当たり面積">
          <a:extLst>
            <a:ext uri="{FF2B5EF4-FFF2-40B4-BE49-F238E27FC236}">
              <a16:creationId xmlns:a16="http://schemas.microsoft.com/office/drawing/2014/main" id="{108996E2-AB58-486D-8B60-ABAA4AB68111}"/>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57" name="n_3aveValue【保健センター・保健所】&#10;一人当たり面積">
          <a:extLst>
            <a:ext uri="{FF2B5EF4-FFF2-40B4-BE49-F238E27FC236}">
              <a16:creationId xmlns:a16="http://schemas.microsoft.com/office/drawing/2014/main" id="{7816AFFF-6427-4924-8095-857965EA5E66}"/>
            </a:ext>
          </a:extLst>
        </xdr:cNvPr>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658" name="n_1mainValue【保健センター・保健所】&#10;一人当たり面積">
          <a:extLst>
            <a:ext uri="{FF2B5EF4-FFF2-40B4-BE49-F238E27FC236}">
              <a16:creationId xmlns:a16="http://schemas.microsoft.com/office/drawing/2014/main" id="{4A93FD79-8CDD-44A7-ACA0-F26D5CD7639E}"/>
            </a:ext>
          </a:extLst>
        </xdr:cNvPr>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659" name="n_2mainValue【保健センター・保健所】&#10;一人当たり面積">
          <a:extLst>
            <a:ext uri="{FF2B5EF4-FFF2-40B4-BE49-F238E27FC236}">
              <a16:creationId xmlns:a16="http://schemas.microsoft.com/office/drawing/2014/main" id="{26AC999C-FC29-409E-A10B-3B0EDDABA857}"/>
            </a:ext>
          </a:extLst>
        </xdr:cNvPr>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660" name="n_3mainValue【保健センター・保健所】&#10;一人当たり面積">
          <a:extLst>
            <a:ext uri="{FF2B5EF4-FFF2-40B4-BE49-F238E27FC236}">
              <a16:creationId xmlns:a16="http://schemas.microsoft.com/office/drawing/2014/main" id="{D0D6CD69-A7AC-409C-9E74-6DDFCB80DCC4}"/>
            </a:ext>
          </a:extLst>
        </xdr:cNvPr>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097D702E-DF14-442F-BB5D-ACA3BEC250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5EB0D6D0-EB29-4994-8F53-A9776477F4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12C2D632-F36A-4EAB-A63F-86608F310F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7A7CD525-2FF3-420D-9D24-12285C954B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42A87736-320E-43F8-A52B-CE3616A3E03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70051171-579F-4A0F-84E8-AF06CA78523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C0CCB723-6778-4BE9-8C2B-E66982C962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BF5D1150-F475-481E-9439-848327D028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B72F7800-2EB8-4E67-B7E5-3DD0007D5F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CA054459-36B5-42BA-8109-C57A72E1FB5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13212F2F-5538-4D94-971B-42F807F740F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a16="http://schemas.microsoft.com/office/drawing/2014/main" id="{7A064F20-29D2-4395-A9C3-E3B78FB27E5D}"/>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a16="http://schemas.microsoft.com/office/drawing/2014/main" id="{59DFF92E-33C0-4AFE-8F6C-07002B978425}"/>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a16="http://schemas.microsoft.com/office/drawing/2014/main" id="{C3907B2A-D064-4567-981E-DB8242895908}"/>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a16="http://schemas.microsoft.com/office/drawing/2014/main" id="{256462D6-9FB0-4D65-82AA-7172A3F9119E}"/>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a16="http://schemas.microsoft.com/office/drawing/2014/main" id="{9B71CA1C-240E-4CC5-AE3D-EA05D27D6FF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a16="http://schemas.microsoft.com/office/drawing/2014/main" id="{098C8176-FC82-4E8F-AFA4-FDEF574D760A}"/>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a16="http://schemas.microsoft.com/office/drawing/2014/main" id="{40F1523F-54F0-4F8E-8913-C31ED8E9E93C}"/>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a16="http://schemas.microsoft.com/office/drawing/2014/main" id="{05FB5EF3-8676-4359-BBF1-969C24875AE5}"/>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46F7823-A766-4C3E-88F3-677148AFCC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D971B736-532F-40D9-A9AD-0CCC73DFA3D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D15AB329-1179-4DE3-AD2A-A5AFC335D6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a16="http://schemas.microsoft.com/office/drawing/2014/main" id="{706C78FC-3EFA-40D1-B941-FE294431C173}"/>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9B59D262-ACBB-4952-BD28-428798ED7076}"/>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a16="http://schemas.microsoft.com/office/drawing/2014/main" id="{837E1595-B9F8-4AF2-AFE2-F5074626F2B8}"/>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6EB78FAE-77C0-4250-B389-72F6DABBF52F}"/>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a16="http://schemas.microsoft.com/office/drawing/2014/main" id="{5DA30EF1-C925-4A7A-981E-00DE40741E37}"/>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FD35A03A-6CDD-4B1A-A4BA-3CFBE2977DE9}"/>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a16="http://schemas.microsoft.com/office/drawing/2014/main" id="{7CCD7154-11BB-4323-8718-8A54A2EA1F76}"/>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a16="http://schemas.microsoft.com/office/drawing/2014/main" id="{75283EF3-6B28-4163-937F-22F93D7A28C9}"/>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a16="http://schemas.microsoft.com/office/drawing/2014/main" id="{4EE006D3-AB72-4742-8146-2C91F5455FDD}"/>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a16="http://schemas.microsoft.com/office/drawing/2014/main" id="{59BE55B9-97D1-4FFC-828B-F6CF76C5C8CB}"/>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4D5EFB1B-C931-4B0B-B672-87F2E315CA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8D6E36C6-785B-45F0-B25D-65E4623FC2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4726CA6C-2BB3-4250-8D6A-C42A8E842C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DB80054B-E088-4865-89F1-5832047A01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8943C454-755C-4E99-869A-F1990DFE8B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163322</xdr:rowOff>
    </xdr:from>
    <xdr:to>
      <xdr:col>85</xdr:col>
      <xdr:colOff>177800</xdr:colOff>
      <xdr:row>78</xdr:row>
      <xdr:rowOff>93472</xdr:rowOff>
    </xdr:to>
    <xdr:sp macro="" textlink="">
      <xdr:nvSpPr>
        <xdr:cNvPr id="698" name="楕円 697">
          <a:extLst>
            <a:ext uri="{FF2B5EF4-FFF2-40B4-BE49-F238E27FC236}">
              <a16:creationId xmlns:a16="http://schemas.microsoft.com/office/drawing/2014/main" id="{8BF00CF2-5D5A-4317-89F1-A9A7F82B72F2}"/>
            </a:ext>
          </a:extLst>
        </xdr:cNvPr>
        <xdr:cNvSpPr/>
      </xdr:nvSpPr>
      <xdr:spPr>
        <a:xfrm>
          <a:off x="162687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78249</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85EC5E24-BC70-4195-90E3-376C12087061}"/>
            </a:ext>
          </a:extLst>
        </xdr:cNvPr>
        <xdr:cNvSpPr txBox="1"/>
      </xdr:nvSpPr>
      <xdr:spPr>
        <a:xfrm>
          <a:off x="16357600" y="1327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xdr:rowOff>
    </xdr:from>
    <xdr:to>
      <xdr:col>81</xdr:col>
      <xdr:colOff>101600</xdr:colOff>
      <xdr:row>78</xdr:row>
      <xdr:rowOff>118618</xdr:rowOff>
    </xdr:to>
    <xdr:sp macro="" textlink="">
      <xdr:nvSpPr>
        <xdr:cNvPr id="700" name="楕円 699">
          <a:extLst>
            <a:ext uri="{FF2B5EF4-FFF2-40B4-BE49-F238E27FC236}">
              <a16:creationId xmlns:a16="http://schemas.microsoft.com/office/drawing/2014/main" id="{3039AC89-14AC-4656-93D3-0294C9712BB9}"/>
            </a:ext>
          </a:extLst>
        </xdr:cNvPr>
        <xdr:cNvSpPr/>
      </xdr:nvSpPr>
      <xdr:spPr>
        <a:xfrm>
          <a:off x="15430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42672</xdr:rowOff>
    </xdr:from>
    <xdr:to>
      <xdr:col>85</xdr:col>
      <xdr:colOff>127000</xdr:colOff>
      <xdr:row>78</xdr:row>
      <xdr:rowOff>67818</xdr:rowOff>
    </xdr:to>
    <xdr:cxnSp macro="">
      <xdr:nvCxnSpPr>
        <xdr:cNvPr id="701" name="直線コネクタ 700">
          <a:extLst>
            <a:ext uri="{FF2B5EF4-FFF2-40B4-BE49-F238E27FC236}">
              <a16:creationId xmlns:a16="http://schemas.microsoft.com/office/drawing/2014/main" id="{EA5F4DA5-5D9A-4C02-9A34-80E9C2C469C5}"/>
            </a:ext>
          </a:extLst>
        </xdr:cNvPr>
        <xdr:cNvCxnSpPr/>
      </xdr:nvCxnSpPr>
      <xdr:spPr>
        <a:xfrm flipV="1">
          <a:off x="15481300" y="1341577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108458</xdr:rowOff>
    </xdr:from>
    <xdr:to>
      <xdr:col>76</xdr:col>
      <xdr:colOff>165100</xdr:colOff>
      <xdr:row>78</xdr:row>
      <xdr:rowOff>38608</xdr:rowOff>
    </xdr:to>
    <xdr:sp macro="" textlink="">
      <xdr:nvSpPr>
        <xdr:cNvPr id="702" name="楕円 701">
          <a:extLst>
            <a:ext uri="{FF2B5EF4-FFF2-40B4-BE49-F238E27FC236}">
              <a16:creationId xmlns:a16="http://schemas.microsoft.com/office/drawing/2014/main" id="{31A61062-BC54-4CE3-BC3F-F30C793F8313}"/>
            </a:ext>
          </a:extLst>
        </xdr:cNvPr>
        <xdr:cNvSpPr/>
      </xdr:nvSpPr>
      <xdr:spPr>
        <a:xfrm>
          <a:off x="14541500" y="133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159258</xdr:rowOff>
    </xdr:from>
    <xdr:to>
      <xdr:col>81</xdr:col>
      <xdr:colOff>50800</xdr:colOff>
      <xdr:row>78</xdr:row>
      <xdr:rowOff>67818</xdr:rowOff>
    </xdr:to>
    <xdr:cxnSp macro="">
      <xdr:nvCxnSpPr>
        <xdr:cNvPr id="703" name="直線コネクタ 702">
          <a:extLst>
            <a:ext uri="{FF2B5EF4-FFF2-40B4-BE49-F238E27FC236}">
              <a16:creationId xmlns:a16="http://schemas.microsoft.com/office/drawing/2014/main" id="{9B366EFD-401D-4974-82E9-3374B7E34049}"/>
            </a:ext>
          </a:extLst>
        </xdr:cNvPr>
        <xdr:cNvCxnSpPr/>
      </xdr:nvCxnSpPr>
      <xdr:spPr>
        <a:xfrm>
          <a:off x="14592300" y="1336090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4" name="n_1aveValue【消防施設】&#10;有形固定資産減価償却率">
          <a:extLst>
            <a:ext uri="{FF2B5EF4-FFF2-40B4-BE49-F238E27FC236}">
              <a16:creationId xmlns:a16="http://schemas.microsoft.com/office/drawing/2014/main" id="{A3967539-AD46-468E-8A47-260E1C502CBF}"/>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5" name="n_2aveValue【消防施設】&#10;有形固定資産減価償却率">
          <a:extLst>
            <a:ext uri="{FF2B5EF4-FFF2-40B4-BE49-F238E27FC236}">
              <a16:creationId xmlns:a16="http://schemas.microsoft.com/office/drawing/2014/main" id="{AE925921-48FC-4B52-AB36-6A34153B34A0}"/>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6" name="n_3aveValue【消防施設】&#10;有形固定資産減価償却率">
          <a:extLst>
            <a:ext uri="{FF2B5EF4-FFF2-40B4-BE49-F238E27FC236}">
              <a16:creationId xmlns:a16="http://schemas.microsoft.com/office/drawing/2014/main" id="{EE551EDD-9B9B-4399-B956-58405B5ADD5E}"/>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135145</xdr:rowOff>
    </xdr:from>
    <xdr:ext cx="405111" cy="259045"/>
    <xdr:sp macro="" textlink="">
      <xdr:nvSpPr>
        <xdr:cNvPr id="707" name="n_1mainValue【消防施設】&#10;有形固定資産減価償却率">
          <a:extLst>
            <a:ext uri="{FF2B5EF4-FFF2-40B4-BE49-F238E27FC236}">
              <a16:creationId xmlns:a16="http://schemas.microsoft.com/office/drawing/2014/main" id="{752DE659-CACB-46FB-8FB9-298E78A9DA36}"/>
            </a:ext>
          </a:extLst>
        </xdr:cNvPr>
        <xdr:cNvSpPr txBox="1"/>
      </xdr:nvSpPr>
      <xdr:spPr>
        <a:xfrm>
          <a:off x="152660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55135</xdr:rowOff>
    </xdr:from>
    <xdr:ext cx="405111" cy="259045"/>
    <xdr:sp macro="" textlink="">
      <xdr:nvSpPr>
        <xdr:cNvPr id="708" name="n_2mainValue【消防施設】&#10;有形固定資産減価償却率">
          <a:extLst>
            <a:ext uri="{FF2B5EF4-FFF2-40B4-BE49-F238E27FC236}">
              <a16:creationId xmlns:a16="http://schemas.microsoft.com/office/drawing/2014/main" id="{72BFD1AD-F70F-4FCC-A782-36F9EFE7CE2F}"/>
            </a:ext>
          </a:extLst>
        </xdr:cNvPr>
        <xdr:cNvSpPr txBox="1"/>
      </xdr:nvSpPr>
      <xdr:spPr>
        <a:xfrm>
          <a:off x="14389744" y="1308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2B0CF54D-C1EB-41CD-BF16-654BD0380F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9ECBE38C-EB21-484E-A134-3139143C34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A92E8766-1F4A-4FD7-814A-7171062D54D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8E9C9FB4-C05B-4890-8B4E-C293F7E3B6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BD377E7C-99FE-40EF-9156-39CB3BAA61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7D5CA39B-2038-41E3-AD25-EC9FD9E6BD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B14DD60B-33DC-4D5D-AEA2-383FD07B3F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813766FA-E305-4FC1-B871-D7D53D2468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08501265-BDFE-46C6-9DFA-688899C463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CBE8490D-AAD1-4370-995B-D2B1F173C7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9" name="直線コネクタ 718">
          <a:extLst>
            <a:ext uri="{FF2B5EF4-FFF2-40B4-BE49-F238E27FC236}">
              <a16:creationId xmlns:a16="http://schemas.microsoft.com/office/drawing/2014/main" id="{58D1C152-BDB2-4F28-93AE-70980163EFB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08855DE0-0895-4B3E-8150-4DBFA65E0BF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1" name="直線コネクタ 720">
          <a:extLst>
            <a:ext uri="{FF2B5EF4-FFF2-40B4-BE49-F238E27FC236}">
              <a16:creationId xmlns:a16="http://schemas.microsoft.com/office/drawing/2014/main" id="{5D8EE4AD-F028-44D0-98FA-62D296DEDB1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2" name="テキスト ボックス 721">
          <a:extLst>
            <a:ext uri="{FF2B5EF4-FFF2-40B4-BE49-F238E27FC236}">
              <a16:creationId xmlns:a16="http://schemas.microsoft.com/office/drawing/2014/main" id="{F6B3A141-E369-4043-9810-71152410E04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3" name="直線コネクタ 722">
          <a:extLst>
            <a:ext uri="{FF2B5EF4-FFF2-40B4-BE49-F238E27FC236}">
              <a16:creationId xmlns:a16="http://schemas.microsoft.com/office/drawing/2014/main" id="{71F1142B-FEA3-4C1C-96DB-7302DAB3CDC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4" name="テキスト ボックス 723">
          <a:extLst>
            <a:ext uri="{FF2B5EF4-FFF2-40B4-BE49-F238E27FC236}">
              <a16:creationId xmlns:a16="http://schemas.microsoft.com/office/drawing/2014/main" id="{05D67CE7-ED79-4C06-BA0F-F288DFABF8A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5" name="直線コネクタ 724">
          <a:extLst>
            <a:ext uri="{FF2B5EF4-FFF2-40B4-BE49-F238E27FC236}">
              <a16:creationId xmlns:a16="http://schemas.microsoft.com/office/drawing/2014/main" id="{BF8771E1-3D8E-4F8B-82E7-5F83D262ADF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6" name="テキスト ボックス 725">
          <a:extLst>
            <a:ext uri="{FF2B5EF4-FFF2-40B4-BE49-F238E27FC236}">
              <a16:creationId xmlns:a16="http://schemas.microsoft.com/office/drawing/2014/main" id="{A079B427-5164-4F5F-8360-31095A23DDD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7" name="直線コネクタ 726">
          <a:extLst>
            <a:ext uri="{FF2B5EF4-FFF2-40B4-BE49-F238E27FC236}">
              <a16:creationId xmlns:a16="http://schemas.microsoft.com/office/drawing/2014/main" id="{12CF6D6C-94BE-4997-BF03-BB3EE915C2B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8" name="テキスト ボックス 727">
          <a:extLst>
            <a:ext uri="{FF2B5EF4-FFF2-40B4-BE49-F238E27FC236}">
              <a16:creationId xmlns:a16="http://schemas.microsoft.com/office/drawing/2014/main" id="{19DF229B-631E-4FD2-9A55-DFF3BF24897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9" name="直線コネクタ 728">
          <a:extLst>
            <a:ext uri="{FF2B5EF4-FFF2-40B4-BE49-F238E27FC236}">
              <a16:creationId xmlns:a16="http://schemas.microsoft.com/office/drawing/2014/main" id="{0C8769F9-393E-43C8-839B-8BDD1C41992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0" name="テキスト ボックス 729">
          <a:extLst>
            <a:ext uri="{FF2B5EF4-FFF2-40B4-BE49-F238E27FC236}">
              <a16:creationId xmlns:a16="http://schemas.microsoft.com/office/drawing/2014/main" id="{10999F55-DF77-48D3-B67A-A3DA49FFF01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a16="http://schemas.microsoft.com/office/drawing/2014/main" id="{C13C2C72-5E72-4BB6-923E-8C5E2DA4B2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a:extLst>
            <a:ext uri="{FF2B5EF4-FFF2-40B4-BE49-F238E27FC236}">
              <a16:creationId xmlns:a16="http://schemas.microsoft.com/office/drawing/2014/main" id="{21E10F39-F9E3-4F3D-A5AB-D42E4646C98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a:extLst>
            <a:ext uri="{FF2B5EF4-FFF2-40B4-BE49-F238E27FC236}">
              <a16:creationId xmlns:a16="http://schemas.microsoft.com/office/drawing/2014/main" id="{BA5D3009-9D5F-43FC-9477-F02C1B79298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4" name="直線コネクタ 733">
          <a:extLst>
            <a:ext uri="{FF2B5EF4-FFF2-40B4-BE49-F238E27FC236}">
              <a16:creationId xmlns:a16="http://schemas.microsoft.com/office/drawing/2014/main" id="{D4EE181F-D595-49AE-B2B0-3AC114AF09BF}"/>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5" name="【消防施設】&#10;一人当たり面積最小値テキスト">
          <a:extLst>
            <a:ext uri="{FF2B5EF4-FFF2-40B4-BE49-F238E27FC236}">
              <a16:creationId xmlns:a16="http://schemas.microsoft.com/office/drawing/2014/main" id="{38C0711C-2C16-457C-B2DC-5BB65D2D6912}"/>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6" name="直線コネクタ 735">
          <a:extLst>
            <a:ext uri="{FF2B5EF4-FFF2-40B4-BE49-F238E27FC236}">
              <a16:creationId xmlns:a16="http://schemas.microsoft.com/office/drawing/2014/main" id="{8F04ED6C-B63A-4483-8248-54B57ADEE337}"/>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37" name="【消防施設】&#10;一人当たり面積最大値テキスト">
          <a:extLst>
            <a:ext uri="{FF2B5EF4-FFF2-40B4-BE49-F238E27FC236}">
              <a16:creationId xmlns:a16="http://schemas.microsoft.com/office/drawing/2014/main" id="{C574FD10-1864-40E2-B987-C2895FF977DC}"/>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38" name="直線コネクタ 737">
          <a:extLst>
            <a:ext uri="{FF2B5EF4-FFF2-40B4-BE49-F238E27FC236}">
              <a16:creationId xmlns:a16="http://schemas.microsoft.com/office/drawing/2014/main" id="{D0FD2F2C-2941-4DFB-9122-59CCE45CD34D}"/>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39" name="【消防施設】&#10;一人当たり面積平均値テキスト">
          <a:extLst>
            <a:ext uri="{FF2B5EF4-FFF2-40B4-BE49-F238E27FC236}">
              <a16:creationId xmlns:a16="http://schemas.microsoft.com/office/drawing/2014/main" id="{4AC8578B-3067-4AE6-AA4A-8442A632D371}"/>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0" name="フローチャート: 判断 739">
          <a:extLst>
            <a:ext uri="{FF2B5EF4-FFF2-40B4-BE49-F238E27FC236}">
              <a16:creationId xmlns:a16="http://schemas.microsoft.com/office/drawing/2014/main" id="{23B85377-5D07-43CF-A0A5-F0196F41154D}"/>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1" name="フローチャート: 判断 740">
          <a:extLst>
            <a:ext uri="{FF2B5EF4-FFF2-40B4-BE49-F238E27FC236}">
              <a16:creationId xmlns:a16="http://schemas.microsoft.com/office/drawing/2014/main" id="{9B800230-30D5-41B6-A494-F269EF35AA2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2" name="フローチャート: 判断 741">
          <a:extLst>
            <a:ext uri="{FF2B5EF4-FFF2-40B4-BE49-F238E27FC236}">
              <a16:creationId xmlns:a16="http://schemas.microsoft.com/office/drawing/2014/main" id="{D808C338-6BF0-4D65-8363-D4DBD4DB5037}"/>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3" name="フローチャート: 判断 742">
          <a:extLst>
            <a:ext uri="{FF2B5EF4-FFF2-40B4-BE49-F238E27FC236}">
              <a16:creationId xmlns:a16="http://schemas.microsoft.com/office/drawing/2014/main" id="{59ED6028-BDEE-4D9D-AC87-733DFB2240BC}"/>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45C6DF42-6B30-452A-B643-28898696F9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117E08AF-EA2D-4ED8-8BFD-63A8130ACC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6695FC80-055D-4A1A-AD3C-D62EEBEFE5A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D64C0E5E-A870-4208-B278-3185A663697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41DFE3D8-3C45-4408-B9E3-D447E6BFC94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749" name="楕円 748">
          <a:extLst>
            <a:ext uri="{FF2B5EF4-FFF2-40B4-BE49-F238E27FC236}">
              <a16:creationId xmlns:a16="http://schemas.microsoft.com/office/drawing/2014/main" id="{2335E749-C823-4D30-B845-6F799B853B03}"/>
            </a:ext>
          </a:extLst>
        </xdr:cNvPr>
        <xdr:cNvSpPr/>
      </xdr:nvSpPr>
      <xdr:spPr>
        <a:xfrm>
          <a:off x="22110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86740</xdr:rowOff>
    </xdr:from>
    <xdr:ext cx="469744" cy="259045"/>
    <xdr:sp macro="" textlink="">
      <xdr:nvSpPr>
        <xdr:cNvPr id="750" name="【消防施設】&#10;一人当たり面積該当値テキスト">
          <a:extLst>
            <a:ext uri="{FF2B5EF4-FFF2-40B4-BE49-F238E27FC236}">
              <a16:creationId xmlns:a16="http://schemas.microsoft.com/office/drawing/2014/main" id="{CFB2A186-6577-4643-8DDC-109A45F8962D}"/>
            </a:ext>
          </a:extLst>
        </xdr:cNvPr>
        <xdr:cNvSpPr txBox="1"/>
      </xdr:nvSpPr>
      <xdr:spPr>
        <a:xfrm>
          <a:off x="22199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168548</xdr:rowOff>
    </xdr:from>
    <xdr:to>
      <xdr:col>112</xdr:col>
      <xdr:colOff>38100</xdr:colOff>
      <xdr:row>86</xdr:row>
      <xdr:rowOff>98698</xdr:rowOff>
    </xdr:to>
    <xdr:sp macro="" textlink="">
      <xdr:nvSpPr>
        <xdr:cNvPr id="751" name="楕円 750">
          <a:extLst>
            <a:ext uri="{FF2B5EF4-FFF2-40B4-BE49-F238E27FC236}">
              <a16:creationId xmlns:a16="http://schemas.microsoft.com/office/drawing/2014/main" id="{FE0C6AED-0963-4597-8E23-683691BE6267}"/>
            </a:ext>
          </a:extLst>
        </xdr:cNvPr>
        <xdr:cNvSpPr/>
      </xdr:nvSpPr>
      <xdr:spPr>
        <a:xfrm>
          <a:off x="21272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47898</xdr:rowOff>
    </xdr:from>
    <xdr:to>
      <xdr:col>116</xdr:col>
      <xdr:colOff>63500</xdr:colOff>
      <xdr:row>86</xdr:row>
      <xdr:rowOff>51163</xdr:rowOff>
    </xdr:to>
    <xdr:cxnSp macro="">
      <xdr:nvCxnSpPr>
        <xdr:cNvPr id="752" name="直線コネクタ 751">
          <a:extLst>
            <a:ext uri="{FF2B5EF4-FFF2-40B4-BE49-F238E27FC236}">
              <a16:creationId xmlns:a16="http://schemas.microsoft.com/office/drawing/2014/main" id="{BA87EDC1-2F0A-4258-841A-E2A338A85D0B}"/>
            </a:ext>
          </a:extLst>
        </xdr:cNvPr>
        <xdr:cNvCxnSpPr/>
      </xdr:nvCxnSpPr>
      <xdr:spPr>
        <a:xfrm>
          <a:off x="21323300" y="147925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168548</xdr:rowOff>
    </xdr:from>
    <xdr:to>
      <xdr:col>107</xdr:col>
      <xdr:colOff>101600</xdr:colOff>
      <xdr:row>86</xdr:row>
      <xdr:rowOff>98698</xdr:rowOff>
    </xdr:to>
    <xdr:sp macro="" textlink="">
      <xdr:nvSpPr>
        <xdr:cNvPr id="753" name="楕円 752">
          <a:extLst>
            <a:ext uri="{FF2B5EF4-FFF2-40B4-BE49-F238E27FC236}">
              <a16:creationId xmlns:a16="http://schemas.microsoft.com/office/drawing/2014/main" id="{FA36D918-6651-48A1-83F4-F12CFBBF22E5}"/>
            </a:ext>
          </a:extLst>
        </xdr:cNvPr>
        <xdr:cNvSpPr/>
      </xdr:nvSpPr>
      <xdr:spPr>
        <a:xfrm>
          <a:off x="20383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47898</xdr:rowOff>
    </xdr:from>
    <xdr:to>
      <xdr:col>111</xdr:col>
      <xdr:colOff>177800</xdr:colOff>
      <xdr:row>86</xdr:row>
      <xdr:rowOff>47898</xdr:rowOff>
    </xdr:to>
    <xdr:cxnSp macro="">
      <xdr:nvCxnSpPr>
        <xdr:cNvPr id="754" name="直線コネクタ 753">
          <a:extLst>
            <a:ext uri="{FF2B5EF4-FFF2-40B4-BE49-F238E27FC236}">
              <a16:creationId xmlns:a16="http://schemas.microsoft.com/office/drawing/2014/main" id="{860CB3D1-2D6D-4987-AB46-DE18941138AD}"/>
            </a:ext>
          </a:extLst>
        </xdr:cNvPr>
        <xdr:cNvCxnSpPr/>
      </xdr:nvCxnSpPr>
      <xdr:spPr>
        <a:xfrm>
          <a:off x="20434300" y="1479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55" name="n_1aveValue【消防施設】&#10;一人当たり面積">
          <a:extLst>
            <a:ext uri="{FF2B5EF4-FFF2-40B4-BE49-F238E27FC236}">
              <a16:creationId xmlns:a16="http://schemas.microsoft.com/office/drawing/2014/main" id="{BF211BD1-1558-41E6-A587-491841242416}"/>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56" name="n_2aveValue【消防施設】&#10;一人当たり面積">
          <a:extLst>
            <a:ext uri="{FF2B5EF4-FFF2-40B4-BE49-F238E27FC236}">
              <a16:creationId xmlns:a16="http://schemas.microsoft.com/office/drawing/2014/main" id="{A7991B67-E274-4003-9009-53916A55886B}"/>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57" name="n_3aveValue【消防施設】&#10;一人当たり面積">
          <a:extLst>
            <a:ext uri="{FF2B5EF4-FFF2-40B4-BE49-F238E27FC236}">
              <a16:creationId xmlns:a16="http://schemas.microsoft.com/office/drawing/2014/main" id="{171D9B7C-A806-44E2-9917-35B7A94B5852}"/>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89825</xdr:rowOff>
    </xdr:from>
    <xdr:ext cx="469744" cy="259045"/>
    <xdr:sp macro="" textlink="">
      <xdr:nvSpPr>
        <xdr:cNvPr id="758" name="n_1mainValue【消防施設】&#10;一人当たり面積">
          <a:extLst>
            <a:ext uri="{FF2B5EF4-FFF2-40B4-BE49-F238E27FC236}">
              <a16:creationId xmlns:a16="http://schemas.microsoft.com/office/drawing/2014/main" id="{EF6E3FFE-CA70-4861-9A6A-F5AB92E9556D}"/>
            </a:ext>
          </a:extLst>
        </xdr:cNvPr>
        <xdr:cNvSpPr txBox="1"/>
      </xdr:nvSpPr>
      <xdr:spPr>
        <a:xfrm>
          <a:off x="21075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89825</xdr:rowOff>
    </xdr:from>
    <xdr:ext cx="469744" cy="259045"/>
    <xdr:sp macro="" textlink="">
      <xdr:nvSpPr>
        <xdr:cNvPr id="759" name="n_2mainValue【消防施設】&#10;一人当たり面積">
          <a:extLst>
            <a:ext uri="{FF2B5EF4-FFF2-40B4-BE49-F238E27FC236}">
              <a16:creationId xmlns:a16="http://schemas.microsoft.com/office/drawing/2014/main" id="{95059E71-45CF-41F0-B5F5-CA440B1BBB1C}"/>
            </a:ext>
          </a:extLst>
        </xdr:cNvPr>
        <xdr:cNvSpPr txBox="1"/>
      </xdr:nvSpPr>
      <xdr:spPr>
        <a:xfrm>
          <a:off x="20199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407C36BC-4824-4828-9C92-23BFD28586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D014CEEF-F773-42D0-A8B0-CFA5DFBA8E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869E2782-0E5F-4EF7-95F2-E031D63DF0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3D39D35B-57B1-452D-BFE8-FD7C78FE98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4A1954FC-81FF-4539-9BAE-1C793CB88D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EE450044-9462-4EB1-8C66-C200A3D0A4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30590F24-2675-483F-9ADC-F18D3F752D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3A9BFF2C-C15F-4E7D-8AB9-B864DEA664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DFAEE081-A793-4B11-8498-9A5ACDD7B8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B00172B2-47E4-40FB-82F6-5FCD6C8907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0" name="直線コネクタ 769">
          <a:extLst>
            <a:ext uri="{FF2B5EF4-FFF2-40B4-BE49-F238E27FC236}">
              <a16:creationId xmlns:a16="http://schemas.microsoft.com/office/drawing/2014/main" id="{66F81DBE-6D8B-4168-A420-F34FBF463A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1" name="テキスト ボックス 770">
          <a:extLst>
            <a:ext uri="{FF2B5EF4-FFF2-40B4-BE49-F238E27FC236}">
              <a16:creationId xmlns:a16="http://schemas.microsoft.com/office/drawing/2014/main" id="{4C0B6B6F-43F6-4B07-8799-3E8DCBDEF05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2" name="直線コネクタ 771">
          <a:extLst>
            <a:ext uri="{FF2B5EF4-FFF2-40B4-BE49-F238E27FC236}">
              <a16:creationId xmlns:a16="http://schemas.microsoft.com/office/drawing/2014/main" id="{D67A1EF9-4391-485B-ADD6-F917ABD4B4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3" name="テキスト ボックス 772">
          <a:extLst>
            <a:ext uri="{FF2B5EF4-FFF2-40B4-BE49-F238E27FC236}">
              <a16:creationId xmlns:a16="http://schemas.microsoft.com/office/drawing/2014/main" id="{15F78939-6EFD-408F-96DE-C99FBB1295B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4" name="直線コネクタ 773">
          <a:extLst>
            <a:ext uri="{FF2B5EF4-FFF2-40B4-BE49-F238E27FC236}">
              <a16:creationId xmlns:a16="http://schemas.microsoft.com/office/drawing/2014/main" id="{8008FA68-70AB-43EC-B8C1-034AC82C2F4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5" name="テキスト ボックス 774">
          <a:extLst>
            <a:ext uri="{FF2B5EF4-FFF2-40B4-BE49-F238E27FC236}">
              <a16:creationId xmlns:a16="http://schemas.microsoft.com/office/drawing/2014/main" id="{D3F7B6BB-2C58-4250-9896-0FC044DE40A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6" name="直線コネクタ 775">
          <a:extLst>
            <a:ext uri="{FF2B5EF4-FFF2-40B4-BE49-F238E27FC236}">
              <a16:creationId xmlns:a16="http://schemas.microsoft.com/office/drawing/2014/main" id="{D7A90117-5FEB-410C-8B73-B77275D4A8A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7" name="テキスト ボックス 776">
          <a:extLst>
            <a:ext uri="{FF2B5EF4-FFF2-40B4-BE49-F238E27FC236}">
              <a16:creationId xmlns:a16="http://schemas.microsoft.com/office/drawing/2014/main" id="{BCFF348C-F790-4E3B-A9D5-A776E4136C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8" name="直線コネクタ 777">
          <a:extLst>
            <a:ext uri="{FF2B5EF4-FFF2-40B4-BE49-F238E27FC236}">
              <a16:creationId xmlns:a16="http://schemas.microsoft.com/office/drawing/2014/main" id="{86600125-A69B-47DA-9FAA-C50D01FA12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9" name="テキスト ボックス 778">
          <a:extLst>
            <a:ext uri="{FF2B5EF4-FFF2-40B4-BE49-F238E27FC236}">
              <a16:creationId xmlns:a16="http://schemas.microsoft.com/office/drawing/2014/main" id="{DA363037-6D12-4FF6-8402-D6170AFB04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0" name="直線コネクタ 779">
          <a:extLst>
            <a:ext uri="{FF2B5EF4-FFF2-40B4-BE49-F238E27FC236}">
              <a16:creationId xmlns:a16="http://schemas.microsoft.com/office/drawing/2014/main" id="{0BF7A5B4-ECFD-414A-8F92-AE744928F0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94B1BDAE-7059-4CA9-BC23-B33120BEBCF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A19CCF62-91D0-4705-86E0-6467C8150C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83F47181-F5A9-42E8-B432-FDB692719E8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a:extLst>
            <a:ext uri="{FF2B5EF4-FFF2-40B4-BE49-F238E27FC236}">
              <a16:creationId xmlns:a16="http://schemas.microsoft.com/office/drawing/2014/main" id="{BFA3301C-D8CE-43B0-80C3-9B2A221A7A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85" name="直線コネクタ 784">
          <a:extLst>
            <a:ext uri="{FF2B5EF4-FFF2-40B4-BE49-F238E27FC236}">
              <a16:creationId xmlns:a16="http://schemas.microsoft.com/office/drawing/2014/main" id="{46ED4E21-FD2D-4044-98CD-4D2362D55593}"/>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86" name="【庁舎】&#10;有形固定資産減価償却率最小値テキスト">
          <a:extLst>
            <a:ext uri="{FF2B5EF4-FFF2-40B4-BE49-F238E27FC236}">
              <a16:creationId xmlns:a16="http://schemas.microsoft.com/office/drawing/2014/main" id="{669C1307-5606-478B-AA8D-76B0D6718189}"/>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87" name="直線コネクタ 786">
          <a:extLst>
            <a:ext uri="{FF2B5EF4-FFF2-40B4-BE49-F238E27FC236}">
              <a16:creationId xmlns:a16="http://schemas.microsoft.com/office/drawing/2014/main" id="{12BA714F-3BD7-45D2-A30A-E2F5A8770458}"/>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88" name="【庁舎】&#10;有形固定資産減価償却率最大値テキスト">
          <a:extLst>
            <a:ext uri="{FF2B5EF4-FFF2-40B4-BE49-F238E27FC236}">
              <a16:creationId xmlns:a16="http://schemas.microsoft.com/office/drawing/2014/main" id="{E2AC59E7-B7E5-4304-BE69-871838740373}"/>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89" name="直線コネクタ 788">
          <a:extLst>
            <a:ext uri="{FF2B5EF4-FFF2-40B4-BE49-F238E27FC236}">
              <a16:creationId xmlns:a16="http://schemas.microsoft.com/office/drawing/2014/main" id="{B5E07D09-E27E-4EA8-AB2A-DE426EA53D69}"/>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90" name="【庁舎】&#10;有形固定資産減価償却率平均値テキスト">
          <a:extLst>
            <a:ext uri="{FF2B5EF4-FFF2-40B4-BE49-F238E27FC236}">
              <a16:creationId xmlns:a16="http://schemas.microsoft.com/office/drawing/2014/main" id="{7143C038-6185-4AB3-B764-7D3069452F77}"/>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1" name="フローチャート: 判断 790">
          <a:extLst>
            <a:ext uri="{FF2B5EF4-FFF2-40B4-BE49-F238E27FC236}">
              <a16:creationId xmlns:a16="http://schemas.microsoft.com/office/drawing/2014/main" id="{6B5B8AC6-B417-4C86-BD2F-EE24AC6DB972}"/>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2" name="フローチャート: 判断 791">
          <a:extLst>
            <a:ext uri="{FF2B5EF4-FFF2-40B4-BE49-F238E27FC236}">
              <a16:creationId xmlns:a16="http://schemas.microsoft.com/office/drawing/2014/main" id="{30AE31B3-BB47-4967-B4C1-4B0F8D942CBE}"/>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3" name="フローチャート: 判断 792">
          <a:extLst>
            <a:ext uri="{FF2B5EF4-FFF2-40B4-BE49-F238E27FC236}">
              <a16:creationId xmlns:a16="http://schemas.microsoft.com/office/drawing/2014/main" id="{01FC5C96-B6F9-4E70-8810-2252A61DD858}"/>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94" name="フローチャート: 判断 793">
          <a:extLst>
            <a:ext uri="{FF2B5EF4-FFF2-40B4-BE49-F238E27FC236}">
              <a16:creationId xmlns:a16="http://schemas.microsoft.com/office/drawing/2014/main" id="{2B4E0A16-9599-49A4-8072-2D9E2FABC5E4}"/>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71D50622-E1B6-4B1C-AC4A-7865BBF1D0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24FF50CA-F0CC-43BA-9C1F-8E7767E7D5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49BCA6E6-41F3-475D-AB68-A1FD85EDA8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66200926-3F37-4B8D-B4BB-1AE7BE2B95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260CE99C-BEFF-4C89-82B0-640196C78F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800" name="楕円 799">
          <a:extLst>
            <a:ext uri="{FF2B5EF4-FFF2-40B4-BE49-F238E27FC236}">
              <a16:creationId xmlns:a16="http://schemas.microsoft.com/office/drawing/2014/main" id="{CC33EB06-AF7E-4216-913E-C0455CE5E2F3}"/>
            </a:ext>
          </a:extLst>
        </xdr:cNvPr>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801" name="【庁舎】&#10;有形固定資産減価償却率該当値テキスト">
          <a:extLst>
            <a:ext uri="{FF2B5EF4-FFF2-40B4-BE49-F238E27FC236}">
              <a16:creationId xmlns:a16="http://schemas.microsoft.com/office/drawing/2014/main" id="{CB6AFA5B-D1DF-4CC9-988B-70520A9B55E4}"/>
            </a:ext>
          </a:extLst>
        </xdr:cNvPr>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802" name="楕円 801">
          <a:extLst>
            <a:ext uri="{FF2B5EF4-FFF2-40B4-BE49-F238E27FC236}">
              <a16:creationId xmlns:a16="http://schemas.microsoft.com/office/drawing/2014/main" id="{05426140-4436-463E-B8AC-94FA540A275D}"/>
            </a:ext>
          </a:extLst>
        </xdr:cNvPr>
        <xdr:cNvSpPr/>
      </xdr:nvSpPr>
      <xdr:spPr>
        <a:xfrm>
          <a:off x="15430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90895</xdr:rowOff>
    </xdr:from>
    <xdr:to>
      <xdr:col>85</xdr:col>
      <xdr:colOff>127000</xdr:colOff>
      <xdr:row>102</xdr:row>
      <xdr:rowOff>107224</xdr:rowOff>
    </xdr:to>
    <xdr:cxnSp macro="">
      <xdr:nvCxnSpPr>
        <xdr:cNvPr id="803" name="直線コネクタ 802">
          <a:extLst>
            <a:ext uri="{FF2B5EF4-FFF2-40B4-BE49-F238E27FC236}">
              <a16:creationId xmlns:a16="http://schemas.microsoft.com/office/drawing/2014/main" id="{4A49FCD7-1866-4206-B32A-066E9696CA23}"/>
            </a:ext>
          </a:extLst>
        </xdr:cNvPr>
        <xdr:cNvCxnSpPr/>
      </xdr:nvCxnSpPr>
      <xdr:spPr>
        <a:xfrm>
          <a:off x="15481300" y="1757879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167458</xdr:rowOff>
    </xdr:from>
    <xdr:to>
      <xdr:col>76</xdr:col>
      <xdr:colOff>165100</xdr:colOff>
      <xdr:row>102</xdr:row>
      <xdr:rowOff>97608</xdr:rowOff>
    </xdr:to>
    <xdr:sp macro="" textlink="">
      <xdr:nvSpPr>
        <xdr:cNvPr id="804" name="楕円 803">
          <a:extLst>
            <a:ext uri="{FF2B5EF4-FFF2-40B4-BE49-F238E27FC236}">
              <a16:creationId xmlns:a16="http://schemas.microsoft.com/office/drawing/2014/main" id="{B9A3B2A8-46AD-486F-972F-90A2A88E9E3A}"/>
            </a:ext>
          </a:extLst>
        </xdr:cNvPr>
        <xdr:cNvSpPr/>
      </xdr:nvSpPr>
      <xdr:spPr>
        <a:xfrm>
          <a:off x="14541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46808</xdr:rowOff>
    </xdr:from>
    <xdr:to>
      <xdr:col>81</xdr:col>
      <xdr:colOff>50800</xdr:colOff>
      <xdr:row>102</xdr:row>
      <xdr:rowOff>90895</xdr:rowOff>
    </xdr:to>
    <xdr:cxnSp macro="">
      <xdr:nvCxnSpPr>
        <xdr:cNvPr id="805" name="直線コネクタ 804">
          <a:extLst>
            <a:ext uri="{FF2B5EF4-FFF2-40B4-BE49-F238E27FC236}">
              <a16:creationId xmlns:a16="http://schemas.microsoft.com/office/drawing/2014/main" id="{CCD21A32-CAA7-4DD6-AF57-542A20C3261E}"/>
            </a:ext>
          </a:extLst>
        </xdr:cNvPr>
        <xdr:cNvCxnSpPr/>
      </xdr:nvCxnSpPr>
      <xdr:spPr>
        <a:xfrm>
          <a:off x="14592300" y="175347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17236</xdr:rowOff>
    </xdr:from>
    <xdr:to>
      <xdr:col>72</xdr:col>
      <xdr:colOff>38100</xdr:colOff>
      <xdr:row>102</xdr:row>
      <xdr:rowOff>118836</xdr:rowOff>
    </xdr:to>
    <xdr:sp macro="" textlink="">
      <xdr:nvSpPr>
        <xdr:cNvPr id="806" name="楕円 805">
          <a:extLst>
            <a:ext uri="{FF2B5EF4-FFF2-40B4-BE49-F238E27FC236}">
              <a16:creationId xmlns:a16="http://schemas.microsoft.com/office/drawing/2014/main" id="{EAC5AB76-6F41-465C-9ED0-48F7F6C57D5B}"/>
            </a:ext>
          </a:extLst>
        </xdr:cNvPr>
        <xdr:cNvSpPr/>
      </xdr:nvSpPr>
      <xdr:spPr>
        <a:xfrm>
          <a:off x="13652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46808</xdr:rowOff>
    </xdr:from>
    <xdr:to>
      <xdr:col>76</xdr:col>
      <xdr:colOff>114300</xdr:colOff>
      <xdr:row>102</xdr:row>
      <xdr:rowOff>68036</xdr:rowOff>
    </xdr:to>
    <xdr:cxnSp macro="">
      <xdr:nvCxnSpPr>
        <xdr:cNvPr id="807" name="直線コネクタ 806">
          <a:extLst>
            <a:ext uri="{FF2B5EF4-FFF2-40B4-BE49-F238E27FC236}">
              <a16:creationId xmlns:a16="http://schemas.microsoft.com/office/drawing/2014/main" id="{D8FF193F-D638-483F-9806-39D2D782F8F3}"/>
            </a:ext>
          </a:extLst>
        </xdr:cNvPr>
        <xdr:cNvCxnSpPr/>
      </xdr:nvCxnSpPr>
      <xdr:spPr>
        <a:xfrm flipV="1">
          <a:off x="13703300" y="175347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808" name="n_1aveValue【庁舎】&#10;有形固定資産減価償却率">
          <a:extLst>
            <a:ext uri="{FF2B5EF4-FFF2-40B4-BE49-F238E27FC236}">
              <a16:creationId xmlns:a16="http://schemas.microsoft.com/office/drawing/2014/main" id="{99686F47-FA76-4A25-A87A-37DF380EFF53}"/>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9" name="n_2aveValue【庁舎】&#10;有形固定資産減価償却率">
          <a:extLst>
            <a:ext uri="{FF2B5EF4-FFF2-40B4-BE49-F238E27FC236}">
              <a16:creationId xmlns:a16="http://schemas.microsoft.com/office/drawing/2014/main" id="{73B3693C-40CF-4144-91C5-8000FF1F99AF}"/>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10" name="n_3aveValue【庁舎】&#10;有形固定資産減価償却率">
          <a:extLst>
            <a:ext uri="{FF2B5EF4-FFF2-40B4-BE49-F238E27FC236}">
              <a16:creationId xmlns:a16="http://schemas.microsoft.com/office/drawing/2014/main" id="{A59A92BF-84BB-4229-BFF2-1D6A0B1C055D}"/>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811" name="n_1mainValue【庁舎】&#10;有形固定資産減価償却率">
          <a:extLst>
            <a:ext uri="{FF2B5EF4-FFF2-40B4-BE49-F238E27FC236}">
              <a16:creationId xmlns:a16="http://schemas.microsoft.com/office/drawing/2014/main" id="{89312CD6-9434-4C5A-8555-207DFBB64947}"/>
            </a:ext>
          </a:extLst>
        </xdr:cNvPr>
        <xdr:cNvSpPr txBox="1"/>
      </xdr:nvSpPr>
      <xdr:spPr>
        <a:xfrm>
          <a:off x="152660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114135</xdr:rowOff>
    </xdr:from>
    <xdr:ext cx="405111" cy="259045"/>
    <xdr:sp macro="" textlink="">
      <xdr:nvSpPr>
        <xdr:cNvPr id="812" name="n_2mainValue【庁舎】&#10;有形固定資産減価償却率">
          <a:extLst>
            <a:ext uri="{FF2B5EF4-FFF2-40B4-BE49-F238E27FC236}">
              <a16:creationId xmlns:a16="http://schemas.microsoft.com/office/drawing/2014/main" id="{26DD64B3-7E77-420C-9D13-2888962CD7A2}"/>
            </a:ext>
          </a:extLst>
        </xdr:cNvPr>
        <xdr:cNvSpPr txBox="1"/>
      </xdr:nvSpPr>
      <xdr:spPr>
        <a:xfrm>
          <a:off x="14389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135363</xdr:rowOff>
    </xdr:from>
    <xdr:ext cx="405111" cy="259045"/>
    <xdr:sp macro="" textlink="">
      <xdr:nvSpPr>
        <xdr:cNvPr id="813" name="n_3mainValue【庁舎】&#10;有形固定資産減価償却率">
          <a:extLst>
            <a:ext uri="{FF2B5EF4-FFF2-40B4-BE49-F238E27FC236}">
              <a16:creationId xmlns:a16="http://schemas.microsoft.com/office/drawing/2014/main" id="{1C7D7F41-ABB4-4DA8-9CA8-7ED67FFE721D}"/>
            </a:ext>
          </a:extLst>
        </xdr:cNvPr>
        <xdr:cNvSpPr txBox="1"/>
      </xdr:nvSpPr>
      <xdr:spPr>
        <a:xfrm>
          <a:off x="13500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50D707BB-E724-4F26-BE56-776E189390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773B0039-B894-4FF8-808F-71BBDE50FE2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D93B9302-04E1-41A0-B411-4C84CD7A53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EF85EADD-5384-4993-9F3E-76616752EB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0FE0386C-E65A-4A5F-A7D3-9143661353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0040543F-DCED-411F-8848-08873338620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1DE09B0D-0CDD-4CFF-B4BF-F64365FBA4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386F7721-1A9F-4B0D-9736-A4729AC296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F84213E4-BFEC-440D-87E8-775A803C49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36C46C17-599C-4EE7-822F-E5AD7D96A7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a:extLst>
            <a:ext uri="{FF2B5EF4-FFF2-40B4-BE49-F238E27FC236}">
              <a16:creationId xmlns:a16="http://schemas.microsoft.com/office/drawing/2014/main" id="{879BC2EA-A647-4033-B51E-C8B496C9E8D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a:extLst>
            <a:ext uri="{FF2B5EF4-FFF2-40B4-BE49-F238E27FC236}">
              <a16:creationId xmlns:a16="http://schemas.microsoft.com/office/drawing/2014/main" id="{00B2A40A-16B3-481C-AD62-51C25DBB757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a:extLst>
            <a:ext uri="{FF2B5EF4-FFF2-40B4-BE49-F238E27FC236}">
              <a16:creationId xmlns:a16="http://schemas.microsoft.com/office/drawing/2014/main" id="{CB142838-1101-49C2-80D3-956D328C9D0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a:extLst>
            <a:ext uri="{FF2B5EF4-FFF2-40B4-BE49-F238E27FC236}">
              <a16:creationId xmlns:a16="http://schemas.microsoft.com/office/drawing/2014/main" id="{C5D47445-3A27-4A1F-B138-30502CB8393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a:extLst>
            <a:ext uri="{FF2B5EF4-FFF2-40B4-BE49-F238E27FC236}">
              <a16:creationId xmlns:a16="http://schemas.microsoft.com/office/drawing/2014/main" id="{7D382DD4-1D47-47FE-914A-7D6F869BA7C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a:extLst>
            <a:ext uri="{FF2B5EF4-FFF2-40B4-BE49-F238E27FC236}">
              <a16:creationId xmlns:a16="http://schemas.microsoft.com/office/drawing/2014/main" id="{0B5A6BFC-D57F-424B-8107-1CFAFDF6D7F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a:extLst>
            <a:ext uri="{FF2B5EF4-FFF2-40B4-BE49-F238E27FC236}">
              <a16:creationId xmlns:a16="http://schemas.microsoft.com/office/drawing/2014/main" id="{273A0FF5-0386-4322-A0A9-FD19ECF0496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a:extLst>
            <a:ext uri="{FF2B5EF4-FFF2-40B4-BE49-F238E27FC236}">
              <a16:creationId xmlns:a16="http://schemas.microsoft.com/office/drawing/2014/main" id="{0207F863-4214-4AF8-B747-C17AFD8F545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a:extLst>
            <a:ext uri="{FF2B5EF4-FFF2-40B4-BE49-F238E27FC236}">
              <a16:creationId xmlns:a16="http://schemas.microsoft.com/office/drawing/2014/main" id="{076BC640-F8AB-48EF-9B69-0366A978EB7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a:extLst>
            <a:ext uri="{FF2B5EF4-FFF2-40B4-BE49-F238E27FC236}">
              <a16:creationId xmlns:a16="http://schemas.microsoft.com/office/drawing/2014/main" id="{08FA8184-6BBA-4548-ACA7-7289DE5A676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a:extLst>
            <a:ext uri="{FF2B5EF4-FFF2-40B4-BE49-F238E27FC236}">
              <a16:creationId xmlns:a16="http://schemas.microsoft.com/office/drawing/2014/main" id="{293B79DE-2AD8-4464-A7C0-4A514523E8E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a:extLst>
            <a:ext uri="{FF2B5EF4-FFF2-40B4-BE49-F238E27FC236}">
              <a16:creationId xmlns:a16="http://schemas.microsoft.com/office/drawing/2014/main" id="{2CA028C5-E1B4-4085-BDAD-EF17F3B097E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id="{C683F6A2-5B79-487E-AEB9-02CF653A39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id="{FE97BD8B-42A9-4CA5-B5C0-1F5B744B38E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a:extLst>
            <a:ext uri="{FF2B5EF4-FFF2-40B4-BE49-F238E27FC236}">
              <a16:creationId xmlns:a16="http://schemas.microsoft.com/office/drawing/2014/main" id="{45E2909D-14D7-423F-B01F-E3ED9C04B7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39" name="直線コネクタ 838">
          <a:extLst>
            <a:ext uri="{FF2B5EF4-FFF2-40B4-BE49-F238E27FC236}">
              <a16:creationId xmlns:a16="http://schemas.microsoft.com/office/drawing/2014/main" id="{4758B6B3-FB05-4D85-A76D-7A2A0A646688}"/>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0" name="【庁舎】&#10;一人当たり面積最小値テキスト">
          <a:extLst>
            <a:ext uri="{FF2B5EF4-FFF2-40B4-BE49-F238E27FC236}">
              <a16:creationId xmlns:a16="http://schemas.microsoft.com/office/drawing/2014/main" id="{93FB54CD-32CE-4B5C-927E-11BF40DEE821}"/>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1" name="直線コネクタ 840">
          <a:extLst>
            <a:ext uri="{FF2B5EF4-FFF2-40B4-BE49-F238E27FC236}">
              <a16:creationId xmlns:a16="http://schemas.microsoft.com/office/drawing/2014/main" id="{D2CAB633-F6FA-4432-A449-B8FEB52FAACD}"/>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2" name="【庁舎】&#10;一人当たり面積最大値テキスト">
          <a:extLst>
            <a:ext uri="{FF2B5EF4-FFF2-40B4-BE49-F238E27FC236}">
              <a16:creationId xmlns:a16="http://schemas.microsoft.com/office/drawing/2014/main" id="{E8339585-1216-488B-9CD6-2499A5FB8715}"/>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3" name="直線コネクタ 842">
          <a:extLst>
            <a:ext uri="{FF2B5EF4-FFF2-40B4-BE49-F238E27FC236}">
              <a16:creationId xmlns:a16="http://schemas.microsoft.com/office/drawing/2014/main" id="{0AB3CD7F-E830-41AA-B590-0FBE34B23C2C}"/>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44" name="【庁舎】&#10;一人当たり面積平均値テキスト">
          <a:extLst>
            <a:ext uri="{FF2B5EF4-FFF2-40B4-BE49-F238E27FC236}">
              <a16:creationId xmlns:a16="http://schemas.microsoft.com/office/drawing/2014/main" id="{712C9E9D-70AA-489F-8542-7CF92CE6DCFF}"/>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45" name="フローチャート: 判断 844">
          <a:extLst>
            <a:ext uri="{FF2B5EF4-FFF2-40B4-BE49-F238E27FC236}">
              <a16:creationId xmlns:a16="http://schemas.microsoft.com/office/drawing/2014/main" id="{F4D7FC2C-165F-401F-9D00-4B731C605F41}"/>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46" name="フローチャート: 判断 845">
          <a:extLst>
            <a:ext uri="{FF2B5EF4-FFF2-40B4-BE49-F238E27FC236}">
              <a16:creationId xmlns:a16="http://schemas.microsoft.com/office/drawing/2014/main" id="{E7CF92EB-8283-482E-A919-37FB6D926BF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47" name="フローチャート: 判断 846">
          <a:extLst>
            <a:ext uri="{FF2B5EF4-FFF2-40B4-BE49-F238E27FC236}">
              <a16:creationId xmlns:a16="http://schemas.microsoft.com/office/drawing/2014/main" id="{A4ECBE6E-9D29-441B-ABF1-8A1A123FC5AC}"/>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48" name="フローチャート: 判断 847">
          <a:extLst>
            <a:ext uri="{FF2B5EF4-FFF2-40B4-BE49-F238E27FC236}">
              <a16:creationId xmlns:a16="http://schemas.microsoft.com/office/drawing/2014/main" id="{9712C3EC-0517-44A2-B7A1-558E18140471}"/>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4A651731-992F-452E-87CD-7078082467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B99139F6-3165-43ED-8BB9-50AA58E3FEC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2F878976-B73D-48F1-AC2B-48AA55858A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9EB55069-9234-4C3E-BFA6-AA288AF62D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6F0865D2-AEE0-46D7-85A9-06C51DE90B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854" name="楕円 853">
          <a:extLst>
            <a:ext uri="{FF2B5EF4-FFF2-40B4-BE49-F238E27FC236}">
              <a16:creationId xmlns:a16="http://schemas.microsoft.com/office/drawing/2014/main" id="{F67D969E-4D35-41CA-B11B-DAACE3CBC346}"/>
            </a:ext>
          </a:extLst>
        </xdr:cNvPr>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170378</xdr:rowOff>
    </xdr:from>
    <xdr:ext cx="469744" cy="259045"/>
    <xdr:sp macro="" textlink="">
      <xdr:nvSpPr>
        <xdr:cNvPr id="855" name="【庁舎】&#10;一人当たり面積該当値テキスト">
          <a:extLst>
            <a:ext uri="{FF2B5EF4-FFF2-40B4-BE49-F238E27FC236}">
              <a16:creationId xmlns:a16="http://schemas.microsoft.com/office/drawing/2014/main" id="{E70D06BA-60C9-46F2-82DF-E4C57DA1E812}"/>
            </a:ext>
          </a:extLst>
        </xdr:cNvPr>
        <xdr:cNvSpPr txBox="1"/>
      </xdr:nvSpPr>
      <xdr:spPr>
        <a:xfrm>
          <a:off x="22199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856" name="楕円 855">
          <a:extLst>
            <a:ext uri="{FF2B5EF4-FFF2-40B4-BE49-F238E27FC236}">
              <a16:creationId xmlns:a16="http://schemas.microsoft.com/office/drawing/2014/main" id="{CC974B51-65BD-46AA-9134-1851ECF5563C}"/>
            </a:ext>
          </a:extLst>
        </xdr:cNvPr>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71301</xdr:rowOff>
    </xdr:to>
    <xdr:cxnSp macro="">
      <xdr:nvCxnSpPr>
        <xdr:cNvPr id="857" name="直線コネクタ 856">
          <a:extLst>
            <a:ext uri="{FF2B5EF4-FFF2-40B4-BE49-F238E27FC236}">
              <a16:creationId xmlns:a16="http://schemas.microsoft.com/office/drawing/2014/main" id="{B9FE0325-18D0-4312-AB58-4AF539C1C5E0}"/>
            </a:ext>
          </a:extLst>
        </xdr:cNvPr>
        <xdr:cNvCxnSpPr/>
      </xdr:nvCxnSpPr>
      <xdr:spPr>
        <a:xfrm>
          <a:off x="21323300" y="184164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858" name="楕円 857">
          <a:extLst>
            <a:ext uri="{FF2B5EF4-FFF2-40B4-BE49-F238E27FC236}">
              <a16:creationId xmlns:a16="http://schemas.microsoft.com/office/drawing/2014/main" id="{A06E1BE0-E1BD-4806-8E18-D126C268287C}"/>
            </a:ext>
          </a:extLst>
        </xdr:cNvPr>
        <xdr:cNvSpPr/>
      </xdr:nvSpPr>
      <xdr:spPr>
        <a:xfrm>
          <a:off x="2038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151312</xdr:rowOff>
    </xdr:from>
    <xdr:to>
      <xdr:col>111</xdr:col>
      <xdr:colOff>177800</xdr:colOff>
      <xdr:row>107</xdr:row>
      <xdr:rowOff>71301</xdr:rowOff>
    </xdr:to>
    <xdr:cxnSp macro="">
      <xdr:nvCxnSpPr>
        <xdr:cNvPr id="859" name="直線コネクタ 858">
          <a:extLst>
            <a:ext uri="{FF2B5EF4-FFF2-40B4-BE49-F238E27FC236}">
              <a16:creationId xmlns:a16="http://schemas.microsoft.com/office/drawing/2014/main" id="{6F0D96BB-DA5A-4E9F-8EF7-6A50B291196B}"/>
            </a:ext>
          </a:extLst>
        </xdr:cNvPr>
        <xdr:cNvCxnSpPr/>
      </xdr:nvCxnSpPr>
      <xdr:spPr>
        <a:xfrm>
          <a:off x="20434300" y="183250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103777</xdr:rowOff>
    </xdr:from>
    <xdr:to>
      <xdr:col>102</xdr:col>
      <xdr:colOff>165100</xdr:colOff>
      <xdr:row>107</xdr:row>
      <xdr:rowOff>33927</xdr:rowOff>
    </xdr:to>
    <xdr:sp macro="" textlink="">
      <xdr:nvSpPr>
        <xdr:cNvPr id="860" name="楕円 859">
          <a:extLst>
            <a:ext uri="{FF2B5EF4-FFF2-40B4-BE49-F238E27FC236}">
              <a16:creationId xmlns:a16="http://schemas.microsoft.com/office/drawing/2014/main" id="{77BEF7EE-FEDA-4734-ADB9-751B7A23FF3D}"/>
            </a:ext>
          </a:extLst>
        </xdr:cNvPr>
        <xdr:cNvSpPr/>
      </xdr:nvSpPr>
      <xdr:spPr>
        <a:xfrm>
          <a:off x="19494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151312</xdr:rowOff>
    </xdr:from>
    <xdr:to>
      <xdr:col>107</xdr:col>
      <xdr:colOff>50800</xdr:colOff>
      <xdr:row>106</xdr:row>
      <xdr:rowOff>154577</xdr:rowOff>
    </xdr:to>
    <xdr:cxnSp macro="">
      <xdr:nvCxnSpPr>
        <xdr:cNvPr id="861" name="直線コネクタ 860">
          <a:extLst>
            <a:ext uri="{FF2B5EF4-FFF2-40B4-BE49-F238E27FC236}">
              <a16:creationId xmlns:a16="http://schemas.microsoft.com/office/drawing/2014/main" id="{ABAF387E-8E90-4FCA-A90C-3FACC4A999E1}"/>
            </a:ext>
          </a:extLst>
        </xdr:cNvPr>
        <xdr:cNvCxnSpPr/>
      </xdr:nvCxnSpPr>
      <xdr:spPr>
        <a:xfrm flipV="1">
          <a:off x="19545300" y="1832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2" name="n_1aveValue【庁舎】&#10;一人当たり面積">
          <a:extLst>
            <a:ext uri="{FF2B5EF4-FFF2-40B4-BE49-F238E27FC236}">
              <a16:creationId xmlns:a16="http://schemas.microsoft.com/office/drawing/2014/main" id="{3F9B78B8-410F-4D50-B5D7-FD6114405FFD}"/>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3" name="n_2aveValue【庁舎】&#10;一人当たり面積">
          <a:extLst>
            <a:ext uri="{FF2B5EF4-FFF2-40B4-BE49-F238E27FC236}">
              <a16:creationId xmlns:a16="http://schemas.microsoft.com/office/drawing/2014/main" id="{1956CB6B-37A7-42DE-BB1C-54F259566F6C}"/>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64" name="n_3aveValue【庁舎】&#10;一人当たり面積">
          <a:extLst>
            <a:ext uri="{FF2B5EF4-FFF2-40B4-BE49-F238E27FC236}">
              <a16:creationId xmlns:a16="http://schemas.microsoft.com/office/drawing/2014/main" id="{4A47A89E-1D46-4836-BAA0-66280DA002B8}"/>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865" name="n_1mainValue【庁舎】&#10;一人当たり面積">
          <a:extLst>
            <a:ext uri="{FF2B5EF4-FFF2-40B4-BE49-F238E27FC236}">
              <a16:creationId xmlns:a16="http://schemas.microsoft.com/office/drawing/2014/main" id="{706B4A53-FA0B-44AB-A6EC-7E03A6D3EAD3}"/>
            </a:ext>
          </a:extLst>
        </xdr:cNvPr>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21789</xdr:rowOff>
    </xdr:from>
    <xdr:ext cx="469744" cy="259045"/>
    <xdr:sp macro="" textlink="">
      <xdr:nvSpPr>
        <xdr:cNvPr id="866" name="n_2mainValue【庁舎】&#10;一人当たり面積">
          <a:extLst>
            <a:ext uri="{FF2B5EF4-FFF2-40B4-BE49-F238E27FC236}">
              <a16:creationId xmlns:a16="http://schemas.microsoft.com/office/drawing/2014/main" id="{282B9AEE-F982-4B8B-89FA-AB2BA659EAA5}"/>
            </a:ext>
          </a:extLst>
        </xdr:cNvPr>
        <xdr:cNvSpPr txBox="1"/>
      </xdr:nvSpPr>
      <xdr:spPr>
        <a:xfrm>
          <a:off x="20199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25054</xdr:rowOff>
    </xdr:from>
    <xdr:ext cx="469744" cy="259045"/>
    <xdr:sp macro="" textlink="">
      <xdr:nvSpPr>
        <xdr:cNvPr id="867" name="n_3mainValue【庁舎】&#10;一人当たり面積">
          <a:extLst>
            <a:ext uri="{FF2B5EF4-FFF2-40B4-BE49-F238E27FC236}">
              <a16:creationId xmlns:a16="http://schemas.microsoft.com/office/drawing/2014/main" id="{88206928-DF97-443F-82A1-10ACCC491082}"/>
            </a:ext>
          </a:extLst>
        </xdr:cNvPr>
        <xdr:cNvSpPr txBox="1"/>
      </xdr:nvSpPr>
      <xdr:spPr>
        <a:xfrm>
          <a:off x="19310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a:extLst>
            <a:ext uri="{FF2B5EF4-FFF2-40B4-BE49-F238E27FC236}">
              <a16:creationId xmlns:a16="http://schemas.microsoft.com/office/drawing/2014/main" id="{9552DBC0-4650-4B8C-BF11-F138D03E03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a:extLst>
            <a:ext uri="{FF2B5EF4-FFF2-40B4-BE49-F238E27FC236}">
              <a16:creationId xmlns:a16="http://schemas.microsoft.com/office/drawing/2014/main" id="{F3DF2696-9633-4693-BC6C-DD6C20394ED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a:extLst>
            <a:ext uri="{FF2B5EF4-FFF2-40B4-BE49-F238E27FC236}">
              <a16:creationId xmlns:a16="http://schemas.microsoft.com/office/drawing/2014/main" id="{85CD2E9C-8E5B-4D13-9E4C-9D31CD4DB3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一方、有形固定資産減価償却率が低い施設は、「道路」、「図書館」、「一般廃棄物処理施設」、「福祉施設」であり、この中で特に低いのが、「図書館」及び「福祉施設」である。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年度に取得した資産の取得価額が図書館全体に占める割合が高く、比率を下げる要因となっている。また、「福祉施設」について、比率が低くなっている要因は、平成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年度に新築した「所沢市こどもと福祉の未来館」の取得価額約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年度に算入されたことによるものである。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いずれにせよ、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施設の老朽化度や保全優先度、総量の適正化などを考慮しながら、施設の長寿命化とライフサイクルコストの縮減を図</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344,320
338,745
72.11
106,309,556
100,011,283
4,355,277
59,322,418
57,966,416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から現状維持となった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年度に８年ぶりに普通交付税交付団体となり、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を割ってから、ほぼ横ばいで推移しながらも、類似団体平均を上回る数字を維持している。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今後は生産年齢人口の減少や社会保障経費の増加など財政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圧迫が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予想されることから、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収納率向上対策など財源確保の取り組みを進めるとともに経常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経費の抑制を図り、財政基盤の強化を図っていく。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6350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ポイントの下降となった。主な要因としては、分子である経常的経費充当一般財源等で、公債費の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449,690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300,403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千円の減となった。一方、分母である経常一般財源等は、地方消費税交付金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627,009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265,659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千円の増となり、指標値としては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ポイントの減となった。今後も経費削減と財源確保に努め、経常収支比率の圧縮に努めていく。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128524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293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727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66</xdr:row>
      <xdr:rowOff>10160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4247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109220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424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前年度から若干の減となった。人件費については、一般職給の減等により、前年度比</a:t>
          </a:r>
          <a:r>
            <a:rPr kumimoji="1" lang="en-US" altLang="ja-JP" sz="1300">
              <a:latin typeface="ＭＳ Ｐゴシック" panose="020B0600070205080204" pitchFamily="50" charset="-128"/>
              <a:ea typeface="ＭＳ Ｐゴシック" panose="020B0600070205080204" pitchFamily="50" charset="-128"/>
            </a:rPr>
            <a:t>256,144</a:t>
          </a:r>
          <a:r>
            <a:rPr kumimoji="1" lang="ja-JP" altLang="en-US" sz="1300">
              <a:latin typeface="ＭＳ Ｐゴシック" panose="020B0600070205080204" pitchFamily="50" charset="-128"/>
              <a:ea typeface="ＭＳ Ｐゴシック" panose="020B0600070205080204" pitchFamily="50" charset="-128"/>
            </a:rPr>
            <a:t>千円の減となった。また、物件費においても、ＰＣＢ含有物廃棄処分業務委託料の減等の影響により、前年度比</a:t>
          </a:r>
          <a:r>
            <a:rPr kumimoji="1" lang="en-US" altLang="ja-JP" sz="1300">
              <a:latin typeface="ＭＳ Ｐゴシック" panose="020B0600070205080204" pitchFamily="50" charset="-128"/>
              <a:ea typeface="ＭＳ Ｐゴシック" panose="020B0600070205080204" pitchFamily="50" charset="-128"/>
            </a:rPr>
            <a:t>61,832</a:t>
          </a:r>
          <a:r>
            <a:rPr kumimoji="1" lang="ja-JP" altLang="en-US" sz="1300">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年度以降は、会計年度任用職員制度の影響により、人件費の増、物件費の減が予測されるが、引き続き適正な定員管理と経常的な事務経費等の抑制に努め、経費の節減を図っていく。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42824</xdr:rowOff>
    </xdr:from>
    <xdr:to>
      <xdr:col>23</xdr:col>
      <xdr:colOff>133350</xdr:colOff>
      <xdr:row>81</xdr:row>
      <xdr:rowOff>43686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930274"/>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33568</xdr:rowOff>
    </xdr:from>
    <xdr:to>
      <xdr:col>19</xdr:col>
      <xdr:colOff>133350</xdr:colOff>
      <xdr:row>81</xdr:row>
      <xdr:rowOff>43686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1018"/>
          <a:ext cx="8890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26019</xdr:rowOff>
    </xdr:from>
    <xdr:to>
      <xdr:col>15</xdr:col>
      <xdr:colOff>82550</xdr:colOff>
      <xdr:row>81</xdr:row>
      <xdr:rowOff>33568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13469"/>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26019</xdr:rowOff>
    </xdr:from>
    <xdr:to>
      <xdr:col>11</xdr:col>
      <xdr:colOff>31750</xdr:colOff>
      <xdr:row>81</xdr:row>
      <xdr:rowOff>28915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1346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163474</xdr:rowOff>
    </xdr:from>
    <xdr:to>
      <xdr:col>23</xdr:col>
      <xdr:colOff>184150</xdr:colOff>
      <xdr:row>81</xdr:row>
      <xdr:rowOff>93624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2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164336</xdr:rowOff>
    </xdr:from>
    <xdr:to>
      <xdr:col>19</xdr:col>
      <xdr:colOff>184150</xdr:colOff>
      <xdr:row>81</xdr:row>
      <xdr:rowOff>94486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104663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154218</xdr:rowOff>
    </xdr:from>
    <xdr:to>
      <xdr:col>15</xdr:col>
      <xdr:colOff>133350</xdr:colOff>
      <xdr:row>81</xdr:row>
      <xdr:rowOff>84368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94545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146669</xdr:rowOff>
    </xdr:from>
    <xdr:to>
      <xdr:col>11</xdr:col>
      <xdr:colOff>82550</xdr:colOff>
      <xdr:row>81</xdr:row>
      <xdr:rowOff>76819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86996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149565</xdr:rowOff>
    </xdr:from>
    <xdr:to>
      <xdr:col>7</xdr:col>
      <xdr:colOff>31750</xdr:colOff>
      <xdr:row>81</xdr:row>
      <xdr:rowOff>79715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89892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職員の給与については、民間給与との均衡を基本とする人事院勧告を尊重し、国家公務員に準じた給与改定をおこなっている。</a:t>
          </a:r>
        </a:p>
        <a:p>
          <a:r>
            <a:rPr kumimoji="1" lang="ja-JP" altLang="en-US" sz="1300">
              <a:latin typeface="ＭＳ Ｐゴシック" panose="020B0600070205080204" pitchFamily="50" charset="-128"/>
              <a:ea typeface="ＭＳ Ｐゴシック" panose="020B0600070205080204" pitchFamily="50" charset="-128"/>
            </a:rPr>
            <a:t>　給与の総合的見直しの実施により給与水準の適正化を図っており、今後も人事院勧告に準拠していくことを基本として、引き続き給与水準の適正化に努める。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121709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463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141816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141816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664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「所沢市定員管理計画」に基づき、民間委託化を推進したことで、類似団体平均を下回っている。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今後も「職員数を増やさない（職員規模の維持）」という同計画の方針に則り、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将来的な職員の年齢構成、人材の確保を考慮しながら、部分最適でなく全体最適を基本とした定員管理を行っていく。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135709</xdr:rowOff>
    </xdr:from>
    <xdr:to>
      <xdr:col>81</xdr:col>
      <xdr:colOff>44450</xdr:colOff>
      <xdr:row>60</xdr:row>
      <xdr:rowOff>135709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2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125367</xdr:rowOff>
    </xdr:from>
    <xdr:to>
      <xdr:col>77</xdr:col>
      <xdr:colOff>44450</xdr:colOff>
      <xdr:row>60</xdr:row>
      <xdr:rowOff>135709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23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125367</xdr:rowOff>
    </xdr:from>
    <xdr:to>
      <xdr:col>72</xdr:col>
      <xdr:colOff>203200</xdr:colOff>
      <xdr:row>60</xdr:row>
      <xdr:rowOff>128815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123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128815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47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84909</xdr:rowOff>
    </xdr:from>
    <xdr:to>
      <xdr:col>81</xdr:col>
      <xdr:colOff>95250</xdr:colOff>
      <xdr:row>61</xdr:row>
      <xdr:rowOff>15059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101436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84909</xdr:rowOff>
    </xdr:from>
    <xdr:to>
      <xdr:col>77</xdr:col>
      <xdr:colOff>95250</xdr:colOff>
      <xdr:row>61</xdr:row>
      <xdr:rowOff>15059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74567</xdr:rowOff>
    </xdr:from>
    <xdr:to>
      <xdr:col>73</xdr:col>
      <xdr:colOff>44450</xdr:colOff>
      <xdr:row>61</xdr:row>
      <xdr:rowOff>4717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18342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ポイント上昇したが、類似団体や全国・県平均との比較では低い水準を維持している。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したものの、充当可能財源や分母となる標準財政規模が増加したため単年度の比率では前年度の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を若干下回る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となった。しかし、３年平均では平成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が算定対象から外れたことから平均値は前年を上回る数値となった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、市街地再開発や施設の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老朽化対策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等、投資的経費の増加が見込まれ、これに伴い地方債の借入れも増加が見込まれる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経費節減や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借入れの適正化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、引き続き適正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89323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517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65194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1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24977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0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89323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034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地方債残高は前年度から約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億円増となったものの、充当可能基金が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億円増となるなど充当可能財源が大幅に増えたことから、将来負担額はマイナス値となった。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現在、本市では複数の大型ハード事業が進行中であり、今後、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残高は更に増える見込みであるが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将来への負担を考慮しながら引き続き健全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な財政運営に努め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3881</xdr:rowOff>
    </xdr:from>
    <xdr:to>
      <xdr:col>77</xdr:col>
      <xdr:colOff>44450</xdr:colOff>
      <xdr:row>14</xdr:row>
      <xdr:rowOff>5221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240418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148519</xdr:rowOff>
    </xdr:from>
    <xdr:to>
      <xdr:col>72</xdr:col>
      <xdr:colOff>203200</xdr:colOff>
      <xdr:row>14</xdr:row>
      <xdr:rowOff>3881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37736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65210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8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148519</xdr:rowOff>
    </xdr:from>
    <xdr:to>
      <xdr:col>68</xdr:col>
      <xdr:colOff>152400</xdr:colOff>
      <xdr:row>13</xdr:row>
      <xdr:rowOff>156563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3773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78616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164411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125871</xdr:rowOff>
    </xdr:from>
    <xdr:to>
      <xdr:col>77</xdr:col>
      <xdr:colOff>95250</xdr:colOff>
      <xdr:row>14</xdr:row>
      <xdr:rowOff>56021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66198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12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124531</xdr:rowOff>
    </xdr:from>
    <xdr:to>
      <xdr:col>73</xdr:col>
      <xdr:colOff>44450</xdr:colOff>
      <xdr:row>14</xdr:row>
      <xdr:rowOff>54681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64858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1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105763</xdr:rowOff>
    </xdr:from>
    <xdr:to>
      <xdr:col>64</xdr:col>
      <xdr:colOff>152400</xdr:colOff>
      <xdr:row>14</xdr:row>
      <xdr:rowOff>35913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46090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1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344,320
338,745
72.11
106,309,556
100,011,283
4,355,277
59,322,418
57,966,416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一般職給が</a:t>
          </a:r>
          <a:r>
            <a:rPr kumimoji="1" lang="en-US" altLang="ja-JP" sz="1300">
              <a:latin typeface="ＭＳ Ｐゴシック" panose="020B0600070205080204" pitchFamily="50" charset="-128"/>
              <a:ea typeface="ＭＳ Ｐゴシック" panose="020B0600070205080204" pitchFamily="50" charset="-128"/>
            </a:rPr>
            <a:t>82,349</a:t>
          </a:r>
          <a:r>
            <a:rPr kumimoji="1" lang="ja-JP" altLang="en-US" sz="1300">
              <a:latin typeface="ＭＳ Ｐゴシック" panose="020B0600070205080204" pitchFamily="50" charset="-128"/>
              <a:ea typeface="ＭＳ Ｐゴシック" panose="020B0600070205080204" pitchFamily="50" charset="-128"/>
            </a:rPr>
            <a:t>千円の減、退職手当組合負担金が</a:t>
          </a:r>
          <a:r>
            <a:rPr kumimoji="1" lang="en-US" altLang="ja-JP" sz="1300">
              <a:latin typeface="ＭＳ Ｐゴシック" panose="020B0600070205080204" pitchFamily="50" charset="-128"/>
              <a:ea typeface="ＭＳ Ｐゴシック" panose="020B0600070205080204" pitchFamily="50" charset="-128"/>
            </a:rPr>
            <a:t>176,213</a:t>
          </a:r>
          <a:r>
            <a:rPr kumimoji="1" lang="ja-JP" altLang="en-US" sz="1300">
              <a:latin typeface="ＭＳ Ｐゴシック" panose="020B0600070205080204" pitchFamily="50" charset="-128"/>
              <a:ea typeface="ＭＳ Ｐゴシック" panose="020B0600070205080204" pitchFamily="50" charset="-128"/>
            </a:rPr>
            <a:t>千円の減など、人件費にかかる一般財源充当歳出は前年度比で</a:t>
          </a:r>
          <a:r>
            <a:rPr kumimoji="1" lang="en-US" altLang="ja-JP" sz="1300">
              <a:latin typeface="ＭＳ Ｐゴシック" panose="020B0600070205080204" pitchFamily="50" charset="-128"/>
              <a:ea typeface="ＭＳ Ｐゴシック" panose="020B0600070205080204" pitchFamily="50" charset="-128"/>
            </a:rPr>
            <a:t>187,947</a:t>
          </a:r>
          <a:r>
            <a:rPr kumimoji="1" lang="ja-JP" altLang="en-US" sz="1300">
              <a:latin typeface="ＭＳ Ｐゴシック" panose="020B0600070205080204" pitchFamily="50" charset="-128"/>
              <a:ea typeface="ＭＳ Ｐゴシック" panose="020B0600070205080204" pitchFamily="50" charset="-128"/>
            </a:rPr>
            <a:t>千円の減となり、指標値としては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決算から経常的経費は減少傾向でシフトし、今回においては類似団体平均よりもわずかに低い水準で推移している。今後も引き続き、適正な人員管理と事務事業の効率化に取り組み、負担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79375</xdr:rowOff>
    </xdr:from>
    <xdr:to>
      <xdr:col>24</xdr:col>
      <xdr:colOff>25400</xdr:colOff>
      <xdr:row>37</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4230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127000</xdr:rowOff>
    </xdr:from>
    <xdr:to>
      <xdr:col>19</xdr:col>
      <xdr:colOff>187325</xdr:colOff>
      <xdr:row>38</xdr:row>
      <xdr:rowOff>41275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470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155575</xdr:rowOff>
    </xdr:from>
    <xdr:to>
      <xdr:col>15</xdr:col>
      <xdr:colOff>98425</xdr:colOff>
      <xdr:row>38</xdr:row>
      <xdr:rowOff>41275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499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155575</xdr:rowOff>
    </xdr:from>
    <xdr:to>
      <xdr:col>11</xdr:col>
      <xdr:colOff>9525</xdr:colOff>
      <xdr:row>38</xdr:row>
      <xdr:rowOff>127000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4992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28575</xdr:rowOff>
    </xdr:from>
    <xdr:to>
      <xdr:col>24</xdr:col>
      <xdr:colOff>76200</xdr:colOff>
      <xdr:row>37</xdr:row>
      <xdr:rowOff>130175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45102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76200</xdr:rowOff>
    </xdr:from>
    <xdr:to>
      <xdr:col>20</xdr:col>
      <xdr:colOff>38100</xdr:colOff>
      <xdr:row>38</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161925</xdr:rowOff>
    </xdr:from>
    <xdr:to>
      <xdr:col>15</xdr:col>
      <xdr:colOff>149225</xdr:colOff>
      <xdr:row>38</xdr:row>
      <xdr:rowOff>92075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76852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104775</xdr:rowOff>
    </xdr:from>
    <xdr:to>
      <xdr:col>11</xdr:col>
      <xdr:colOff>60325</xdr:colOff>
      <xdr:row>38</xdr:row>
      <xdr:rowOff>34925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19702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類似団体や全国・県平均を上回っている。また、前年度より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ポイント上昇した。この主な要因は、東部クリーンセンター、西部クリーンセンターの長期包括委託による、</a:t>
          </a:r>
          <a:r>
            <a:rPr kumimoji="1" lang="en-US" altLang="ja-JP" sz="1200">
              <a:latin typeface="ＭＳ Ｐゴシック" panose="020B0600070205080204" pitchFamily="50" charset="-128"/>
              <a:ea typeface="ＭＳ Ｐゴシック" panose="020B0600070205080204" pitchFamily="50" charset="-128"/>
            </a:rPr>
            <a:t>97,607</a:t>
          </a:r>
          <a:r>
            <a:rPr kumimoji="1" lang="ja-JP" altLang="en-US" sz="1200">
              <a:latin typeface="ＭＳ Ｐゴシック" panose="020B0600070205080204" pitchFamily="50" charset="-128"/>
              <a:ea typeface="ＭＳ Ｐゴシック" panose="020B0600070205080204" pitchFamily="50" charset="-128"/>
            </a:rPr>
            <a:t>千円の増、一般廃棄物収集運搬業務委託料の</a:t>
          </a:r>
          <a:r>
            <a:rPr kumimoji="1" lang="en-US" altLang="ja-JP" sz="1200">
              <a:latin typeface="ＭＳ Ｐゴシック" panose="020B0600070205080204" pitchFamily="50" charset="-128"/>
              <a:ea typeface="ＭＳ Ｐゴシック" panose="020B0600070205080204" pitchFamily="50" charset="-128"/>
            </a:rPr>
            <a:t>17,982</a:t>
          </a:r>
          <a:r>
            <a:rPr kumimoji="1" lang="ja-JP" altLang="en-US" sz="1200">
              <a:latin typeface="ＭＳ Ｐゴシック" panose="020B0600070205080204" pitchFamily="50" charset="-128"/>
              <a:ea typeface="ＭＳ Ｐゴシック" panose="020B0600070205080204" pitchFamily="50" charset="-128"/>
            </a:rPr>
            <a:t>千円の増など、物件費にかかる一般財源充当歳出は前年度比で</a:t>
          </a:r>
          <a:r>
            <a:rPr kumimoji="1" lang="en-US" altLang="ja-JP" sz="1200">
              <a:latin typeface="ＭＳ Ｐゴシック" panose="020B0600070205080204" pitchFamily="50" charset="-128"/>
              <a:ea typeface="ＭＳ Ｐゴシック" panose="020B0600070205080204" pitchFamily="50" charset="-128"/>
            </a:rPr>
            <a:t>174,739</a:t>
          </a:r>
          <a:r>
            <a:rPr kumimoji="1" lang="ja-JP" altLang="en-US" sz="1200">
              <a:latin typeface="ＭＳ Ｐゴシック" panose="020B0600070205080204" pitchFamily="50" charset="-128"/>
              <a:ea typeface="ＭＳ Ｐゴシック" panose="020B0600070205080204" pitchFamily="50" charset="-128"/>
            </a:rPr>
            <a:t>千円の増となり、指標値としては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ポイントの増となった。   施設の管理をはじめ、業務の民間委託化の推進を背景に、物件費は今後も増加傾向を示す可能性があるが、事務事業の見直し等により経費節減に努める。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42636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3278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20864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3256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170543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3126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94343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扶助費の決算総額は、前年度比で若干の増となっているものの、子ども医療費の</a:t>
          </a:r>
          <a:r>
            <a:rPr kumimoji="1" lang="en-US" altLang="ja-JP" sz="1200">
              <a:latin typeface="ＭＳ Ｐゴシック" panose="020B0600070205080204" pitchFamily="50" charset="-128"/>
              <a:ea typeface="ＭＳ Ｐゴシック" panose="020B0600070205080204" pitchFamily="50" charset="-128"/>
            </a:rPr>
            <a:t>16,885</a:t>
          </a:r>
          <a:r>
            <a:rPr kumimoji="1" lang="ja-JP" altLang="en-US" sz="1200">
              <a:latin typeface="ＭＳ Ｐゴシック" panose="020B0600070205080204" pitchFamily="50" charset="-128"/>
              <a:ea typeface="ＭＳ Ｐゴシック" panose="020B0600070205080204" pitchFamily="50" charset="-128"/>
            </a:rPr>
            <a:t>千円の減、重度心身障害児等医療費の</a:t>
          </a:r>
          <a:r>
            <a:rPr kumimoji="1" lang="en-US" altLang="ja-JP" sz="1200">
              <a:latin typeface="ＭＳ Ｐゴシック" panose="020B0600070205080204" pitchFamily="50" charset="-128"/>
              <a:ea typeface="ＭＳ Ｐゴシック" panose="020B0600070205080204" pitchFamily="50" charset="-128"/>
            </a:rPr>
            <a:t>16,094</a:t>
          </a:r>
          <a:r>
            <a:rPr kumimoji="1" lang="ja-JP" altLang="en-US" sz="1200">
              <a:latin typeface="ＭＳ Ｐゴシック" panose="020B0600070205080204" pitchFamily="50" charset="-128"/>
              <a:ea typeface="ＭＳ Ｐゴシック" panose="020B0600070205080204" pitchFamily="50" charset="-128"/>
            </a:rPr>
            <a:t>千円の減などにより、扶助費にかかる一般財源充当歳出は前年度比で</a:t>
          </a:r>
          <a:r>
            <a:rPr kumimoji="1" lang="en-US" altLang="ja-JP" sz="1200">
              <a:latin typeface="ＭＳ Ｐゴシック" panose="020B0600070205080204" pitchFamily="50" charset="-128"/>
              <a:ea typeface="ＭＳ Ｐゴシック" panose="020B0600070205080204" pitchFamily="50" charset="-128"/>
            </a:rPr>
            <a:t>63,859</a:t>
          </a:r>
          <a:r>
            <a:rPr kumimoji="1" lang="ja-JP" altLang="en-US" sz="1200">
              <a:latin typeface="ＭＳ Ｐゴシック" panose="020B0600070205080204" pitchFamily="50" charset="-128"/>
              <a:ea typeface="ＭＳ Ｐゴシック" panose="020B0600070205080204" pitchFamily="50" charset="-128"/>
            </a:rPr>
            <a:t>千円の減となり、指標値としては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保育需要への対応や、高齢化に伴う福祉サービスの拡大など、今後も扶助費への増加が見込まれるが、市単独事業の見直しなどを図り、扶助費の抑制に努める。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842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95250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107950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繰出金の経常収支比率が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％増、また維持補修費の経常収支比率が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％の増となり、全体では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他会計への繰出金においては、独立採算性の観点を踏まえ、普通会計の負担額軽減に努めていく。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55</xdr:row>
      <xdr:rowOff>129722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4506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75293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450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75293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417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54</xdr:row>
      <xdr:rowOff>159657</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50999</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4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補助費等は、ここ数年横ばいで推移し、類似団体や全国・県平均を上回っている。</a:t>
          </a:r>
        </a:p>
        <a:p>
          <a:r>
            <a:rPr kumimoji="1" lang="ja-JP" altLang="en-US" sz="1300">
              <a:latin typeface="ＭＳ Ｐゴシック" panose="020B0600070205080204" pitchFamily="50" charset="-128"/>
              <a:ea typeface="ＭＳ Ｐゴシック" panose="020B0600070205080204" pitchFamily="50" charset="-128"/>
            </a:rPr>
            <a:t>　当市は、埼玉西部消防組合負担金</a:t>
          </a:r>
          <a:r>
            <a:rPr kumimoji="1" lang="en-US" altLang="ja-JP" sz="1300">
              <a:latin typeface="ＭＳ Ｐゴシック" panose="020B0600070205080204" pitchFamily="50" charset="-128"/>
              <a:ea typeface="ＭＳ Ｐゴシック" panose="020B0600070205080204" pitchFamily="50" charset="-128"/>
            </a:rPr>
            <a:t>3,859,924</a:t>
          </a:r>
          <a:r>
            <a:rPr kumimoji="1" lang="ja-JP" altLang="en-US" sz="1300">
              <a:latin typeface="ＭＳ Ｐゴシック" panose="020B0600070205080204" pitchFamily="50" charset="-128"/>
              <a:ea typeface="ＭＳ Ｐゴシック" panose="020B0600070205080204" pitchFamily="50" charset="-128"/>
            </a:rPr>
            <a:t>千円等の影響で、比率として高い水準にある。</a:t>
          </a:r>
        </a:p>
        <a:p>
          <a:r>
            <a:rPr kumimoji="1" lang="ja-JP" altLang="en-US" sz="1300">
              <a:latin typeface="ＭＳ Ｐゴシック" panose="020B0600070205080204" pitchFamily="50" charset="-128"/>
              <a:ea typeface="ＭＳ Ｐゴシック" panose="020B0600070205080204" pitchFamily="50" charset="-128"/>
            </a:rPr>
            <a:t>　今後も引き続き、補助金の交付額や制度の見直しなど、事業の見直しに取り組み、経費の節減を図っていく。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94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14986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14986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ポイントの減となった。要因としては、東部クリーンセンターの建設に係る償還終了に伴う、一般廃棄物処理事業債の</a:t>
          </a:r>
          <a:r>
            <a:rPr kumimoji="1" lang="en-US" altLang="ja-JP" sz="1200">
              <a:latin typeface="ＭＳ Ｐゴシック" panose="020B0600070205080204" pitchFamily="50" charset="-128"/>
              <a:ea typeface="ＭＳ Ｐゴシック" panose="020B0600070205080204" pitchFamily="50" charset="-128"/>
            </a:rPr>
            <a:t>559,152</a:t>
          </a:r>
          <a:r>
            <a:rPr kumimoji="1" lang="ja-JP" altLang="en-US" sz="1200">
              <a:latin typeface="ＭＳ Ｐゴシック" panose="020B0600070205080204" pitchFamily="50" charset="-128"/>
              <a:ea typeface="ＭＳ Ｐゴシック" panose="020B0600070205080204" pitchFamily="50" charset="-128"/>
            </a:rPr>
            <a:t>千円の減などにより、公債費にかかる一般財源充当歳出は前年度比で</a:t>
          </a:r>
          <a:r>
            <a:rPr kumimoji="1" lang="en-US" altLang="ja-JP" sz="1200">
              <a:latin typeface="ＭＳ Ｐゴシック" panose="020B0600070205080204" pitchFamily="50" charset="-128"/>
              <a:ea typeface="ＭＳ Ｐゴシック" panose="020B0600070205080204" pitchFamily="50" charset="-128"/>
            </a:rPr>
            <a:t>449,690</a:t>
          </a:r>
          <a:r>
            <a:rPr kumimoji="1" lang="ja-JP" altLang="en-US" sz="1200">
              <a:latin typeface="ＭＳ Ｐゴシック" panose="020B0600070205080204" pitchFamily="50" charset="-128"/>
              <a:ea typeface="ＭＳ Ｐゴシック" panose="020B0600070205080204" pitchFamily="50" charset="-128"/>
            </a:rPr>
            <a:t>千円の減となり、指標値としては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類似団体と比べて、当市の値は低い水準を維持しており、引き続き世代間負担の公平性に留意しながら、計画的な運用に努めていく。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75293</xdr:rowOff>
    </xdr:from>
    <xdr:to>
      <xdr:col>24</xdr:col>
      <xdr:colOff>25400</xdr:colOff>
      <xdr:row>75</xdr:row>
      <xdr:rowOff>162379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2934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162379</xdr:rowOff>
    </xdr:from>
    <xdr:to>
      <xdr:col>19</xdr:col>
      <xdr:colOff>187325</xdr:colOff>
      <xdr:row>75</xdr:row>
      <xdr:rowOff>162379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021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162379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2912272"/>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76</xdr:row>
      <xdr:rowOff>23586</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29122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24493</xdr:rowOff>
    </xdr:from>
    <xdr:to>
      <xdr:col>24</xdr:col>
      <xdr:colOff>76200</xdr:colOff>
      <xdr:row>75</xdr:row>
      <xdr:rowOff>126093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41020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111578</xdr:rowOff>
    </xdr:from>
    <xdr:to>
      <xdr:col>20</xdr:col>
      <xdr:colOff>38100</xdr:colOff>
      <xdr:row>76</xdr:row>
      <xdr:rowOff>41728</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51905</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111578</xdr:rowOff>
    </xdr:from>
    <xdr:to>
      <xdr:col>15</xdr:col>
      <xdr:colOff>149225</xdr:colOff>
      <xdr:row>76</xdr:row>
      <xdr:rowOff>41728</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51905</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144235</xdr:rowOff>
    </xdr:from>
    <xdr:to>
      <xdr:col>6</xdr:col>
      <xdr:colOff>171450</xdr:colOff>
      <xdr:row>76</xdr:row>
      <xdr:rowOff>74386</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84562</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全体的に、２９年度と大きく変わったところはなく、合計では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類似団体や全国・県平均を上回っていることから、公債費以外の経常的経費の削減とともに、新たな財源の獲得や事務事業の廃止を見据えた検討など、抜本的な見直しに努めていく。</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79</xdr:row>
      <xdr:rowOff>124713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6646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124713</xdr:rowOff>
    </xdr:from>
    <xdr:to>
      <xdr:col>78</xdr:col>
      <xdr:colOff>69850</xdr:colOff>
      <xdr:row>80</xdr:row>
      <xdr:rowOff>3556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6692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80</xdr:row>
      <xdr:rowOff>3556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5915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92711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118961</xdr:rowOff>
    </xdr:from>
    <xdr:to>
      <xdr:col>29</xdr:col>
      <xdr:colOff>127000</xdr:colOff>
      <xdr:row>18</xdr:row>
      <xdr:rowOff>128219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52686"/>
          <a:ext cx="6477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41504</xdr:rowOff>
    </xdr:from>
    <xdr:to>
      <xdr:col>26</xdr:col>
      <xdr:colOff>50800</xdr:colOff>
      <xdr:row>18</xdr:row>
      <xdr:rowOff>118961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75229"/>
          <a:ext cx="698500" cy="7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26454</xdr:rowOff>
    </xdr:from>
    <xdr:to>
      <xdr:col>22</xdr:col>
      <xdr:colOff>114300</xdr:colOff>
      <xdr:row>18</xdr:row>
      <xdr:rowOff>41504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60179"/>
          <a:ext cx="698500" cy="15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432</xdr:rowOff>
    </xdr:from>
    <xdr:to>
      <xdr:col>18</xdr:col>
      <xdr:colOff>177800</xdr:colOff>
      <xdr:row>18</xdr:row>
      <xdr:rowOff>26454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34157"/>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77419</xdr:rowOff>
    </xdr:from>
    <xdr:to>
      <xdr:col>29</xdr:col>
      <xdr:colOff>177800</xdr:colOff>
      <xdr:row>19</xdr:row>
      <xdr:rowOff>7569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49496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68161</xdr:rowOff>
    </xdr:from>
    <xdr:to>
      <xdr:col>26</xdr:col>
      <xdr:colOff>101600</xdr:colOff>
      <xdr:row>18</xdr:row>
      <xdr:rowOff>169761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154538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162154</xdr:rowOff>
    </xdr:from>
    <xdr:to>
      <xdr:col>22</xdr:col>
      <xdr:colOff>165100</xdr:colOff>
      <xdr:row>18</xdr:row>
      <xdr:rowOff>92304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147104</xdr:rowOff>
    </xdr:from>
    <xdr:to>
      <xdr:col>19</xdr:col>
      <xdr:colOff>38100</xdr:colOff>
      <xdr:row>18</xdr:row>
      <xdr:rowOff>77254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62031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121082</xdr:rowOff>
    </xdr:from>
    <xdr:to>
      <xdr:col>15</xdr:col>
      <xdr:colOff>101600</xdr:colOff>
      <xdr:row>18</xdr:row>
      <xdr:rowOff>51232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5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75032</xdr:rowOff>
    </xdr:from>
    <xdr:to>
      <xdr:col>29</xdr:col>
      <xdr:colOff>127000</xdr:colOff>
      <xdr:row>36</xdr:row>
      <xdr:rowOff>79451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28282"/>
          <a:ext cx="6477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75032</xdr:rowOff>
    </xdr:from>
    <xdr:to>
      <xdr:col>26</xdr:col>
      <xdr:colOff>50800</xdr:colOff>
      <xdr:row>36</xdr:row>
      <xdr:rowOff>80785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28282"/>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80785</xdr:rowOff>
    </xdr:from>
    <xdr:to>
      <xdr:col>22</xdr:col>
      <xdr:colOff>114300</xdr:colOff>
      <xdr:row>36</xdr:row>
      <xdr:rowOff>131496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34035"/>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131496</xdr:rowOff>
    </xdr:from>
    <xdr:to>
      <xdr:col>18</xdr:col>
      <xdr:colOff>177800</xdr:colOff>
      <xdr:row>36</xdr:row>
      <xdr:rowOff>169634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84746"/>
          <a:ext cx="6985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28651</xdr:rowOff>
    </xdr:from>
    <xdr:to>
      <xdr:col>29</xdr:col>
      <xdr:colOff>177800</xdr:colOff>
      <xdr:row>36</xdr:row>
      <xdr:rowOff>130251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728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24232</xdr:rowOff>
    </xdr:from>
    <xdr:to>
      <xdr:col>26</xdr:col>
      <xdr:colOff>101600</xdr:colOff>
      <xdr:row>36</xdr:row>
      <xdr:rowOff>125832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7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110609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3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29985</xdr:rowOff>
    </xdr:from>
    <xdr:to>
      <xdr:col>22</xdr:col>
      <xdr:colOff>165100</xdr:colOff>
      <xdr:row>36</xdr:row>
      <xdr:rowOff>131585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8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116362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80696</xdr:rowOff>
    </xdr:from>
    <xdr:to>
      <xdr:col>19</xdr:col>
      <xdr:colOff>38100</xdr:colOff>
      <xdr:row>37</xdr:row>
      <xdr:rowOff>10846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3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167073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118834</xdr:rowOff>
    </xdr:from>
    <xdr:to>
      <xdr:col>15</xdr:col>
      <xdr:colOff>101600</xdr:colOff>
      <xdr:row>37</xdr:row>
      <xdr:rowOff>48984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2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33761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5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344,320
338,745
72.11
106,309,556
100,011,283
4,355,277
59,322,418
57,966,416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146078</xdr:rowOff>
    </xdr:from>
    <xdr:to>
      <xdr:col>24</xdr:col>
      <xdr:colOff>63500</xdr:colOff>
      <xdr:row>37</xdr:row>
      <xdr:rowOff>164206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89728"/>
          <a:ext cx="8382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134305</xdr:rowOff>
    </xdr:from>
    <xdr:to>
      <xdr:col>19</xdr:col>
      <xdr:colOff>177800</xdr:colOff>
      <xdr:row>37</xdr:row>
      <xdr:rowOff>146078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7795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114051</xdr:rowOff>
    </xdr:from>
    <xdr:to>
      <xdr:col>15</xdr:col>
      <xdr:colOff>50800</xdr:colOff>
      <xdr:row>37</xdr:row>
      <xdr:rowOff>134305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57701"/>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102644</xdr:rowOff>
    </xdr:from>
    <xdr:to>
      <xdr:col>10</xdr:col>
      <xdr:colOff>114300</xdr:colOff>
      <xdr:row>37</xdr:row>
      <xdr:rowOff>114051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46294"/>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113406</xdr:rowOff>
    </xdr:from>
    <xdr:to>
      <xdr:col>24</xdr:col>
      <xdr:colOff>114300</xdr:colOff>
      <xdr:row>38</xdr:row>
      <xdr:rowOff>43555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57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91833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3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95278</xdr:rowOff>
    </xdr:from>
    <xdr:to>
      <xdr:col>20</xdr:col>
      <xdr:colOff>38100</xdr:colOff>
      <xdr:row>38</xdr:row>
      <xdr:rowOff>25428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16555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3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83505</xdr:rowOff>
    </xdr:from>
    <xdr:to>
      <xdr:col>15</xdr:col>
      <xdr:colOff>101600</xdr:colOff>
      <xdr:row>38</xdr:row>
      <xdr:rowOff>13655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4782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63251</xdr:rowOff>
    </xdr:from>
    <xdr:to>
      <xdr:col>10</xdr:col>
      <xdr:colOff>165100</xdr:colOff>
      <xdr:row>37</xdr:row>
      <xdr:rowOff>164851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155978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51844</xdr:rowOff>
    </xdr:from>
    <xdr:to>
      <xdr:col>6</xdr:col>
      <xdr:colOff>38100</xdr:colOff>
      <xdr:row>37</xdr:row>
      <xdr:rowOff>153444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144571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21247</xdr:rowOff>
    </xdr:from>
    <xdr:to>
      <xdr:col>24</xdr:col>
      <xdr:colOff>63500</xdr:colOff>
      <xdr:row>56</xdr:row>
      <xdr:rowOff>29820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2244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21247</xdr:rowOff>
    </xdr:from>
    <xdr:to>
      <xdr:col>19</xdr:col>
      <xdr:colOff>177800</xdr:colOff>
      <xdr:row>56</xdr:row>
      <xdr:rowOff>91884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22447"/>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91884</xdr:rowOff>
    </xdr:from>
    <xdr:to>
      <xdr:col>15</xdr:col>
      <xdr:colOff>50800</xdr:colOff>
      <xdr:row>56</xdr:row>
      <xdr:rowOff>123469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93084"/>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79197</xdr:rowOff>
    </xdr:from>
    <xdr:to>
      <xdr:col>10</xdr:col>
      <xdr:colOff>114300</xdr:colOff>
      <xdr:row>56</xdr:row>
      <xdr:rowOff>123469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80397"/>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150470</xdr:rowOff>
    </xdr:from>
    <xdr:to>
      <xdr:col>24</xdr:col>
      <xdr:colOff>114300</xdr:colOff>
      <xdr:row>56</xdr:row>
      <xdr:rowOff>80620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128897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141897</xdr:rowOff>
    </xdr:from>
    <xdr:to>
      <xdr:col>20</xdr:col>
      <xdr:colOff>38100</xdr:colOff>
      <xdr:row>56</xdr:row>
      <xdr:rowOff>72047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63174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41084</xdr:rowOff>
    </xdr:from>
    <xdr:to>
      <xdr:col>15</xdr:col>
      <xdr:colOff>101600</xdr:colOff>
      <xdr:row>56</xdr:row>
      <xdr:rowOff>142684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133811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72669</xdr:rowOff>
    </xdr:from>
    <xdr:to>
      <xdr:col>10</xdr:col>
      <xdr:colOff>165100</xdr:colOff>
      <xdr:row>57</xdr:row>
      <xdr:rowOff>2819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165396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28397</xdr:rowOff>
    </xdr:from>
    <xdr:to>
      <xdr:col>6</xdr:col>
      <xdr:colOff>38100</xdr:colOff>
      <xdr:row>56</xdr:row>
      <xdr:rowOff>129997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121124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2026</xdr:rowOff>
    </xdr:from>
    <xdr:to>
      <xdr:col>24</xdr:col>
      <xdr:colOff>63500</xdr:colOff>
      <xdr:row>77</xdr:row>
      <xdr:rowOff>25915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03676"/>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138557</xdr:rowOff>
    </xdr:from>
    <xdr:to>
      <xdr:col>19</xdr:col>
      <xdr:colOff>177800</xdr:colOff>
      <xdr:row>77</xdr:row>
      <xdr:rowOff>25915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168757"/>
          <a:ext cx="889000" cy="5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138557</xdr:rowOff>
    </xdr:from>
    <xdr:to>
      <xdr:col>15</xdr:col>
      <xdr:colOff>50800</xdr:colOff>
      <xdr:row>76</xdr:row>
      <xdr:rowOff>138728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6875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138728</xdr:rowOff>
    </xdr:from>
    <xdr:to>
      <xdr:col>10</xdr:col>
      <xdr:colOff>114300</xdr:colOff>
      <xdr:row>77</xdr:row>
      <xdr:rowOff>21400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68928"/>
          <a:ext cx="889000" cy="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122676</xdr:rowOff>
    </xdr:from>
    <xdr:to>
      <xdr:col>24</xdr:col>
      <xdr:colOff>114300</xdr:colOff>
      <xdr:row>77</xdr:row>
      <xdr:rowOff>52826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101103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3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146565</xdr:rowOff>
    </xdr:from>
    <xdr:to>
      <xdr:col>20</xdr:col>
      <xdr:colOff>38100</xdr:colOff>
      <xdr:row>77</xdr:row>
      <xdr:rowOff>76715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67842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87757</xdr:rowOff>
    </xdr:from>
    <xdr:to>
      <xdr:col>15</xdr:col>
      <xdr:colOff>101600</xdr:colOff>
      <xdr:row>77</xdr:row>
      <xdr:rowOff>17907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9034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87928</xdr:rowOff>
    </xdr:from>
    <xdr:to>
      <xdr:col>10</xdr:col>
      <xdr:colOff>165100</xdr:colOff>
      <xdr:row>77</xdr:row>
      <xdr:rowOff>18078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9205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1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142050</xdr:rowOff>
    </xdr:from>
    <xdr:to>
      <xdr:col>6</xdr:col>
      <xdr:colOff>38100</xdr:colOff>
      <xdr:row>77</xdr:row>
      <xdr:rowOff>72200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63327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110992</xdr:rowOff>
    </xdr:from>
    <xdr:to>
      <xdr:col>24</xdr:col>
      <xdr:colOff>63500</xdr:colOff>
      <xdr:row>96</xdr:row>
      <xdr:rowOff>111258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70192"/>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86246</xdr:rowOff>
    </xdr:from>
    <xdr:to>
      <xdr:col>19</xdr:col>
      <xdr:colOff>177800</xdr:colOff>
      <xdr:row>96</xdr:row>
      <xdr:rowOff>111258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545446"/>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86246</xdr:rowOff>
    </xdr:from>
    <xdr:to>
      <xdr:col>15</xdr:col>
      <xdr:colOff>50800</xdr:colOff>
      <xdr:row>96</xdr:row>
      <xdr:rowOff>165988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45446"/>
          <a:ext cx="889000" cy="7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165988</xdr:rowOff>
    </xdr:from>
    <xdr:to>
      <xdr:col>10</xdr:col>
      <xdr:colOff>114300</xdr:colOff>
      <xdr:row>97</xdr:row>
      <xdr:rowOff>85789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25188"/>
          <a:ext cx="889000" cy="9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60192</xdr:rowOff>
    </xdr:from>
    <xdr:to>
      <xdr:col>24</xdr:col>
      <xdr:colOff>114300</xdr:colOff>
      <xdr:row>96</xdr:row>
      <xdr:rowOff>161792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38619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9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60458</xdr:rowOff>
    </xdr:from>
    <xdr:to>
      <xdr:col>20</xdr:col>
      <xdr:colOff>38100</xdr:colOff>
      <xdr:row>96</xdr:row>
      <xdr:rowOff>162058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153185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35446</xdr:rowOff>
    </xdr:from>
    <xdr:to>
      <xdr:col>15</xdr:col>
      <xdr:colOff>101600</xdr:colOff>
      <xdr:row>96</xdr:row>
      <xdr:rowOff>137046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128173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115188</xdr:rowOff>
    </xdr:from>
    <xdr:to>
      <xdr:col>10</xdr:col>
      <xdr:colOff>165100</xdr:colOff>
      <xdr:row>97</xdr:row>
      <xdr:rowOff>45338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36465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127716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124201</xdr:rowOff>
    </xdr:from>
    <xdr:to>
      <xdr:col>55</xdr:col>
      <xdr:colOff>0</xdr:colOff>
      <xdr:row>34</xdr:row>
      <xdr:rowOff>166698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53501"/>
          <a:ext cx="8382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166698</xdr:rowOff>
    </xdr:from>
    <xdr:to>
      <xdr:col>50</xdr:col>
      <xdr:colOff>114300</xdr:colOff>
      <xdr:row>35</xdr:row>
      <xdr:rowOff>19296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995998"/>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135448</xdr:rowOff>
    </xdr:from>
    <xdr:to>
      <xdr:col>45</xdr:col>
      <xdr:colOff>177800</xdr:colOff>
      <xdr:row>35</xdr:row>
      <xdr:rowOff>19296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5964748"/>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135448</xdr:rowOff>
    </xdr:from>
    <xdr:to>
      <xdr:col>41</xdr:col>
      <xdr:colOff>50800</xdr:colOff>
      <xdr:row>34</xdr:row>
      <xdr:rowOff>139174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5964748"/>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73401</xdr:rowOff>
    </xdr:from>
    <xdr:to>
      <xdr:col>55</xdr:col>
      <xdr:colOff>50800</xdr:colOff>
      <xdr:row>35</xdr:row>
      <xdr:rowOff>3551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51828</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115898</xdr:rowOff>
    </xdr:from>
    <xdr:to>
      <xdr:col>50</xdr:col>
      <xdr:colOff>165100</xdr:colOff>
      <xdr:row>35</xdr:row>
      <xdr:rowOff>46048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9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37175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139946</xdr:rowOff>
    </xdr:from>
    <xdr:to>
      <xdr:col>46</xdr:col>
      <xdr:colOff>38100</xdr:colOff>
      <xdr:row>35</xdr:row>
      <xdr:rowOff>70096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61223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84648</xdr:rowOff>
    </xdr:from>
    <xdr:to>
      <xdr:col>41</xdr:col>
      <xdr:colOff>101600</xdr:colOff>
      <xdr:row>35</xdr:row>
      <xdr:rowOff>14798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5925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0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88374</xdr:rowOff>
    </xdr:from>
    <xdr:to>
      <xdr:col>36</xdr:col>
      <xdr:colOff>165100</xdr:colOff>
      <xdr:row>35</xdr:row>
      <xdr:rowOff>18524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9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35051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6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165717</xdr:rowOff>
    </xdr:from>
    <xdr:to>
      <xdr:col>55</xdr:col>
      <xdr:colOff>0</xdr:colOff>
      <xdr:row>58</xdr:row>
      <xdr:rowOff>57317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38367"/>
          <a:ext cx="838200" cy="6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119616</xdr:rowOff>
    </xdr:from>
    <xdr:to>
      <xdr:col>50</xdr:col>
      <xdr:colOff>114300</xdr:colOff>
      <xdr:row>58</xdr:row>
      <xdr:rowOff>57317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92266"/>
          <a:ext cx="889000" cy="10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119616</xdr:rowOff>
    </xdr:from>
    <xdr:to>
      <xdr:col>45</xdr:col>
      <xdr:colOff>177800</xdr:colOff>
      <xdr:row>58</xdr:row>
      <xdr:rowOff>66461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92266"/>
          <a:ext cx="889000" cy="1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66461</xdr:rowOff>
    </xdr:from>
    <xdr:to>
      <xdr:col>41</xdr:col>
      <xdr:colOff>50800</xdr:colOff>
      <xdr:row>58</xdr:row>
      <xdr:rowOff>89865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10561"/>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114917</xdr:rowOff>
    </xdr:from>
    <xdr:to>
      <xdr:col>55</xdr:col>
      <xdr:colOff>50800</xdr:colOff>
      <xdr:row>58</xdr:row>
      <xdr:rowOff>45067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29844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0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6517</xdr:rowOff>
    </xdr:from>
    <xdr:to>
      <xdr:col>50</xdr:col>
      <xdr:colOff>165100</xdr:colOff>
      <xdr:row>58</xdr:row>
      <xdr:rowOff>108117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99244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68816</xdr:rowOff>
    </xdr:from>
    <xdr:to>
      <xdr:col>46</xdr:col>
      <xdr:colOff>38100</xdr:colOff>
      <xdr:row>57</xdr:row>
      <xdr:rowOff>170416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161543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15661</xdr:rowOff>
    </xdr:from>
    <xdr:to>
      <xdr:col>41</xdr:col>
      <xdr:colOff>101600</xdr:colOff>
      <xdr:row>58</xdr:row>
      <xdr:rowOff>117261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108388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39065</xdr:rowOff>
    </xdr:from>
    <xdr:to>
      <xdr:col>36</xdr:col>
      <xdr:colOff>165100</xdr:colOff>
      <xdr:row>58</xdr:row>
      <xdr:rowOff>140665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131792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62159</xdr:rowOff>
    </xdr:from>
    <xdr:to>
      <xdr:col>55</xdr:col>
      <xdr:colOff>0</xdr:colOff>
      <xdr:row>77</xdr:row>
      <xdr:rowOff>122326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263809"/>
          <a:ext cx="8382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9810</xdr:rowOff>
    </xdr:from>
    <xdr:to>
      <xdr:col>50</xdr:col>
      <xdr:colOff>114300</xdr:colOff>
      <xdr:row>77</xdr:row>
      <xdr:rowOff>122326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11460"/>
          <a:ext cx="889000" cy="1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9810</xdr:rowOff>
    </xdr:from>
    <xdr:to>
      <xdr:col>45</xdr:col>
      <xdr:colOff>177800</xdr:colOff>
      <xdr:row>78</xdr:row>
      <xdr:rowOff>38385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1146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38385</xdr:rowOff>
    </xdr:from>
    <xdr:to>
      <xdr:col>41</xdr:col>
      <xdr:colOff>50800</xdr:colOff>
      <xdr:row>78</xdr:row>
      <xdr:rowOff>65131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11485"/>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11359</xdr:rowOff>
    </xdr:from>
    <xdr:to>
      <xdr:col>55</xdr:col>
      <xdr:colOff>50800</xdr:colOff>
      <xdr:row>77</xdr:row>
      <xdr:rowOff>112959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161236</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9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71526</xdr:rowOff>
    </xdr:from>
    <xdr:to>
      <xdr:col>50</xdr:col>
      <xdr:colOff>165100</xdr:colOff>
      <xdr:row>78</xdr:row>
      <xdr:rowOff>1676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164253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130460</xdr:rowOff>
    </xdr:from>
    <xdr:to>
      <xdr:col>46</xdr:col>
      <xdr:colOff>38100</xdr:colOff>
      <xdr:row>77</xdr:row>
      <xdr:rowOff>60610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77136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159035</xdr:rowOff>
    </xdr:from>
    <xdr:to>
      <xdr:col>41</xdr:col>
      <xdr:colOff>101600</xdr:colOff>
      <xdr:row>78</xdr:row>
      <xdr:rowOff>89185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80312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14331</xdr:rowOff>
    </xdr:from>
    <xdr:to>
      <xdr:col>36</xdr:col>
      <xdr:colOff>165100</xdr:colOff>
      <xdr:row>78</xdr:row>
      <xdr:rowOff>115931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107058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10370</xdr:rowOff>
    </xdr:from>
    <xdr:to>
      <xdr:col>55</xdr:col>
      <xdr:colOff>0</xdr:colOff>
      <xdr:row>98</xdr:row>
      <xdr:rowOff>64796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812470"/>
          <a:ext cx="8382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16008</xdr:rowOff>
    </xdr:from>
    <xdr:to>
      <xdr:col>50</xdr:col>
      <xdr:colOff>114300</xdr:colOff>
      <xdr:row>98</xdr:row>
      <xdr:rowOff>64796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818108"/>
          <a:ext cx="889000" cy="4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7379</xdr:rowOff>
    </xdr:from>
    <xdr:to>
      <xdr:col>45</xdr:col>
      <xdr:colOff>177800</xdr:colOff>
      <xdr:row>98</xdr:row>
      <xdr:rowOff>16008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09479"/>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7379</xdr:rowOff>
    </xdr:from>
    <xdr:to>
      <xdr:col>41</xdr:col>
      <xdr:colOff>50800</xdr:colOff>
      <xdr:row>98</xdr:row>
      <xdr:rowOff>42393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809479"/>
          <a:ext cx="8890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131020</xdr:rowOff>
    </xdr:from>
    <xdr:to>
      <xdr:col>55</xdr:col>
      <xdr:colOff>50800</xdr:colOff>
      <xdr:row>98</xdr:row>
      <xdr:rowOff>61170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45947</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13996</xdr:rowOff>
    </xdr:from>
    <xdr:to>
      <xdr:col>50</xdr:col>
      <xdr:colOff>165100</xdr:colOff>
      <xdr:row>98</xdr:row>
      <xdr:rowOff>115596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106723</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04428" y="1690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136658</xdr:rowOff>
    </xdr:from>
    <xdr:to>
      <xdr:col>46</xdr:col>
      <xdr:colOff>38100</xdr:colOff>
      <xdr:row>98</xdr:row>
      <xdr:rowOff>66808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57935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6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128029</xdr:rowOff>
    </xdr:from>
    <xdr:to>
      <xdr:col>41</xdr:col>
      <xdr:colOff>101600</xdr:colOff>
      <xdr:row>98</xdr:row>
      <xdr:rowOff>58179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49306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163043</xdr:rowOff>
    </xdr:from>
    <xdr:to>
      <xdr:col>36</xdr:col>
      <xdr:colOff>165100</xdr:colOff>
      <xdr:row>98</xdr:row>
      <xdr:rowOff>93193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84320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37428" y="1688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122555</xdr:rowOff>
    </xdr:from>
    <xdr:to>
      <xdr:col>85</xdr:col>
      <xdr:colOff>127000</xdr:colOff>
      <xdr:row>39</xdr:row>
      <xdr:rowOff>7874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123305"/>
          <a:ext cx="838200" cy="5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7874</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94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71755</xdr:rowOff>
    </xdr:from>
    <xdr:to>
      <xdr:col>85</xdr:col>
      <xdr:colOff>177800</xdr:colOff>
      <xdr:row>36</xdr:row>
      <xdr:rowOff>1905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94632</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59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128524</xdr:rowOff>
    </xdr:from>
    <xdr:to>
      <xdr:col>81</xdr:col>
      <xdr:colOff>101600</xdr:colOff>
      <xdr:row>39</xdr:row>
      <xdr:rowOff>58674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49801</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24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116252</xdr:rowOff>
    </xdr:from>
    <xdr:to>
      <xdr:col>85</xdr:col>
      <xdr:colOff>127000</xdr:colOff>
      <xdr:row>77</xdr:row>
      <xdr:rowOff>159392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17902"/>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116252</xdr:rowOff>
    </xdr:from>
    <xdr:to>
      <xdr:col>81</xdr:col>
      <xdr:colOff>50800</xdr:colOff>
      <xdr:row>77</xdr:row>
      <xdr:rowOff>134769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790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134769</xdr:rowOff>
    </xdr:from>
    <xdr:to>
      <xdr:col>76</xdr:col>
      <xdr:colOff>114300</xdr:colOff>
      <xdr:row>77</xdr:row>
      <xdr:rowOff>164748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36419"/>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119616</xdr:rowOff>
    </xdr:from>
    <xdr:to>
      <xdr:col>71</xdr:col>
      <xdr:colOff>177800</xdr:colOff>
      <xdr:row>77</xdr:row>
      <xdr:rowOff>164748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21266"/>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108592</xdr:rowOff>
    </xdr:from>
    <xdr:to>
      <xdr:col>85</xdr:col>
      <xdr:colOff>177800</xdr:colOff>
      <xdr:row>78</xdr:row>
      <xdr:rowOff>38742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87019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65452</xdr:rowOff>
    </xdr:from>
    <xdr:to>
      <xdr:col>81</xdr:col>
      <xdr:colOff>101600</xdr:colOff>
      <xdr:row>77</xdr:row>
      <xdr:rowOff>167052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158179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83969</xdr:rowOff>
    </xdr:from>
    <xdr:to>
      <xdr:col>76</xdr:col>
      <xdr:colOff>165100</xdr:colOff>
      <xdr:row>78</xdr:row>
      <xdr:rowOff>14119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113948</xdr:rowOff>
    </xdr:from>
    <xdr:to>
      <xdr:col>72</xdr:col>
      <xdr:colOff>38100</xdr:colOff>
      <xdr:row>78</xdr:row>
      <xdr:rowOff>44098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35225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68816</xdr:rowOff>
    </xdr:from>
    <xdr:to>
      <xdr:col>67</xdr:col>
      <xdr:colOff>101600</xdr:colOff>
      <xdr:row>77</xdr:row>
      <xdr:rowOff>170416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161543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130327</xdr:rowOff>
    </xdr:from>
    <xdr:to>
      <xdr:col>85</xdr:col>
      <xdr:colOff>127000</xdr:colOff>
      <xdr:row>97</xdr:row>
      <xdr:rowOff>142063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89527"/>
          <a:ext cx="838200" cy="1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7759</xdr:rowOff>
    </xdr:from>
    <xdr:to>
      <xdr:col>81</xdr:col>
      <xdr:colOff>50800</xdr:colOff>
      <xdr:row>97</xdr:row>
      <xdr:rowOff>142063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638409"/>
          <a:ext cx="889000" cy="1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59822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7759</xdr:rowOff>
    </xdr:from>
    <xdr:to>
      <xdr:col>76</xdr:col>
      <xdr:colOff>114300</xdr:colOff>
      <xdr:row>97</xdr:row>
      <xdr:rowOff>92036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638409"/>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55118</xdr:rowOff>
    </xdr:from>
    <xdr:to>
      <xdr:col>71</xdr:col>
      <xdr:colOff>177800</xdr:colOff>
      <xdr:row>97</xdr:row>
      <xdr:rowOff>92036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342868"/>
          <a:ext cx="889000" cy="37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79527</xdr:rowOff>
    </xdr:from>
    <xdr:to>
      <xdr:col>85</xdr:col>
      <xdr:colOff>177800</xdr:colOff>
      <xdr:row>97</xdr:row>
      <xdr:rowOff>9677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102404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3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91263</xdr:rowOff>
    </xdr:from>
    <xdr:to>
      <xdr:col>81</xdr:col>
      <xdr:colOff>101600</xdr:colOff>
      <xdr:row>98</xdr:row>
      <xdr:rowOff>21413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37940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49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128409</xdr:rowOff>
    </xdr:from>
    <xdr:to>
      <xdr:col>76</xdr:col>
      <xdr:colOff>165100</xdr:colOff>
      <xdr:row>97</xdr:row>
      <xdr:rowOff>58559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75086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3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41236</xdr:rowOff>
    </xdr:from>
    <xdr:to>
      <xdr:col>72</xdr:col>
      <xdr:colOff>38100</xdr:colOff>
      <xdr:row>97</xdr:row>
      <xdr:rowOff>142836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159363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4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4318</xdr:rowOff>
    </xdr:from>
    <xdr:to>
      <xdr:col>67</xdr:col>
      <xdr:colOff>101600</xdr:colOff>
      <xdr:row>95</xdr:row>
      <xdr:rowOff>105918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122445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96429</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82979"/>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45629</xdr:rowOff>
    </xdr:from>
    <xdr:to>
      <xdr:col>116</xdr:col>
      <xdr:colOff>114300</xdr:colOff>
      <xdr:row>39</xdr:row>
      <xdr:rowOff>147229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132006</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119698</xdr:rowOff>
    </xdr:from>
    <xdr:to>
      <xdr:col>116</xdr:col>
      <xdr:colOff>63500</xdr:colOff>
      <xdr:row>77</xdr:row>
      <xdr:rowOff>170562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49898"/>
          <a:ext cx="838200" cy="2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119698</xdr:rowOff>
    </xdr:from>
    <xdr:to>
      <xdr:col>111</xdr:col>
      <xdr:colOff>177800</xdr:colOff>
      <xdr:row>76</xdr:row>
      <xdr:rowOff>147320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4989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115202</xdr:rowOff>
    </xdr:from>
    <xdr:to>
      <xdr:col>107</xdr:col>
      <xdr:colOff>50800</xdr:colOff>
      <xdr:row>76</xdr:row>
      <xdr:rowOff>147320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45402"/>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115202</xdr:rowOff>
    </xdr:from>
    <xdr:to>
      <xdr:col>102</xdr:col>
      <xdr:colOff>114300</xdr:colOff>
      <xdr:row>77</xdr:row>
      <xdr:rowOff>52451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45402"/>
          <a:ext cx="889000" cy="10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119762</xdr:rowOff>
    </xdr:from>
    <xdr:to>
      <xdr:col>116</xdr:col>
      <xdr:colOff>114300</xdr:colOff>
      <xdr:row>78</xdr:row>
      <xdr:rowOff>49912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34689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68898</xdr:rowOff>
    </xdr:from>
    <xdr:to>
      <xdr:col>112</xdr:col>
      <xdr:colOff>38100</xdr:colOff>
      <xdr:row>76</xdr:row>
      <xdr:rowOff>170498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161625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96520</xdr:rowOff>
    </xdr:from>
    <xdr:to>
      <xdr:col>107</xdr:col>
      <xdr:colOff>101600</xdr:colOff>
      <xdr:row>77</xdr:row>
      <xdr:rowOff>26670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17797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64402</xdr:rowOff>
    </xdr:from>
    <xdr:to>
      <xdr:col>102</xdr:col>
      <xdr:colOff>165100</xdr:colOff>
      <xdr:row>76</xdr:row>
      <xdr:rowOff>166002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157129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1651</xdr:rowOff>
    </xdr:from>
    <xdr:to>
      <xdr:col>98</xdr:col>
      <xdr:colOff>38100</xdr:colOff>
      <xdr:row>77</xdr:row>
      <xdr:rowOff>103251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94378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項目において、類似団体平均を下回ったが、災害復旧費事業費、積立金において、上回った。災害復旧事業費については、平成２９年に発生した台風２１号による、山口中学校西側擁壁崩壊に係る改修工事費に</a:t>
          </a:r>
          <a:r>
            <a:rPr kumimoji="1" lang="en-US" altLang="ja-JP" sz="1300">
              <a:latin typeface="ＭＳ Ｐゴシック" panose="020B0600070205080204" pitchFamily="50" charset="-128"/>
              <a:ea typeface="ＭＳ Ｐゴシック" panose="020B0600070205080204" pitchFamily="50" charset="-128"/>
            </a:rPr>
            <a:t>460,971</a:t>
          </a:r>
          <a:r>
            <a:rPr kumimoji="1" lang="ja-JP" altLang="en-US" sz="1300">
              <a:latin typeface="ＭＳ Ｐゴシック" panose="020B0600070205080204" pitchFamily="50" charset="-128"/>
              <a:ea typeface="ＭＳ Ｐゴシック" panose="020B0600070205080204" pitchFamily="50" charset="-128"/>
            </a:rPr>
            <a:t>千円を要したためであり、積立金については、前年度からの繰越金が例年と比較し、多かったことから、財政調整基金積立金が</a:t>
          </a:r>
          <a:r>
            <a:rPr kumimoji="1" lang="en-US" altLang="ja-JP" sz="1300">
              <a:latin typeface="ＭＳ Ｐゴシック" panose="020B0600070205080204" pitchFamily="50" charset="-128"/>
              <a:ea typeface="ＭＳ Ｐゴシック" panose="020B0600070205080204" pitchFamily="50" charset="-128"/>
            </a:rPr>
            <a:t>1,386,699</a:t>
          </a:r>
          <a:r>
            <a:rPr kumimoji="1" lang="ja-JP" altLang="en-US" sz="1300">
              <a:latin typeface="ＭＳ Ｐゴシック" panose="020B0600070205080204" pitchFamily="50" charset="-128"/>
              <a:ea typeface="ＭＳ Ｐゴシック" panose="020B0600070205080204" pitchFamily="50" charset="-128"/>
            </a:rPr>
            <a:t>千円の増となったためである。</a:t>
          </a:r>
        </a:p>
        <a:p>
          <a:r>
            <a:rPr kumimoji="1" lang="ja-JP" altLang="en-US" sz="1300">
              <a:latin typeface="ＭＳ Ｐゴシック" panose="020B0600070205080204" pitchFamily="50" charset="-128"/>
              <a:ea typeface="ＭＳ Ｐゴシック" panose="020B0600070205080204" pitchFamily="50" charset="-128"/>
            </a:rPr>
            <a:t>大きく増となった項目として、普通建設事業費が、また大きく減となった項目として、繰出金が挙げられる。普通建設事業費については、東部クリーンセンターストックマネジメント推進事業（延命化工事）の増</a:t>
          </a:r>
          <a:r>
            <a:rPr kumimoji="1" lang="en-US" altLang="ja-JP" sz="1300">
              <a:latin typeface="ＭＳ Ｐゴシック" panose="020B0600070205080204" pitchFamily="50" charset="-128"/>
              <a:ea typeface="ＭＳ Ｐゴシック" panose="020B0600070205080204" pitchFamily="50" charset="-128"/>
            </a:rPr>
            <a:t>1,301,329</a:t>
          </a:r>
          <a:r>
            <a:rPr kumimoji="1" lang="ja-JP" altLang="en-US" sz="1300">
              <a:latin typeface="ＭＳ Ｐゴシック" panose="020B0600070205080204" pitchFamily="50" charset="-128"/>
              <a:ea typeface="ＭＳ Ｐゴシック" panose="020B0600070205080204" pitchFamily="50" charset="-128"/>
            </a:rPr>
            <a:t>千円、所沢駅西口土地区画整理事業（物件移転補償）の増</a:t>
          </a:r>
          <a:r>
            <a:rPr kumimoji="1" lang="en-US" altLang="ja-JP" sz="1300">
              <a:latin typeface="ＭＳ Ｐゴシック" panose="020B0600070205080204" pitchFamily="50" charset="-128"/>
              <a:ea typeface="ＭＳ Ｐゴシック" panose="020B0600070205080204" pitchFamily="50" charset="-128"/>
            </a:rPr>
            <a:t>447,052</a:t>
          </a:r>
          <a:r>
            <a:rPr kumimoji="1" lang="ja-JP" altLang="en-US" sz="1300">
              <a:latin typeface="ＭＳ Ｐゴシック" panose="020B0600070205080204" pitchFamily="50" charset="-128"/>
              <a:ea typeface="ＭＳ Ｐゴシック" panose="020B0600070205080204" pitchFamily="50" charset="-128"/>
            </a:rPr>
            <a:t>千円などが影響しており、繰出金については、国民健康保険広域化に伴う、国民健康保険特別会計繰出し金の減</a:t>
          </a:r>
          <a:r>
            <a:rPr kumimoji="1" lang="en-US" altLang="ja-JP" sz="1300">
              <a:latin typeface="ＭＳ Ｐゴシック" panose="020B0600070205080204" pitchFamily="50" charset="-128"/>
              <a:ea typeface="ＭＳ Ｐゴシック" panose="020B0600070205080204" pitchFamily="50" charset="-128"/>
            </a:rPr>
            <a:t>2,379,878</a:t>
          </a:r>
          <a:r>
            <a:rPr kumimoji="1" lang="ja-JP" altLang="en-US" sz="1300">
              <a:latin typeface="ＭＳ Ｐゴシック" panose="020B0600070205080204" pitchFamily="50" charset="-128"/>
              <a:ea typeface="ＭＳ Ｐゴシック" panose="020B0600070205080204" pitchFamily="50" charset="-128"/>
            </a:rPr>
            <a:t>千円などの影響による。</a:t>
          </a:r>
        </a:p>
        <a:p>
          <a:r>
            <a:rPr kumimoji="1" lang="ja-JP" altLang="en-US" sz="1300">
              <a:latin typeface="ＭＳ Ｐゴシック" panose="020B0600070205080204" pitchFamily="50" charset="-128"/>
              <a:ea typeface="ＭＳ Ｐゴシック" panose="020B0600070205080204" pitchFamily="50" charset="-128"/>
            </a:rPr>
            <a:t>当市は全体的に人口規模に対するコストは低水準となっているが、平成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の数年間は、市民文化センターの改修やクリーンセンターの長寿命化、また市中心部の駅周辺まちづくり事業など、多額の費用を要する事業が予定されている。普通建設事業費や公債費をはじめ、住民一人当たりコストの増加が見込まれていく中、必要な見直しと積極的な財源確保に努めることで、引き続き健全な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埼玉県所沢市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344,320
338,745
72.11
106,309,556
100,011,283
4,355,277
59,322,418
57,966,416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22134</xdr:rowOff>
    </xdr:from>
    <xdr:to>
      <xdr:col>24</xdr:col>
      <xdr:colOff>63500</xdr:colOff>
      <xdr:row>38</xdr:row>
      <xdr:rowOff>48260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372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19957</xdr:rowOff>
    </xdr:from>
    <xdr:to>
      <xdr:col>19</xdr:col>
      <xdr:colOff>177800</xdr:colOff>
      <xdr:row>38</xdr:row>
      <xdr:rowOff>48260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35057"/>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59690</xdr:rowOff>
    </xdr:from>
    <xdr:to>
      <xdr:col>15</xdr:col>
      <xdr:colOff>50800</xdr:colOff>
      <xdr:row>38</xdr:row>
      <xdr:rowOff>19957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03340"/>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95069</xdr:rowOff>
    </xdr:from>
    <xdr:to>
      <xdr:col>10</xdr:col>
      <xdr:colOff>114300</xdr:colOff>
      <xdr:row>37</xdr:row>
      <xdr:rowOff>59690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67269"/>
          <a:ext cx="8890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142784</xdr:rowOff>
    </xdr:from>
    <xdr:to>
      <xdr:col>24</xdr:col>
      <xdr:colOff>114300</xdr:colOff>
      <xdr:row>38</xdr:row>
      <xdr:rowOff>72934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121211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168910</xdr:rowOff>
    </xdr:from>
    <xdr:to>
      <xdr:col>20</xdr:col>
      <xdr:colOff>38100</xdr:colOff>
      <xdr:row>38</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140607</xdr:rowOff>
    </xdr:from>
    <xdr:to>
      <xdr:col>15</xdr:col>
      <xdr:colOff>101600</xdr:colOff>
      <xdr:row>38</xdr:row>
      <xdr:rowOff>70757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61884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8890</xdr:rowOff>
    </xdr:from>
    <xdr:to>
      <xdr:col>10</xdr:col>
      <xdr:colOff>165100</xdr:colOff>
      <xdr:row>37</xdr:row>
      <xdr:rowOff>110490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101617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44269</xdr:rowOff>
    </xdr:from>
    <xdr:to>
      <xdr:col>6</xdr:col>
      <xdr:colOff>38100</xdr:colOff>
      <xdr:row>36</xdr:row>
      <xdr:rowOff>145869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136996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64458</xdr:rowOff>
    </xdr:from>
    <xdr:to>
      <xdr:col>24</xdr:col>
      <xdr:colOff>63500</xdr:colOff>
      <xdr:row>57</xdr:row>
      <xdr:rowOff>100871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37108"/>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142346</xdr:rowOff>
    </xdr:from>
    <xdr:to>
      <xdr:col>19</xdr:col>
      <xdr:colOff>177800</xdr:colOff>
      <xdr:row>57</xdr:row>
      <xdr:rowOff>100871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43546"/>
          <a:ext cx="889000" cy="1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142346</xdr:rowOff>
    </xdr:from>
    <xdr:to>
      <xdr:col>15</xdr:col>
      <xdr:colOff>50800</xdr:colOff>
      <xdr:row>57</xdr:row>
      <xdr:rowOff>27784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43546"/>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97507</xdr:rowOff>
    </xdr:from>
    <xdr:to>
      <xdr:col>10</xdr:col>
      <xdr:colOff>114300</xdr:colOff>
      <xdr:row>57</xdr:row>
      <xdr:rowOff>27784</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698707"/>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13658</xdr:rowOff>
    </xdr:from>
    <xdr:to>
      <xdr:col>24</xdr:col>
      <xdr:colOff>114300</xdr:colOff>
      <xdr:row>57</xdr:row>
      <xdr:rowOff>115258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163535</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6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50071</xdr:rowOff>
    </xdr:from>
    <xdr:to>
      <xdr:col>20</xdr:col>
      <xdr:colOff>38100</xdr:colOff>
      <xdr:row>57</xdr:row>
      <xdr:rowOff>151671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142798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1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91546</xdr:rowOff>
    </xdr:from>
    <xdr:to>
      <xdr:col>15</xdr:col>
      <xdr:colOff>101600</xdr:colOff>
      <xdr:row>57</xdr:row>
      <xdr:rowOff>21696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12823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78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148434</xdr:rowOff>
    </xdr:from>
    <xdr:to>
      <xdr:col>10</xdr:col>
      <xdr:colOff>165100</xdr:colOff>
      <xdr:row>57</xdr:row>
      <xdr:rowOff>78584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69711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8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46707</xdr:rowOff>
    </xdr:from>
    <xdr:to>
      <xdr:col>6</xdr:col>
      <xdr:colOff>38100</xdr:colOff>
      <xdr:row>56</xdr:row>
      <xdr:rowOff>148307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64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139434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4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xdr:rowOff>
    </xdr:from>
    <xdr:to>
      <xdr:col>24</xdr:col>
      <xdr:colOff>63500</xdr:colOff>
      <xdr:row>77</xdr:row>
      <xdr:rowOff>142805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201675"/>
          <a:ext cx="838200" cy="1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52756</xdr:rowOff>
    </xdr:from>
    <xdr:to>
      <xdr:col>19</xdr:col>
      <xdr:colOff>177800</xdr:colOff>
      <xdr:row>77</xdr:row>
      <xdr:rowOff>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82956"/>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52756</xdr:rowOff>
    </xdr:from>
    <xdr:to>
      <xdr:col>15</xdr:col>
      <xdr:colOff>50800</xdr:colOff>
      <xdr:row>77</xdr:row>
      <xdr:rowOff>47192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82956"/>
          <a:ext cx="889000" cy="1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47192</xdr:rowOff>
    </xdr:from>
    <xdr:to>
      <xdr:col>10</xdr:col>
      <xdr:colOff>114300</xdr:colOff>
      <xdr:row>78</xdr:row>
      <xdr:rowOff>3663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48842"/>
          <a:ext cx="889000" cy="1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92005</xdr:rowOff>
    </xdr:from>
    <xdr:to>
      <xdr:col>24</xdr:col>
      <xdr:colOff>114300</xdr:colOff>
      <xdr:row>78</xdr:row>
      <xdr:rowOff>22155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70432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7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120675</xdr:rowOff>
    </xdr:from>
    <xdr:to>
      <xdr:col>20</xdr:col>
      <xdr:colOff>38100</xdr:colOff>
      <xdr:row>77</xdr:row>
      <xdr:rowOff>50825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41952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1956</xdr:rowOff>
    </xdr:from>
    <xdr:to>
      <xdr:col>15</xdr:col>
      <xdr:colOff>101600</xdr:colOff>
      <xdr:row>76</xdr:row>
      <xdr:rowOff>103556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120083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8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167842</xdr:rowOff>
    </xdr:from>
    <xdr:to>
      <xdr:col>10</xdr:col>
      <xdr:colOff>165100</xdr:colOff>
      <xdr:row>77</xdr:row>
      <xdr:rowOff>97992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89119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9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124313</xdr:rowOff>
    </xdr:from>
    <xdr:to>
      <xdr:col>6</xdr:col>
      <xdr:colOff>38100</xdr:colOff>
      <xdr:row>78</xdr:row>
      <xdr:rowOff>54463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45590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26257</xdr:rowOff>
    </xdr:from>
    <xdr:to>
      <xdr:col>24</xdr:col>
      <xdr:colOff>63500</xdr:colOff>
      <xdr:row>96</xdr:row>
      <xdr:rowOff>147616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485457"/>
          <a:ext cx="838200" cy="1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165388</xdr:rowOff>
    </xdr:from>
    <xdr:to>
      <xdr:col>19</xdr:col>
      <xdr:colOff>177800</xdr:colOff>
      <xdr:row>96</xdr:row>
      <xdr:rowOff>147616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453138"/>
          <a:ext cx="889000" cy="15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165388</xdr:rowOff>
    </xdr:from>
    <xdr:to>
      <xdr:col>15</xdr:col>
      <xdr:colOff>50800</xdr:colOff>
      <xdr:row>96</xdr:row>
      <xdr:rowOff>63605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453138"/>
          <a:ext cx="889000" cy="6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145529</xdr:rowOff>
    </xdr:from>
    <xdr:to>
      <xdr:col>10</xdr:col>
      <xdr:colOff>114300</xdr:colOff>
      <xdr:row>96</xdr:row>
      <xdr:rowOff>63605</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a:off x="1130300" y="16433279"/>
          <a:ext cx="889000" cy="8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146907</xdr:rowOff>
    </xdr:from>
    <xdr:to>
      <xdr:col>24</xdr:col>
      <xdr:colOff>114300</xdr:colOff>
      <xdr:row>96</xdr:row>
      <xdr:rowOff>77057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4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125334</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4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96816</xdr:rowOff>
    </xdr:from>
    <xdr:to>
      <xdr:col>20</xdr:col>
      <xdr:colOff>38100</xdr:colOff>
      <xdr:row>97</xdr:row>
      <xdr:rowOff>26966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5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18093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64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114588</xdr:rowOff>
    </xdr:from>
    <xdr:to>
      <xdr:col>15</xdr:col>
      <xdr:colOff>101600</xdr:colOff>
      <xdr:row>96</xdr:row>
      <xdr:rowOff>44738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4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61265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1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12805</xdr:rowOff>
    </xdr:from>
    <xdr:to>
      <xdr:col>10</xdr:col>
      <xdr:colOff>165100</xdr:colOff>
      <xdr:row>96</xdr:row>
      <xdr:rowOff>114405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4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105532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5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94729</xdr:rowOff>
    </xdr:from>
    <xdr:to>
      <xdr:col>6</xdr:col>
      <xdr:colOff>38100</xdr:colOff>
      <xdr:row>96</xdr:row>
      <xdr:rowOff>24879</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3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41406</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1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137088</xdr:rowOff>
    </xdr:from>
    <xdr:to>
      <xdr:col>55</xdr:col>
      <xdr:colOff>0</xdr:colOff>
      <xdr:row>38</xdr:row>
      <xdr:rowOff>157662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9639300" y="665218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156355</xdr:rowOff>
    </xdr:from>
    <xdr:to>
      <xdr:col>50</xdr:col>
      <xdr:colOff>114300</xdr:colOff>
      <xdr:row>38</xdr:row>
      <xdr:rowOff>157662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67145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165173</xdr:rowOff>
    </xdr:from>
    <xdr:to>
      <xdr:col>45</xdr:col>
      <xdr:colOff>177800</xdr:colOff>
      <xdr:row>38</xdr:row>
      <xdr:rowOff>156355</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508823"/>
          <a:ext cx="889000" cy="16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165173</xdr:rowOff>
    </xdr:from>
    <xdr:to>
      <xdr:col>41</xdr:col>
      <xdr:colOff>50800</xdr:colOff>
      <xdr:row>38</xdr:row>
      <xdr:rowOff>97899</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6508823"/>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86288</xdr:rowOff>
    </xdr:from>
    <xdr:to>
      <xdr:col>55</xdr:col>
      <xdr:colOff>50800</xdr:colOff>
      <xdr:row>39</xdr:row>
      <xdr:rowOff>16438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1215</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16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106862</xdr:rowOff>
    </xdr:from>
    <xdr:to>
      <xdr:col>50</xdr:col>
      <xdr:colOff>165100</xdr:colOff>
      <xdr:row>39</xdr:row>
      <xdr:rowOff>37012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28139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105555</xdr:rowOff>
    </xdr:from>
    <xdr:to>
      <xdr:col>46</xdr:col>
      <xdr:colOff>38100</xdr:colOff>
      <xdr:row>39</xdr:row>
      <xdr:rowOff>35705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26832</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71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114372</xdr:rowOff>
    </xdr:from>
    <xdr:to>
      <xdr:col>41</xdr:col>
      <xdr:colOff>101600</xdr:colOff>
      <xdr:row>38</xdr:row>
      <xdr:rowOff>44523</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35650</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55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47099</xdr:rowOff>
    </xdr:from>
    <xdr:to>
      <xdr:col>36</xdr:col>
      <xdr:colOff>165100</xdr:colOff>
      <xdr:row>38</xdr:row>
      <xdr:rowOff>148699</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139826</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65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108976</xdr:rowOff>
    </xdr:from>
    <xdr:to>
      <xdr:col>55</xdr:col>
      <xdr:colOff>0</xdr:colOff>
      <xdr:row>58</xdr:row>
      <xdr:rowOff>109799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05307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108976</xdr:rowOff>
    </xdr:from>
    <xdr:to>
      <xdr:col>50</xdr:col>
      <xdr:colOff>114300</xdr:colOff>
      <xdr:row>58</xdr:row>
      <xdr:rowOff>111765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05307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104130</xdr:rowOff>
    </xdr:from>
    <xdr:to>
      <xdr:col>45</xdr:col>
      <xdr:colOff>177800</xdr:colOff>
      <xdr:row>58</xdr:row>
      <xdr:rowOff>111765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10048230"/>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97317</xdr:rowOff>
    </xdr:from>
    <xdr:to>
      <xdr:col>41</xdr:col>
      <xdr:colOff>50800</xdr:colOff>
      <xdr:row>58</xdr:row>
      <xdr:rowOff>104130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10041417"/>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58999</xdr:rowOff>
    </xdr:from>
    <xdr:to>
      <xdr:col>55</xdr:col>
      <xdr:colOff>50800</xdr:colOff>
      <xdr:row>58</xdr:row>
      <xdr:rowOff>160599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100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145376</xdr:rowOff>
    </xdr:from>
    <xdr:ext cx="378565"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1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58176</xdr:rowOff>
    </xdr:from>
    <xdr:to>
      <xdr:col>50</xdr:col>
      <xdr:colOff>165100</xdr:colOff>
      <xdr:row>58</xdr:row>
      <xdr:rowOff>159776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150903</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50017" y="100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60965</xdr:rowOff>
    </xdr:from>
    <xdr:to>
      <xdr:col>46</xdr:col>
      <xdr:colOff>38100</xdr:colOff>
      <xdr:row>58</xdr:row>
      <xdr:rowOff>162565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0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153692</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09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53330</xdr:rowOff>
    </xdr:from>
    <xdr:to>
      <xdr:col>41</xdr:col>
      <xdr:colOff>101600</xdr:colOff>
      <xdr:row>58</xdr:row>
      <xdr:rowOff>154930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146057</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09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46517</xdr:rowOff>
    </xdr:from>
    <xdr:to>
      <xdr:col>36</xdr:col>
      <xdr:colOff>165100</xdr:colOff>
      <xdr:row>58</xdr:row>
      <xdr:rowOff>148117</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139244</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08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73955</xdr:rowOff>
    </xdr:from>
    <xdr:to>
      <xdr:col>55</xdr:col>
      <xdr:colOff>0</xdr:colOff>
      <xdr:row>78</xdr:row>
      <xdr:rowOff>83831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47055"/>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57953</xdr:rowOff>
    </xdr:from>
    <xdr:to>
      <xdr:col>50</xdr:col>
      <xdr:colOff>114300</xdr:colOff>
      <xdr:row>78</xdr:row>
      <xdr:rowOff>83831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31053"/>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39345</xdr:rowOff>
    </xdr:from>
    <xdr:to>
      <xdr:col>45</xdr:col>
      <xdr:colOff>177800</xdr:colOff>
      <xdr:row>78</xdr:row>
      <xdr:rowOff>57953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412445"/>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xdr:rowOff>
    </xdr:from>
    <xdr:to>
      <xdr:col>41</xdr:col>
      <xdr:colOff>50800</xdr:colOff>
      <xdr:row>78</xdr:row>
      <xdr:rowOff>39345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373171"/>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23155</xdr:rowOff>
    </xdr:from>
    <xdr:to>
      <xdr:col>55</xdr:col>
      <xdr:colOff>50800</xdr:colOff>
      <xdr:row>78</xdr:row>
      <xdr:rowOff>124755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109532</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33031</xdr:rowOff>
    </xdr:from>
    <xdr:to>
      <xdr:col>50</xdr:col>
      <xdr:colOff>165100</xdr:colOff>
      <xdr:row>78</xdr:row>
      <xdr:rowOff>134631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125758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49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7153</xdr:rowOff>
    </xdr:from>
    <xdr:to>
      <xdr:col>46</xdr:col>
      <xdr:colOff>38100</xdr:colOff>
      <xdr:row>78</xdr:row>
      <xdr:rowOff>108753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99880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4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159995</xdr:rowOff>
    </xdr:from>
    <xdr:to>
      <xdr:col>41</xdr:col>
      <xdr:colOff>101600</xdr:colOff>
      <xdr:row>78</xdr:row>
      <xdr:rowOff>90145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81272</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4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120721</xdr:rowOff>
    </xdr:from>
    <xdr:to>
      <xdr:col>36</xdr:col>
      <xdr:colOff>165100</xdr:colOff>
      <xdr:row>78</xdr:row>
      <xdr:rowOff>50871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41998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4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27609</xdr:rowOff>
    </xdr:from>
    <xdr:to>
      <xdr:col>55</xdr:col>
      <xdr:colOff>0</xdr:colOff>
      <xdr:row>98</xdr:row>
      <xdr:rowOff>134728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29709"/>
          <a:ext cx="838200" cy="10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134728</xdr:rowOff>
    </xdr:from>
    <xdr:to>
      <xdr:col>50</xdr:col>
      <xdr:colOff>114300</xdr:colOff>
      <xdr:row>99</xdr:row>
      <xdr:rowOff>48355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936828"/>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48355</xdr:rowOff>
    </xdr:from>
    <xdr:to>
      <xdr:col>45</xdr:col>
      <xdr:colOff>177800</xdr:colOff>
      <xdr:row>99</xdr:row>
      <xdr:rowOff>70396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7021905"/>
          <a:ext cx="8890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34468</xdr:rowOff>
    </xdr:from>
    <xdr:to>
      <xdr:col>41</xdr:col>
      <xdr:colOff>50800</xdr:colOff>
      <xdr:row>99</xdr:row>
      <xdr:rowOff>70396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7008018"/>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148259</xdr:rowOff>
    </xdr:from>
    <xdr:to>
      <xdr:col>55</xdr:col>
      <xdr:colOff>50800</xdr:colOff>
      <xdr:row>98</xdr:row>
      <xdr:rowOff>78409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63186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83928</xdr:rowOff>
    </xdr:from>
    <xdr:to>
      <xdr:col>50</xdr:col>
      <xdr:colOff>165100</xdr:colOff>
      <xdr:row>99</xdr:row>
      <xdr:rowOff>14078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5205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169005</xdr:rowOff>
    </xdr:from>
    <xdr:to>
      <xdr:col>46</xdr:col>
      <xdr:colOff>38100</xdr:colOff>
      <xdr:row>99</xdr:row>
      <xdr:rowOff>99155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9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90282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70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19596</xdr:rowOff>
    </xdr:from>
    <xdr:to>
      <xdr:col>41</xdr:col>
      <xdr:colOff>101600</xdr:colOff>
      <xdr:row>99</xdr:row>
      <xdr:rowOff>121196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112323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708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155118</xdr:rowOff>
    </xdr:from>
    <xdr:to>
      <xdr:col>36</xdr:col>
      <xdr:colOff>165100</xdr:colOff>
      <xdr:row>99</xdr:row>
      <xdr:rowOff>85268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5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76395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704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50546</xdr:rowOff>
    </xdr:from>
    <xdr:to>
      <xdr:col>85</xdr:col>
      <xdr:colOff>127000</xdr:colOff>
      <xdr:row>37</xdr:row>
      <xdr:rowOff>52324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394196"/>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41656</xdr:rowOff>
    </xdr:from>
    <xdr:to>
      <xdr:col>81</xdr:col>
      <xdr:colOff>50800</xdr:colOff>
      <xdr:row>37</xdr:row>
      <xdr:rowOff>50546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385306"/>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113157</xdr:rowOff>
    </xdr:from>
    <xdr:to>
      <xdr:col>76</xdr:col>
      <xdr:colOff>114300</xdr:colOff>
      <xdr:row>37</xdr:row>
      <xdr:rowOff>41656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285357"/>
          <a:ext cx="889000" cy="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113157</xdr:rowOff>
    </xdr:from>
    <xdr:to>
      <xdr:col>71</xdr:col>
      <xdr:colOff>177800</xdr:colOff>
      <xdr:row>36</xdr:row>
      <xdr:rowOff>153035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285357"/>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1524</xdr:rowOff>
    </xdr:from>
    <xdr:to>
      <xdr:col>85</xdr:col>
      <xdr:colOff>177800</xdr:colOff>
      <xdr:row>37</xdr:row>
      <xdr:rowOff>103124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151401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3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171196</xdr:rowOff>
    </xdr:from>
    <xdr:to>
      <xdr:col>81</xdr:col>
      <xdr:colOff>101600</xdr:colOff>
      <xdr:row>37</xdr:row>
      <xdr:rowOff>101346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92473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162306</xdr:rowOff>
    </xdr:from>
    <xdr:to>
      <xdr:col>76</xdr:col>
      <xdr:colOff>165100</xdr:colOff>
      <xdr:row>37</xdr:row>
      <xdr:rowOff>92456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83583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42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62357</xdr:rowOff>
    </xdr:from>
    <xdr:to>
      <xdr:col>72</xdr:col>
      <xdr:colOff>38100</xdr:colOff>
      <xdr:row>36</xdr:row>
      <xdr:rowOff>163957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155084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3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102235</xdr:rowOff>
    </xdr:from>
    <xdr:to>
      <xdr:col>67</xdr:col>
      <xdr:colOff>101600</xdr:colOff>
      <xdr:row>37</xdr:row>
      <xdr:rowOff>32385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23512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3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5577</xdr:rowOff>
    </xdr:from>
    <xdr:to>
      <xdr:col>85</xdr:col>
      <xdr:colOff>127000</xdr:colOff>
      <xdr:row>58</xdr:row>
      <xdr:rowOff>80460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49677"/>
          <a:ext cx="838200" cy="7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46203</xdr:rowOff>
    </xdr:from>
    <xdr:to>
      <xdr:col>81</xdr:col>
      <xdr:colOff>50800</xdr:colOff>
      <xdr:row>58</xdr:row>
      <xdr:rowOff>80460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990303"/>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46203</xdr:rowOff>
    </xdr:from>
    <xdr:to>
      <xdr:col>76</xdr:col>
      <xdr:colOff>114300</xdr:colOff>
      <xdr:row>58</xdr:row>
      <xdr:rowOff>107762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990303"/>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107762</xdr:rowOff>
    </xdr:from>
    <xdr:to>
      <xdr:col>71</xdr:col>
      <xdr:colOff>177800</xdr:colOff>
      <xdr:row>58</xdr:row>
      <xdr:rowOff>146656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051862"/>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126227</xdr:rowOff>
    </xdr:from>
    <xdr:to>
      <xdr:col>85</xdr:col>
      <xdr:colOff>177800</xdr:colOff>
      <xdr:row>58</xdr:row>
      <xdr:rowOff>56377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9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41154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29660</xdr:rowOff>
    </xdr:from>
    <xdr:to>
      <xdr:col>81</xdr:col>
      <xdr:colOff>101600</xdr:colOff>
      <xdr:row>58</xdr:row>
      <xdr:rowOff>131260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122387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06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166853</xdr:rowOff>
    </xdr:from>
    <xdr:to>
      <xdr:col>76</xdr:col>
      <xdr:colOff>165100</xdr:colOff>
      <xdr:row>58</xdr:row>
      <xdr:rowOff>97003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88130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56962</xdr:rowOff>
    </xdr:from>
    <xdr:to>
      <xdr:col>72</xdr:col>
      <xdr:colOff>38100</xdr:colOff>
      <xdr:row>58</xdr:row>
      <xdr:rowOff>158562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149689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0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95856</xdr:rowOff>
    </xdr:from>
    <xdr:to>
      <xdr:col>67</xdr:col>
      <xdr:colOff>101600</xdr:colOff>
      <xdr:row>59</xdr:row>
      <xdr:rowOff>26006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17133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3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122555</xdr:rowOff>
    </xdr:from>
    <xdr:to>
      <xdr:col>85</xdr:col>
      <xdr:colOff>127000</xdr:colOff>
      <xdr:row>79</xdr:row>
      <xdr:rowOff>7874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2981305"/>
          <a:ext cx="838200" cy="5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7874</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552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71755</xdr:rowOff>
    </xdr:from>
    <xdr:to>
      <xdr:col>85</xdr:col>
      <xdr:colOff>177800</xdr:colOff>
      <xdr:row>76</xdr:row>
      <xdr:rowOff>1905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94632</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27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128524</xdr:rowOff>
    </xdr:from>
    <xdr:to>
      <xdr:col>81</xdr:col>
      <xdr:colOff>101600</xdr:colOff>
      <xdr:row>79</xdr:row>
      <xdr:rowOff>58674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49801</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24333" y="13594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116252</xdr:rowOff>
    </xdr:from>
    <xdr:to>
      <xdr:col>85</xdr:col>
      <xdr:colOff>127000</xdr:colOff>
      <xdr:row>97</xdr:row>
      <xdr:rowOff>159392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746902"/>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116252</xdr:rowOff>
    </xdr:from>
    <xdr:to>
      <xdr:col>81</xdr:col>
      <xdr:colOff>50800</xdr:colOff>
      <xdr:row>97</xdr:row>
      <xdr:rowOff>134769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74690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134769</xdr:rowOff>
    </xdr:from>
    <xdr:to>
      <xdr:col>76</xdr:col>
      <xdr:colOff>114300</xdr:colOff>
      <xdr:row>97</xdr:row>
      <xdr:rowOff>164748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765419"/>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119616</xdr:rowOff>
    </xdr:from>
    <xdr:to>
      <xdr:col>71</xdr:col>
      <xdr:colOff>177800</xdr:colOff>
      <xdr:row>97</xdr:row>
      <xdr:rowOff>164748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50266"/>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108592</xdr:rowOff>
    </xdr:from>
    <xdr:to>
      <xdr:col>85</xdr:col>
      <xdr:colOff>177800</xdr:colOff>
      <xdr:row>98</xdr:row>
      <xdr:rowOff>38742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87019</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65452</xdr:rowOff>
    </xdr:from>
    <xdr:to>
      <xdr:col>81</xdr:col>
      <xdr:colOff>101600</xdr:colOff>
      <xdr:row>97</xdr:row>
      <xdr:rowOff>167052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158179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83969</xdr:rowOff>
    </xdr:from>
    <xdr:to>
      <xdr:col>76</xdr:col>
      <xdr:colOff>165100</xdr:colOff>
      <xdr:row>98</xdr:row>
      <xdr:rowOff>14119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5246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113948</xdr:rowOff>
    </xdr:from>
    <xdr:to>
      <xdr:col>72</xdr:col>
      <xdr:colOff>38100</xdr:colOff>
      <xdr:row>98</xdr:row>
      <xdr:rowOff>44098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35225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83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68816</xdr:rowOff>
    </xdr:from>
    <xdr:to>
      <xdr:col>67</xdr:col>
      <xdr:colOff>101600</xdr:colOff>
      <xdr:row>97</xdr:row>
      <xdr:rowOff>170416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161543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ほとんどの項目において、類似団体平均を下回ったが災害復旧費のみ、上回った。これは、平成２９年に発生した台風２１号による、山口中学校西側擁壁崩壊に係る改修工事費に</a:t>
          </a:r>
          <a:r>
            <a:rPr kumimoji="1" lang="en-US" altLang="ja-JP" sz="1300">
              <a:latin typeface="ＭＳ Ｐゴシック" panose="020B0600070205080204" pitchFamily="50" charset="-128"/>
              <a:ea typeface="ＭＳ Ｐゴシック" panose="020B0600070205080204" pitchFamily="50" charset="-128"/>
            </a:rPr>
            <a:t>460,971</a:t>
          </a:r>
          <a:r>
            <a:rPr kumimoji="1" lang="ja-JP" altLang="en-US" sz="1300">
              <a:latin typeface="ＭＳ Ｐゴシック" panose="020B0600070205080204" pitchFamily="50" charset="-128"/>
              <a:ea typeface="ＭＳ Ｐゴシック" panose="020B0600070205080204" pitchFamily="50" charset="-128"/>
            </a:rPr>
            <a:t>千円を要したためである。</a:t>
          </a:r>
        </a:p>
        <a:p>
          <a:r>
            <a:rPr kumimoji="1" lang="ja-JP" altLang="en-US" sz="1300">
              <a:latin typeface="ＭＳ Ｐゴシック" panose="020B0600070205080204" pitchFamily="50" charset="-128"/>
              <a:ea typeface="ＭＳ Ｐゴシック" panose="020B0600070205080204" pitchFamily="50" charset="-128"/>
            </a:rPr>
            <a:t>また、大きく増となった項目は衛生費、労働費、商工費、土木費となった。衛生費については、長寿命化工事を含む東部クリーンセンター事業費</a:t>
          </a:r>
          <a:r>
            <a:rPr kumimoji="1" lang="en-US" altLang="ja-JP" sz="1300">
              <a:latin typeface="ＭＳ Ｐゴシック" panose="020B0600070205080204" pitchFamily="50" charset="-128"/>
              <a:ea typeface="ＭＳ Ｐゴシック" panose="020B0600070205080204" pitchFamily="50" charset="-128"/>
            </a:rPr>
            <a:t>1,301,329</a:t>
          </a:r>
          <a:r>
            <a:rPr kumimoji="1" lang="ja-JP" altLang="en-US" sz="1300">
              <a:latin typeface="ＭＳ Ｐゴシック" panose="020B0600070205080204" pitchFamily="50" charset="-128"/>
              <a:ea typeface="ＭＳ Ｐゴシック" panose="020B0600070205080204" pitchFamily="50" charset="-128"/>
            </a:rPr>
            <a:t>千円の増、労働費については、ラーク所沢外壁改修工事を含む勤労者福祉施設費</a:t>
          </a:r>
          <a:r>
            <a:rPr kumimoji="1" lang="en-US" altLang="ja-JP" sz="1300">
              <a:latin typeface="ＭＳ Ｐゴシック" panose="020B0600070205080204" pitchFamily="50" charset="-128"/>
              <a:ea typeface="ＭＳ Ｐゴシック" panose="020B0600070205080204" pitchFamily="50" charset="-128"/>
            </a:rPr>
            <a:t>21,399</a:t>
          </a:r>
          <a:r>
            <a:rPr kumimoji="1" lang="ja-JP" altLang="en-US" sz="1300">
              <a:latin typeface="ＭＳ Ｐゴシック" panose="020B0600070205080204" pitchFamily="50" charset="-128"/>
              <a:ea typeface="ＭＳ Ｐゴシック" panose="020B0600070205080204" pitchFamily="50" charset="-128"/>
            </a:rPr>
            <a:t>千円の増、商工費については、株式会社</a:t>
          </a:r>
          <a:r>
            <a:rPr kumimoji="1" lang="en-US" altLang="ja-JP" sz="1300">
              <a:latin typeface="ＭＳ Ｐゴシック" panose="020B0600070205080204" pitchFamily="50" charset="-128"/>
              <a:ea typeface="ＭＳ Ｐゴシック" panose="020B0600070205080204" pitchFamily="50" charset="-128"/>
            </a:rPr>
            <a:t>KADOKAWA</a:t>
          </a:r>
          <a:r>
            <a:rPr kumimoji="1" lang="ja-JP" altLang="en-US" sz="1300">
              <a:latin typeface="ＭＳ Ｐゴシック" panose="020B0600070205080204" pitchFamily="50" charset="-128"/>
              <a:ea typeface="ＭＳ Ｐゴシック" panose="020B0600070205080204" pitchFamily="50" charset="-128"/>
            </a:rPr>
            <a:t>との共同による</a:t>
          </a:r>
          <a:r>
            <a:rPr kumimoji="1" lang="en-US" altLang="ja-JP" sz="1300">
              <a:latin typeface="ＭＳ Ｐゴシック" panose="020B0600070205080204" pitchFamily="50" charset="-128"/>
              <a:ea typeface="ＭＳ Ｐゴシック" panose="020B0600070205080204" pitchFamily="50" charset="-128"/>
            </a:rPr>
            <a:t>COOLJAPANFOREST</a:t>
          </a:r>
          <a:r>
            <a:rPr kumimoji="1" lang="ja-JP" altLang="en-US" sz="1300">
              <a:latin typeface="ＭＳ Ｐゴシック" panose="020B0600070205080204" pitchFamily="50" charset="-128"/>
              <a:ea typeface="ＭＳ Ｐゴシック" panose="020B0600070205080204" pitchFamily="50" charset="-128"/>
            </a:rPr>
            <a:t>構想に係る、旧コンポストセンター跡地解体・改修工事</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千円の増、土木費については、所沢駅西口土地区画整理事業</a:t>
          </a:r>
          <a:r>
            <a:rPr kumimoji="1" lang="en-US" altLang="ja-JP" sz="1300">
              <a:latin typeface="ＭＳ Ｐゴシック" panose="020B0600070205080204" pitchFamily="50" charset="-128"/>
              <a:ea typeface="ＭＳ Ｐゴシック" panose="020B0600070205080204" pitchFamily="50" charset="-128"/>
            </a:rPr>
            <a:t>447,052</a:t>
          </a:r>
          <a:r>
            <a:rPr kumimoji="1" lang="ja-JP" altLang="en-US" sz="1300">
              <a:latin typeface="ＭＳ Ｐゴシック" panose="020B0600070205080204" pitchFamily="50" charset="-128"/>
              <a:ea typeface="ＭＳ Ｐゴシック" panose="020B0600070205080204" pitchFamily="50" charset="-128"/>
            </a:rPr>
            <a:t>千円の増などがそれぞれ影響している。</a:t>
          </a:r>
        </a:p>
        <a:p>
          <a:r>
            <a:rPr kumimoji="1" lang="ja-JP" altLang="en-US" sz="1300">
              <a:latin typeface="ＭＳ Ｐゴシック" panose="020B0600070205080204" pitchFamily="50" charset="-128"/>
              <a:ea typeface="ＭＳ Ｐゴシック" panose="020B0600070205080204" pitchFamily="50" charset="-128"/>
            </a:rPr>
            <a:t>今後、ごみ</a:t>
          </a:r>
          <a:r>
            <a:rPr kumimoji="1" lang="ja-JP" altLang="ja-JP" sz="1100">
              <a:solidFill>
                <a:schemeClr val="dk1"/>
              </a:solidFill>
              <a:effectLst/>
              <a:latin typeface="+mn-lt"/>
              <a:ea typeface="+mn-ea"/>
              <a:cs typeface="+mn-cs"/>
            </a:rPr>
            <a:t>収集</a:t>
          </a:r>
          <a:r>
            <a:rPr kumimoji="1" lang="ja-JP" altLang="en-US"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運搬業務は委託化を拡大する計画であり、長期包括運営業務委託による東西クリーンセンターの運営費の縮減も予定されていることから、東部クリーンセンターの長寿命化工事が終了する令和３年度以降は、衛生費の大幅なコスト減が見込まれる。土木費については、今後、複数の都市計画事業などにより、歳出増が続くと見込まれる。公債費については、類似団体平均及び県平均を大きく下回っているが、近年の普通建設事業の増に伴う、市債借入状況から、今後は、増加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年度の決算余剰金が前年度を大幅に上回り、前年度比</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億円を財政調整基金に積み立てたため、基金</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が大きく増えることとなった。</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実質収支額は、歳入・歳出とも総額は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前年比増</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補助事業の増などにより国庫支出金等の歳入の伸びが歳出の伸びを上回ったため</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の増となり、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0.93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ポイントのプラスとなった。</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実質単年度収支額も前年度と比較して</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増となり、標準財政規模に占める割合では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3.64</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200" baseline="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全ての会計において黒字を計上した。</a:t>
          </a:r>
          <a:endParaRPr lang="ja-JP" altLang="ja-JP" sz="1400">
            <a:effectLst/>
          </a:endParaRPr>
        </a:p>
        <a:p>
          <a:r>
            <a:rPr kumimoji="1" lang="ja-JP" altLang="en-US" sz="1100">
              <a:solidFill>
                <a:schemeClr val="dk1"/>
              </a:solidFill>
              <a:effectLst/>
              <a:latin typeface="+mn-lt"/>
              <a:ea typeface="+mn-ea"/>
              <a:cs typeface="+mn-cs"/>
            </a:rPr>
            <a:t>　連結黒字額全体のうち、一般会計と水道事業会計の余剰額の合計が</a:t>
          </a:r>
          <a:r>
            <a:rPr kumimoji="1" lang="en-US" altLang="ja-JP" sz="1100">
              <a:solidFill>
                <a:schemeClr val="dk1"/>
              </a:solidFill>
              <a:effectLst/>
              <a:latin typeface="+mn-lt"/>
              <a:ea typeface="+mn-ea"/>
              <a:cs typeface="+mn-cs"/>
            </a:rPr>
            <a:t>10,323,755</a:t>
          </a:r>
          <a:r>
            <a:rPr kumimoji="1" lang="ja-JP" altLang="en-US" sz="1100">
              <a:solidFill>
                <a:schemeClr val="dk1"/>
              </a:solidFill>
              <a:effectLst/>
              <a:latin typeface="+mn-lt"/>
              <a:ea typeface="+mn-ea"/>
              <a:cs typeface="+mn-cs"/>
            </a:rPr>
            <a:t>千円となり、連結黒字全体の</a:t>
          </a:r>
          <a:r>
            <a:rPr kumimoji="1" lang="en-US" altLang="ja-JP" sz="1100">
              <a:solidFill>
                <a:schemeClr val="dk1"/>
              </a:solidFill>
              <a:effectLst/>
              <a:latin typeface="+mn-lt"/>
              <a:ea typeface="+mn-ea"/>
              <a:cs typeface="+mn-cs"/>
            </a:rPr>
            <a:t>72.2%</a:t>
          </a:r>
          <a:r>
            <a:rPr kumimoji="1" lang="ja-JP" altLang="en-US" sz="1100">
              <a:solidFill>
                <a:schemeClr val="dk1"/>
              </a:solidFill>
              <a:effectLst/>
              <a:latin typeface="+mn-lt"/>
              <a:ea typeface="+mn-ea"/>
              <a:cs typeface="+mn-cs"/>
            </a:rPr>
            <a:t>を占めている。黒字額は水道事業会計が</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億円増、一般会計が</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億円増など増要因もあったが、国民健康保険特別会計が前年から</a:t>
          </a:r>
          <a:r>
            <a:rPr kumimoji="1" lang="en-US" altLang="ja-JP" sz="1100">
              <a:solidFill>
                <a:schemeClr val="dk1"/>
              </a:solidFill>
              <a:effectLst/>
              <a:latin typeface="+mn-lt"/>
              <a:ea typeface="+mn-ea"/>
              <a:cs typeface="+mn-cs"/>
            </a:rPr>
            <a:t>18.9</a:t>
          </a:r>
          <a:r>
            <a:rPr kumimoji="1" lang="ja-JP" altLang="en-US" sz="1100">
              <a:solidFill>
                <a:schemeClr val="dk1"/>
              </a:solidFill>
              <a:effectLst/>
              <a:latin typeface="+mn-lt"/>
              <a:ea typeface="+mn-ea"/>
              <a:cs typeface="+mn-cs"/>
            </a:rPr>
            <a:t>億円の減となり、連結黒字額総額では前年度を</a:t>
          </a:r>
          <a:r>
            <a:rPr kumimoji="1" lang="en-US" altLang="ja-JP" sz="1100">
              <a:solidFill>
                <a:schemeClr val="dk1"/>
              </a:solidFill>
              <a:effectLst/>
              <a:latin typeface="+mn-lt"/>
              <a:ea typeface="+mn-ea"/>
              <a:cs typeface="+mn-cs"/>
            </a:rPr>
            <a:t>717,435</a:t>
          </a:r>
          <a:r>
            <a:rPr kumimoji="1" lang="ja-JP" altLang="en-US" sz="1100">
              <a:solidFill>
                <a:schemeClr val="dk1"/>
              </a:solidFill>
              <a:effectLst/>
              <a:latin typeface="+mn-lt"/>
              <a:ea typeface="+mn-ea"/>
              <a:cs typeface="+mn-cs"/>
            </a:rPr>
            <a:t>千円下回る</a:t>
          </a:r>
          <a:r>
            <a:rPr kumimoji="1" lang="en-US" altLang="ja-JP" sz="1100">
              <a:solidFill>
                <a:schemeClr val="dk1"/>
              </a:solidFill>
              <a:effectLst/>
              <a:latin typeface="+mn-lt"/>
              <a:ea typeface="+mn-ea"/>
              <a:cs typeface="+mn-cs"/>
            </a:rPr>
            <a:t>14,308,733</a:t>
          </a:r>
          <a:r>
            <a:rPr kumimoji="1" lang="ja-JP" altLang="en-US" sz="1100">
              <a:solidFill>
                <a:schemeClr val="dk1"/>
              </a:solidFill>
              <a:effectLst/>
              <a:latin typeface="+mn-lt"/>
              <a:ea typeface="+mn-ea"/>
              <a:cs typeface="+mn-cs"/>
            </a:rPr>
            <a:t>千円となった。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a:t>
          </a:r>
          <a:r>
            <a:rPr kumimoji="1" lang="ja-JP" altLang="ja-JP" sz="1100">
              <a:solidFill>
                <a:schemeClr val="dk1"/>
              </a:solidFill>
              <a:effectLst/>
              <a:latin typeface="+mn-lt"/>
              <a:ea typeface="+mn-ea"/>
              <a:cs typeface="+mn-cs"/>
            </a:rPr>
            <a:t>な会計の実質収支額は以下のとおり。</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a:t>
          </a:r>
          <a:r>
            <a:rPr kumimoji="1" lang="en-US" altLang="ja-JP" sz="1100">
              <a:solidFill>
                <a:schemeClr val="dk1"/>
              </a:solidFill>
              <a:effectLst/>
              <a:latin typeface="+mn-lt"/>
              <a:ea typeface="+mn-ea"/>
              <a:cs typeface="+mn-cs"/>
            </a:rPr>
            <a:t>4,318,803</a:t>
          </a:r>
          <a:r>
            <a:rPr kumimoji="1" lang="ja-JP" altLang="en-US"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水道事業会計：</a:t>
          </a:r>
          <a:r>
            <a:rPr kumimoji="1" lang="en-US" altLang="ja-JP" sz="1100">
              <a:solidFill>
                <a:schemeClr val="dk1"/>
              </a:solidFill>
              <a:effectLst/>
              <a:latin typeface="+mn-lt"/>
              <a:ea typeface="+mn-ea"/>
              <a:cs typeface="+mn-cs"/>
            </a:rPr>
            <a:t>6,004,952</a:t>
          </a:r>
          <a:r>
            <a:rPr kumimoji="1" lang="ja-JP" altLang="en-US"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下水道事業会計</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2,555,780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国民健康保険特別会計</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7,085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介護保険特別会計</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1,147,495</a:t>
          </a:r>
          <a:r>
            <a:rPr kumimoji="1" lang="ja-JP" altLang="en-US"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病院事業会計：</a:t>
          </a:r>
          <a:r>
            <a:rPr kumimoji="1" lang="en-US" altLang="ja-JP" sz="1100">
              <a:solidFill>
                <a:schemeClr val="dk1"/>
              </a:solidFill>
              <a:effectLst/>
              <a:latin typeface="+mn-lt"/>
              <a:ea typeface="+mn-ea"/>
              <a:cs typeface="+mn-cs"/>
            </a:rPr>
            <a:t>227,856</a:t>
          </a:r>
          <a:r>
            <a:rPr kumimoji="1" lang="ja-JP" altLang="en-US"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401000_&#36001;&#25919;&#35506;\A010_&#20840;&#24193;&#20849;&#36890;\B010_&#20840;&#24193;&#20849;&#36890;&#20840;&#33324;\C060_&#29031;&#20250;&#12539;&#22238;&#31572;\D020_&#24066;&#30010;&#26449;&#35506;\&#36001;&#25919;&#29366;&#27841;&#36039;&#26009;&#38598;\H30&#24180;&#24230;&#27770;&#31639;&#20998;\&#31532;2&#22238;&#30446;\&#12304;&#36001;&#25919;&#29366;&#27841;&#36039;&#26009;&#38598;&#12305;_112089_&#25152;&#2781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0.5</v>
          </cell>
          <cell r="CF51">
            <v>2.5</v>
          </cell>
          <cell r="CN51">
            <v>2.6</v>
          </cell>
        </row>
        <row r="53">
          <cell r="BX53">
            <v>48.9</v>
          </cell>
          <cell r="CF53">
            <v>50</v>
          </cell>
          <cell r="CN53">
            <v>51.6</v>
          </cell>
          <cell r="CV53">
            <v>53.4</v>
          </cell>
        </row>
        <row r="55">
          <cell r="AN55" t="str">
            <v>類似団体内平均値</v>
          </cell>
          <cell r="BX55">
            <v>37.4</v>
          </cell>
          <cell r="CF55">
            <v>31</v>
          </cell>
          <cell r="CN55">
            <v>30</v>
          </cell>
          <cell r="CV55">
            <v>23.1</v>
          </cell>
        </row>
        <row r="57">
          <cell r="BX57">
            <v>54.4</v>
          </cell>
          <cell r="CF57">
            <v>57.4</v>
          </cell>
          <cell r="CN57">
            <v>58.3</v>
          </cell>
          <cell r="CV57">
            <v>60.3</v>
          </cell>
        </row>
        <row r="72">
          <cell r="BP72" t="str">
            <v>H26</v>
          </cell>
          <cell r="BX72" t="str">
            <v>H27</v>
          </cell>
          <cell r="CF72" t="str">
            <v>H28</v>
          </cell>
          <cell r="CN72" t="str">
            <v>H29</v>
          </cell>
          <cell r="CV72" t="str">
            <v>H30</v>
          </cell>
        </row>
        <row r="73">
          <cell r="AN73" t="str">
            <v>当該団体値</v>
          </cell>
          <cell r="BP73">
            <v>1.1000000000000001</v>
          </cell>
          <cell r="BX73">
            <v>0.5</v>
          </cell>
          <cell r="CF73">
            <v>2.5</v>
          </cell>
          <cell r="CN73">
            <v>2.6</v>
          </cell>
        </row>
        <row r="75">
          <cell r="BP75">
            <v>2.4</v>
          </cell>
          <cell r="BX75">
            <v>1.5</v>
          </cell>
          <cell r="CF75">
            <v>1.6</v>
          </cell>
          <cell r="CN75">
            <v>2.1</v>
          </cell>
          <cell r="CV75">
            <v>2.4</v>
          </cell>
        </row>
        <row r="77">
          <cell r="AN77" t="str">
            <v>類似団体内平均値</v>
          </cell>
          <cell r="BP77">
            <v>45.1</v>
          </cell>
          <cell r="BX77">
            <v>37.4</v>
          </cell>
          <cell r="CF77">
            <v>31</v>
          </cell>
          <cell r="CN77">
            <v>30</v>
          </cell>
          <cell r="CV77">
            <v>23.1</v>
          </cell>
        </row>
        <row r="79">
          <cell r="BP79">
            <v>7.1</v>
          </cell>
          <cell r="BX79">
            <v>6.3</v>
          </cell>
          <cell r="CF79">
            <v>5.2</v>
          </cell>
          <cell r="CN79">
            <v>5</v>
          </cell>
          <cell r="CV79">
            <v>4.2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106309556</v>
      </c>
      <c r="BO4" s="430"/>
      <c r="BP4" s="430"/>
      <c r="BQ4" s="430"/>
      <c r="BR4" s="430"/>
      <c r="BS4" s="430"/>
      <c r="BT4" s="430"/>
      <c r="BU4" s="431"/>
      <c r="BV4" s="429">
        <v>102389785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7.3</v>
      </c>
      <c r="CU4" s="436"/>
      <c r="CV4" s="436"/>
      <c r="CW4" s="436"/>
      <c r="CX4" s="436"/>
      <c r="CY4" s="436"/>
      <c r="CZ4" s="436"/>
      <c r="DA4" s="437"/>
      <c r="DB4" s="435">
        <v>6.4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100011283</v>
      </c>
      <c r="BO5" s="467"/>
      <c r="BP5" s="467"/>
      <c r="BQ5" s="467"/>
      <c r="BR5" s="467"/>
      <c r="BS5" s="467"/>
      <c r="BT5" s="467"/>
      <c r="BU5" s="468"/>
      <c r="BV5" s="466">
        <v>97764527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94</v>
      </c>
      <c r="CU5" s="464"/>
      <c r="CV5" s="464"/>
      <c r="CW5" s="464"/>
      <c r="CX5" s="464"/>
      <c r="CY5" s="464"/>
      <c r="CZ5" s="464"/>
      <c r="DA5" s="465"/>
      <c r="DB5" s="463">
        <v>94.9</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6298273</v>
      </c>
      <c r="BO6" s="467"/>
      <c r="BP6" s="467"/>
      <c r="BQ6" s="467"/>
      <c r="BR6" s="467"/>
      <c r="BS6" s="467"/>
      <c r="BT6" s="467"/>
      <c r="BU6" s="468"/>
      <c r="BV6" s="466">
        <v>4625258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97.9</v>
      </c>
      <c r="CU6" s="504"/>
      <c r="CV6" s="504"/>
      <c r="CW6" s="504"/>
      <c r="CX6" s="504"/>
      <c r="CY6" s="504"/>
      <c r="CZ6" s="504"/>
      <c r="DA6" s="505"/>
      <c r="DB6" s="503">
        <v>99.2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1942996</v>
      </c>
      <c r="BO7" s="467"/>
      <c r="BP7" s="467"/>
      <c r="BQ7" s="467"/>
      <c r="BR7" s="467"/>
      <c r="BS7" s="467"/>
      <c r="BT7" s="467"/>
      <c r="BU7" s="468"/>
      <c r="BV7" s="466">
        <v>846846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59322418</v>
      </c>
      <c r="CU7" s="467"/>
      <c r="CV7" s="467"/>
      <c r="CW7" s="467"/>
      <c r="CX7" s="467"/>
      <c r="CY7" s="467"/>
      <c r="CZ7" s="467"/>
      <c r="DA7" s="468"/>
      <c r="DB7" s="466">
        <v>58937842</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4355277</v>
      </c>
      <c r="BO8" s="467"/>
      <c r="BP8" s="467"/>
      <c r="BQ8" s="467"/>
      <c r="BR8" s="467"/>
      <c r="BS8" s="467"/>
      <c r="BT8" s="467"/>
      <c r="BU8" s="468"/>
      <c r="BV8" s="466">
        <v>3778412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0.97</v>
      </c>
      <c r="CU8" s="507"/>
      <c r="CV8" s="507"/>
      <c r="CW8" s="507"/>
      <c r="CX8" s="507"/>
      <c r="CY8" s="507"/>
      <c r="CZ8" s="507"/>
      <c r="DA8" s="508"/>
      <c r="DB8" s="506">
        <v>0.97</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340386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93</v>
      </c>
      <c r="AV9" s="499"/>
      <c r="AW9" s="499"/>
      <c r="AX9" s="499"/>
      <c r="AY9" s="500" t="s">
        <v>116</v>
      </c>
      <c r="AZ9" s="501"/>
      <c r="BA9" s="501"/>
      <c r="BB9" s="501"/>
      <c r="BC9" s="501"/>
      <c r="BD9" s="501"/>
      <c r="BE9" s="501"/>
      <c r="BF9" s="501"/>
      <c r="BG9" s="501"/>
      <c r="BH9" s="501"/>
      <c r="BI9" s="501"/>
      <c r="BJ9" s="501"/>
      <c r="BK9" s="501"/>
      <c r="BL9" s="501"/>
      <c r="BM9" s="502"/>
      <c r="BN9" s="466">
        <v>576865</v>
      </c>
      <c r="BO9" s="467"/>
      <c r="BP9" s="467"/>
      <c r="BQ9" s="467"/>
      <c r="BR9" s="467"/>
      <c r="BS9" s="467"/>
      <c r="BT9" s="467"/>
      <c r="BU9" s="468"/>
      <c r="BV9" s="466">
        <v>701194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8.6999999999999993</v>
      </c>
      <c r="CU9" s="464"/>
      <c r="CV9" s="464"/>
      <c r="CW9" s="464"/>
      <c r="CX9" s="464"/>
      <c r="CY9" s="464"/>
      <c r="CZ9" s="464"/>
      <c r="DA9" s="465"/>
      <c r="DB9" s="463">
        <v>9.5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341924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93</v>
      </c>
      <c r="AV10" s="499"/>
      <c r="AW10" s="499"/>
      <c r="AX10" s="499"/>
      <c r="AY10" s="500" t="s">
        <v>120</v>
      </c>
      <c r="AZ10" s="501"/>
      <c r="BA10" s="501"/>
      <c r="BB10" s="501"/>
      <c r="BC10" s="501"/>
      <c r="BD10" s="501"/>
      <c r="BE10" s="501"/>
      <c r="BF10" s="501"/>
      <c r="BG10" s="501"/>
      <c r="BH10" s="501"/>
      <c r="BI10" s="501"/>
      <c r="BJ10" s="501"/>
      <c r="BK10" s="501"/>
      <c r="BL10" s="501"/>
      <c r="BM10" s="502"/>
      <c r="BN10" s="466">
        <v>2442514</v>
      </c>
      <c r="BO10" s="467"/>
      <c r="BP10" s="467"/>
      <c r="BQ10" s="467"/>
      <c r="BR10" s="467"/>
      <c r="BS10" s="467"/>
      <c r="BT10" s="467"/>
      <c r="BU10" s="468"/>
      <c r="BV10" s="466">
        <v>1055815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93</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344320</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12804</v>
      </c>
      <c r="BO12" s="467"/>
      <c r="BP12" s="467"/>
      <c r="BQ12" s="467"/>
      <c r="BR12" s="467"/>
      <c r="BS12" s="467"/>
      <c r="BT12" s="467"/>
      <c r="BU12" s="468"/>
      <c r="BV12" s="466">
        <v>915853</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338745</v>
      </c>
      <c r="S13" s="548"/>
      <c r="T13" s="548"/>
      <c r="U13" s="548"/>
      <c r="V13" s="549"/>
      <c r="W13" s="482" t="s">
        <v>138</v>
      </c>
      <c r="X13" s="483"/>
      <c r="Y13" s="483"/>
      <c r="Z13" s="483"/>
      <c r="AA13" s="483"/>
      <c r="AB13" s="473"/>
      <c r="AC13" s="517">
        <v>2023</v>
      </c>
      <c r="AD13" s="518"/>
      <c r="AE13" s="518"/>
      <c r="AF13" s="518"/>
      <c r="AG13" s="557"/>
      <c r="AH13" s="517">
        <v>2069</v>
      </c>
      <c r="AI13" s="518"/>
      <c r="AJ13" s="518"/>
      <c r="AK13" s="518"/>
      <c r="AL13" s="519"/>
      <c r="AM13" s="495" t="s">
        <v>139</v>
      </c>
      <c r="AN13" s="496"/>
      <c r="AO13" s="496"/>
      <c r="AP13" s="496"/>
      <c r="AQ13" s="496"/>
      <c r="AR13" s="496"/>
      <c r="AS13" s="496"/>
      <c r="AT13" s="497"/>
      <c r="AU13" s="498" t="s">
        <v>105</v>
      </c>
      <c r="AV13" s="499"/>
      <c r="AW13" s="499"/>
      <c r="AX13" s="499"/>
      <c r="AY13" s="500" t="s">
        <v>140</v>
      </c>
      <c r="AZ13" s="501"/>
      <c r="BA13" s="501"/>
      <c r="BB13" s="501"/>
      <c r="BC13" s="501"/>
      <c r="BD13" s="501"/>
      <c r="BE13" s="501"/>
      <c r="BF13" s="501"/>
      <c r="BG13" s="501"/>
      <c r="BH13" s="501"/>
      <c r="BI13" s="501"/>
      <c r="BJ13" s="501"/>
      <c r="BK13" s="501"/>
      <c r="BL13" s="501"/>
      <c r="BM13" s="502"/>
      <c r="BN13" s="466">
        <v>3006575</v>
      </c>
      <c r="BO13" s="467"/>
      <c r="BP13" s="467"/>
      <c r="BQ13" s="467"/>
      <c r="BR13" s="467"/>
      <c r="BS13" s="467"/>
      <c r="BT13" s="467"/>
      <c r="BU13" s="468"/>
      <c r="BV13" s="466">
        <v>841156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2.4</v>
      </c>
      <c r="CU13" s="464"/>
      <c r="CV13" s="464"/>
      <c r="CW13" s="464"/>
      <c r="CX13" s="464"/>
      <c r="CY13" s="464"/>
      <c r="CZ13" s="464"/>
      <c r="DA13" s="465"/>
      <c r="DB13" s="463">
        <v>2.1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343965</v>
      </c>
      <c r="S14" s="548"/>
      <c r="T14" s="548"/>
      <c r="U14" s="548"/>
      <c r="V14" s="549"/>
      <c r="W14" s="456"/>
      <c r="X14" s="457"/>
      <c r="Y14" s="457"/>
      <c r="Z14" s="457"/>
      <c r="AA14" s="457"/>
      <c r="AB14" s="446"/>
      <c r="AC14" s="550">
        <v>1.4</v>
      </c>
      <c r="AD14" s="551"/>
      <c r="AE14" s="551"/>
      <c r="AF14" s="551"/>
      <c r="AG14" s="552"/>
      <c r="AH14" s="550">
        <v>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144</v>
      </c>
      <c r="CU14" s="562"/>
      <c r="CV14" s="562"/>
      <c r="CW14" s="562"/>
      <c r="CX14" s="562"/>
      <c r="CY14" s="562"/>
      <c r="CZ14" s="562"/>
      <c r="DA14" s="563"/>
      <c r="DB14" s="561">
        <v>2.6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338894</v>
      </c>
      <c r="S15" s="548"/>
      <c r="T15" s="548"/>
      <c r="U15" s="548"/>
      <c r="V15" s="549"/>
      <c r="W15" s="482" t="s">
        <v>146</v>
      </c>
      <c r="X15" s="483"/>
      <c r="Y15" s="483"/>
      <c r="Z15" s="483"/>
      <c r="AA15" s="483"/>
      <c r="AB15" s="473"/>
      <c r="AC15" s="517">
        <v>29386</v>
      </c>
      <c r="AD15" s="518"/>
      <c r="AE15" s="518"/>
      <c r="AF15" s="518"/>
      <c r="AG15" s="557"/>
      <c r="AH15" s="517">
        <v>29694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43329743</v>
      </c>
      <c r="BO15" s="430"/>
      <c r="BP15" s="430"/>
      <c r="BQ15" s="430"/>
      <c r="BR15" s="430"/>
      <c r="BS15" s="430"/>
      <c r="BT15" s="430"/>
      <c r="BU15" s="431"/>
      <c r="BV15" s="429">
        <v>42718927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20.100000000000001</v>
      </c>
      <c r="AD16" s="551"/>
      <c r="AE16" s="551"/>
      <c r="AF16" s="551"/>
      <c r="AG16" s="552"/>
      <c r="AH16" s="550">
        <v>20.6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44502574</v>
      </c>
      <c r="BO16" s="467"/>
      <c r="BP16" s="467"/>
      <c r="BQ16" s="467"/>
      <c r="BR16" s="467"/>
      <c r="BS16" s="467"/>
      <c r="BT16" s="467"/>
      <c r="BU16" s="468"/>
      <c r="BV16" s="466">
        <v>44075475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114775</v>
      </c>
      <c r="AD17" s="518"/>
      <c r="AE17" s="518"/>
      <c r="AF17" s="518"/>
      <c r="AG17" s="557"/>
      <c r="AH17" s="517">
        <v>112303</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55676765</v>
      </c>
      <c r="BO17" s="467"/>
      <c r="BP17" s="467"/>
      <c r="BQ17" s="467"/>
      <c r="BR17" s="467"/>
      <c r="BS17" s="467"/>
      <c r="BT17" s="467"/>
      <c r="BU17" s="468"/>
      <c r="BV17" s="466">
        <v>54988360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72.11</v>
      </c>
      <c r="M18" s="579"/>
      <c r="N18" s="579"/>
      <c r="O18" s="579"/>
      <c r="P18" s="579"/>
      <c r="Q18" s="579"/>
      <c r="R18" s="580"/>
      <c r="S18" s="580"/>
      <c r="T18" s="580"/>
      <c r="U18" s="580"/>
      <c r="V18" s="581"/>
      <c r="W18" s="484"/>
      <c r="X18" s="485"/>
      <c r="Y18" s="485"/>
      <c r="Z18" s="485"/>
      <c r="AA18" s="485"/>
      <c r="AB18" s="476"/>
      <c r="AC18" s="582">
        <v>78.5</v>
      </c>
      <c r="AD18" s="583"/>
      <c r="AE18" s="583"/>
      <c r="AF18" s="583"/>
      <c r="AG18" s="584"/>
      <c r="AH18" s="582">
        <v>78</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57660512</v>
      </c>
      <c r="BO18" s="467"/>
      <c r="BP18" s="467"/>
      <c r="BQ18" s="467"/>
      <c r="BR18" s="467"/>
      <c r="BS18" s="467"/>
      <c r="BT18" s="467"/>
      <c r="BU18" s="468"/>
      <c r="BV18" s="466">
        <v>57960915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4720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73465997</v>
      </c>
      <c r="BO19" s="467"/>
      <c r="BP19" s="467"/>
      <c r="BQ19" s="467"/>
      <c r="BR19" s="467"/>
      <c r="BS19" s="467"/>
      <c r="BT19" s="467"/>
      <c r="BU19" s="468"/>
      <c r="BV19" s="466">
        <v>72050221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145834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57966416</v>
      </c>
      <c r="BO23" s="467"/>
      <c r="BP23" s="467"/>
      <c r="BQ23" s="467"/>
      <c r="BR23" s="467"/>
      <c r="BS23" s="467"/>
      <c r="BT23" s="467"/>
      <c r="BU23" s="468"/>
      <c r="BV23" s="466">
        <v>57529927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10290</v>
      </c>
      <c r="R24" s="518"/>
      <c r="S24" s="518"/>
      <c r="T24" s="518"/>
      <c r="U24" s="518"/>
      <c r="V24" s="557"/>
      <c r="W24" s="616"/>
      <c r="X24" s="604"/>
      <c r="Y24" s="605"/>
      <c r="Z24" s="516" t="s">
        <v>170</v>
      </c>
      <c r="AA24" s="496"/>
      <c r="AB24" s="496"/>
      <c r="AC24" s="496"/>
      <c r="AD24" s="496"/>
      <c r="AE24" s="496"/>
      <c r="AF24" s="496"/>
      <c r="AG24" s="497"/>
      <c r="AH24" s="517">
        <v>1828</v>
      </c>
      <c r="AI24" s="518"/>
      <c r="AJ24" s="518"/>
      <c r="AK24" s="518"/>
      <c r="AL24" s="557"/>
      <c r="AM24" s="517">
        <v>5792932</v>
      </c>
      <c r="AN24" s="518"/>
      <c r="AO24" s="518"/>
      <c r="AP24" s="518"/>
      <c r="AQ24" s="518"/>
      <c r="AR24" s="557"/>
      <c r="AS24" s="517">
        <v>3169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42875948</v>
      </c>
      <c r="BO24" s="467"/>
      <c r="BP24" s="467"/>
      <c r="BQ24" s="467"/>
      <c r="BR24" s="467"/>
      <c r="BS24" s="467"/>
      <c r="BT24" s="467"/>
      <c r="BU24" s="468"/>
      <c r="BV24" s="466">
        <v>43548917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2</v>
      </c>
      <c r="M25" s="518"/>
      <c r="N25" s="518"/>
      <c r="O25" s="518"/>
      <c r="P25" s="557"/>
      <c r="Q25" s="517">
        <v>8760</v>
      </c>
      <c r="R25" s="518"/>
      <c r="S25" s="518"/>
      <c r="T25" s="518"/>
      <c r="U25" s="518"/>
      <c r="V25" s="557"/>
      <c r="W25" s="616"/>
      <c r="X25" s="604"/>
      <c r="Y25" s="605"/>
      <c r="Z25" s="516" t="s">
        <v>173</v>
      </c>
      <c r="AA25" s="496"/>
      <c r="AB25" s="496"/>
      <c r="AC25" s="496"/>
      <c r="AD25" s="496"/>
      <c r="AE25" s="496"/>
      <c r="AF25" s="496"/>
      <c r="AG25" s="497"/>
      <c r="AH25" s="517" t="s">
        <v>144</v>
      </c>
      <c r="AI25" s="518"/>
      <c r="AJ25" s="518"/>
      <c r="AK25" s="518"/>
      <c r="AL25" s="557"/>
      <c r="AM25" s="517" t="s">
        <v>144</v>
      </c>
      <c r="AN25" s="518"/>
      <c r="AO25" s="518"/>
      <c r="AP25" s="518"/>
      <c r="AQ25" s="518"/>
      <c r="AR25" s="557"/>
      <c r="AS25" s="517" t="s">
        <v>144</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61267419</v>
      </c>
      <c r="BO25" s="430"/>
      <c r="BP25" s="430"/>
      <c r="BQ25" s="430"/>
      <c r="BR25" s="430"/>
      <c r="BS25" s="430"/>
      <c r="BT25" s="430"/>
      <c r="BU25" s="431"/>
      <c r="BV25" s="429">
        <v>49383891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7810</v>
      </c>
      <c r="R26" s="518"/>
      <c r="S26" s="518"/>
      <c r="T26" s="518"/>
      <c r="U26" s="518"/>
      <c r="V26" s="557"/>
      <c r="W26" s="616"/>
      <c r="X26" s="604"/>
      <c r="Y26" s="605"/>
      <c r="Z26" s="516" t="s">
        <v>176</v>
      </c>
      <c r="AA26" s="626"/>
      <c r="AB26" s="626"/>
      <c r="AC26" s="626"/>
      <c r="AD26" s="626"/>
      <c r="AE26" s="626"/>
      <c r="AF26" s="626"/>
      <c r="AG26" s="627"/>
      <c r="AH26" s="517">
        <v>197</v>
      </c>
      <c r="AI26" s="518"/>
      <c r="AJ26" s="518"/>
      <c r="AK26" s="518"/>
      <c r="AL26" s="557"/>
      <c r="AM26" s="517">
        <v>698562</v>
      </c>
      <c r="AN26" s="518"/>
      <c r="AO26" s="518"/>
      <c r="AP26" s="518"/>
      <c r="AQ26" s="518"/>
      <c r="AR26" s="557"/>
      <c r="AS26" s="517">
        <v>3546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6600</v>
      </c>
      <c r="R27" s="518"/>
      <c r="S27" s="518"/>
      <c r="T27" s="518"/>
      <c r="U27" s="518"/>
      <c r="V27" s="557"/>
      <c r="W27" s="616"/>
      <c r="X27" s="604"/>
      <c r="Y27" s="605"/>
      <c r="Z27" s="516" t="s">
        <v>180</v>
      </c>
      <c r="AA27" s="496"/>
      <c r="AB27" s="496"/>
      <c r="AC27" s="496"/>
      <c r="AD27" s="496"/>
      <c r="AE27" s="496"/>
      <c r="AF27" s="496"/>
      <c r="AG27" s="497"/>
      <c r="AH27" s="517">
        <v>38</v>
      </c>
      <c r="AI27" s="518"/>
      <c r="AJ27" s="518"/>
      <c r="AK27" s="518"/>
      <c r="AL27" s="557"/>
      <c r="AM27" s="517">
        <v>144824</v>
      </c>
      <c r="AN27" s="518"/>
      <c r="AO27" s="518"/>
      <c r="AP27" s="518"/>
      <c r="AQ27" s="518"/>
      <c r="AR27" s="557"/>
      <c r="AS27" s="517">
        <v>3811</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100000</v>
      </c>
      <c r="BO27" s="640"/>
      <c r="BP27" s="640"/>
      <c r="BQ27" s="640"/>
      <c r="BR27" s="640"/>
      <c r="BS27" s="640"/>
      <c r="BT27" s="640"/>
      <c r="BU27" s="641"/>
      <c r="BV27" s="639">
        <v>100000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5800</v>
      </c>
      <c r="R28" s="518"/>
      <c r="S28" s="518"/>
      <c r="T28" s="518"/>
      <c r="U28" s="518"/>
      <c r="V28" s="557"/>
      <c r="W28" s="616"/>
      <c r="X28" s="604"/>
      <c r="Y28" s="605"/>
      <c r="Z28" s="516" t="s">
        <v>183</v>
      </c>
      <c r="AA28" s="496"/>
      <c r="AB28" s="496"/>
      <c r="AC28" s="496"/>
      <c r="AD28" s="496"/>
      <c r="AE28" s="496"/>
      <c r="AF28" s="496"/>
      <c r="AG28" s="497"/>
      <c r="AH28" s="517" t="s">
        <v>127</v>
      </c>
      <c r="AI28" s="518"/>
      <c r="AJ28" s="518"/>
      <c r="AK28" s="518"/>
      <c r="AL28" s="557"/>
      <c r="AM28" s="517" t="s">
        <v>127</v>
      </c>
      <c r="AN28" s="518"/>
      <c r="AO28" s="518"/>
      <c r="AP28" s="518"/>
      <c r="AQ28" s="518"/>
      <c r="AR28" s="557"/>
      <c r="AS28" s="517" t="s">
        <v>144</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6515403</v>
      </c>
      <c r="BO28" s="430"/>
      <c r="BP28" s="430"/>
      <c r="BQ28" s="430"/>
      <c r="BR28" s="430"/>
      <c r="BS28" s="430"/>
      <c r="BT28" s="430"/>
      <c r="BU28" s="431"/>
      <c r="BV28" s="429">
        <v>4085693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35</v>
      </c>
      <c r="M29" s="518"/>
      <c r="N29" s="518"/>
      <c r="O29" s="518"/>
      <c r="P29" s="557"/>
      <c r="Q29" s="517">
        <v>5600</v>
      </c>
      <c r="R29" s="518"/>
      <c r="S29" s="518"/>
      <c r="T29" s="518"/>
      <c r="U29" s="518"/>
      <c r="V29" s="557"/>
      <c r="W29" s="617"/>
      <c r="X29" s="618"/>
      <c r="Y29" s="619"/>
      <c r="Z29" s="516" t="s">
        <v>186</v>
      </c>
      <c r="AA29" s="496"/>
      <c r="AB29" s="496"/>
      <c r="AC29" s="496"/>
      <c r="AD29" s="496"/>
      <c r="AE29" s="496"/>
      <c r="AF29" s="496"/>
      <c r="AG29" s="497"/>
      <c r="AH29" s="517">
        <v>1866</v>
      </c>
      <c r="AI29" s="518"/>
      <c r="AJ29" s="518"/>
      <c r="AK29" s="518"/>
      <c r="AL29" s="557"/>
      <c r="AM29" s="517">
        <v>5937756</v>
      </c>
      <c r="AN29" s="518"/>
      <c r="AO29" s="518"/>
      <c r="AP29" s="518"/>
      <c r="AQ29" s="518"/>
      <c r="AR29" s="557"/>
      <c r="AS29" s="517">
        <v>3182</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136</v>
      </c>
      <c r="BO29" s="467"/>
      <c r="BP29" s="467"/>
      <c r="BQ29" s="467"/>
      <c r="BR29" s="467"/>
      <c r="BS29" s="467"/>
      <c r="BT29" s="467"/>
      <c r="BU29" s="468"/>
      <c r="BV29" s="466" t="s">
        <v>144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101.2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4693032</v>
      </c>
      <c r="BO30" s="640"/>
      <c r="BP30" s="640"/>
      <c r="BQ30" s="640"/>
      <c r="BR30" s="640"/>
      <c r="BS30" s="640"/>
      <c r="BT30" s="640"/>
      <c r="BU30" s="641"/>
      <c r="BV30" s="639">
        <v>4555100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196</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所沢市交通災害共済特別会計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所沢市水道事業会計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埼玉西部消防組合</v>
      </c>
      <c r="BZ34" s="653"/>
      <c r="CA34" s="653"/>
      <c r="CB34" s="653"/>
      <c r="CC34" s="653"/>
      <c r="CD34" s="653"/>
      <c r="CE34" s="653"/>
      <c r="CF34" s="653"/>
      <c r="CG34" s="653"/>
      <c r="CH34" s="653"/>
      <c r="CI34" s="653"/>
      <c r="CJ34" s="653"/>
      <c r="CK34" s="653"/>
      <c r="CL34" s="653"/>
      <c r="CM34" s="653"/>
      <c r="CN34" s="213"/>
      <c r="CO34" s="652">
        <f>IF(CQ34="","",MAX(C34:D43,U34:V43,AM34:AN43,BE34:BF43,BW34:BX43)+1)</f>
        <v>12</v>
      </c>
      <c r="CP34" s="652"/>
      <c r="CQ34" s="653" t="str">
        <f>IF('各会計、関係団体の財政状況及び健全化判断比率'!BS7="","",'各会計、関係団体の財政状況及び健全化判断比率'!BS7)</f>
        <v>所沢市土地開発公社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所沢市所沢都市計画事業狭山ヶ丘土地区画整理特別会計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所沢市国民健康保険特別会計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所沢市下水道事業会計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t="str">
        <f t="shared" ref="BW35:BW43" si="2">IF(BY35="","",BW34+1)</f>
        <v/>
      </c>
      <c r="BX35" s="652"/>
      <c r="BY35" s="653" t="str">
        <f>IF('各会計、関係団体の財政状況及び健全化判断比率'!B69="","",'各会計、関係団体の財政状況及び健全化判断比率'!B69)</f>
        <v/>
      </c>
      <c r="BZ35" s="653"/>
      <c r="CA35" s="653"/>
      <c r="CB35" s="653"/>
      <c r="CC35" s="653"/>
      <c r="CD35" s="653"/>
      <c r="CE35" s="653"/>
      <c r="CF35" s="653"/>
      <c r="CG35" s="653"/>
      <c r="CH35" s="653"/>
      <c r="CI35" s="653"/>
      <c r="CJ35" s="653"/>
      <c r="CK35" s="653"/>
      <c r="CL35" s="653"/>
      <c r="CM35" s="653"/>
      <c r="CN35" s="213"/>
      <c r="CO35" s="652">
        <f t="shared" ref="CO35:CO43" si="3">IF(CQ35="","",CO34+1)</f>
        <v>13</v>
      </c>
      <c r="CP35" s="652"/>
      <c r="CQ35" s="653" t="str">
        <f>IF('各会計、関係団体の財政状況及び健全化判断比率'!BS8="","",'各会計、関係団体の財政状況及び健全化判断比率'!BS8)</f>
        <v>ワルツ所沢</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所沢市所沢都市計画事業所沢駅西口土地区画整理特別会計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所沢市介護保険特別会計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所沢市病院事業会計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f t="shared" si="3"/>
        <v>14</v>
      </c>
      <c r="CP36" s="652"/>
      <c r="CQ36" s="653" t="str">
        <f>IF('各会計、関係団体の財政状況及び健全化判断比率'!BS9="","",'各会計、関係団体の財政状況及び健全化判断比率'!BS9)</f>
        <v>所沢市公共施設管理公社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所沢市後期高齢者医療特別会計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15</v>
      </c>
      <c r="CP37" s="652"/>
      <c r="CQ37" s="653" t="str">
        <f>IF('各会計、関係団体の財政状況及び健全化判断比率'!BS10="","",'各会計、関係団体の財政状況及び健全化判断比率'!BS10)</f>
        <v>所沢市文化振興事業団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16</v>
      </c>
      <c r="CP38" s="652"/>
      <c r="CQ38" s="653" t="str">
        <f>IF('各会計、関係団体の財政状況及び健全化判断比率'!BS11="","",'各会計、関係団体の財政状況及び健全化判断比率'!BS11)</f>
        <v>埼玉西部食品流通センター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17</v>
      </c>
      <c r="CP39" s="652"/>
      <c r="CQ39" s="653" t="str">
        <f>IF('各会計、関係団体の財政状況及び健全化判断比率'!BS12="","",'各会計、関係団体の財政状況及び健全化判断比率'!BS12)</f>
        <v>ところざわ未来電力</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5UN/vH09UYZkMs+PbrWnp2uxZ/QlmQeN8ggQd0re+Nz4ryQ0GYM5DXfyt2d3sUZgI6mCSXrkEtM9lSa/rLy/qQ==" saltValue="/b0H0Ph2sNhowQIopAxf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4" t="s">
        <v>561</v>
      </c>
      <c r="D34" s="1244"/>
      <c r="E34" s="1245"/>
      <c r="F34" s="32">
        <v>10.41</v>
      </c>
      <c r="G34" s="33">
        <v>9.7799999999999994</v>
      </c>
      <c r="H34" s="33">
        <v>10.4</v>
      </c>
      <c r="I34" s="33">
        <v>9.83</v>
      </c>
      <c r="J34" s="34">
        <v>10.119999999999999</v>
      </c>
      <c r="K34" s="22"/>
      <c r="L34" s="22"/>
      <c r="M34" s="22"/>
      <c r="N34" s="22"/>
      <c r="O34" s="22"/>
      <c r="P34" s="22"/>
    </row>
    <row r="35" spans="1:16" ht="39" customHeight="1">
      <c r="A35" s="22"/>
      <c r="B35" s="35"/>
      <c r="C35" s="1238" t="s">
        <v>562</v>
      </c>
      <c r="D35" s="1239"/>
      <c r="E35" s="1240"/>
      <c r="F35" s="36">
        <v>6.19</v>
      </c>
      <c r="G35" s="37">
        <v>7.41</v>
      </c>
      <c r="H35" s="37">
        <v>5.23</v>
      </c>
      <c r="I35" s="37">
        <v>6.38</v>
      </c>
      <c r="J35" s="38">
        <v>7.28</v>
      </c>
      <c r="K35" s="22"/>
      <c r="L35" s="22"/>
      <c r="M35" s="22"/>
      <c r="N35" s="22"/>
      <c r="O35" s="22"/>
      <c r="P35" s="22"/>
    </row>
    <row r="36" spans="1:16" ht="39" customHeight="1">
      <c r="A36" s="22"/>
      <c r="B36" s="35"/>
      <c r="C36" s="1238" t="s">
        <v>563</v>
      </c>
      <c r="D36" s="1239"/>
      <c r="E36" s="1240"/>
      <c r="F36" s="36">
        <v>3.18</v>
      </c>
      <c r="G36" s="37">
        <v>3.11</v>
      </c>
      <c r="H36" s="37">
        <v>3.03</v>
      </c>
      <c r="I36" s="37">
        <v>3.12</v>
      </c>
      <c r="J36" s="38">
        <v>4.3</v>
      </c>
      <c r="K36" s="22"/>
      <c r="L36" s="22"/>
      <c r="M36" s="22"/>
      <c r="N36" s="22"/>
      <c r="O36" s="22"/>
      <c r="P36" s="22"/>
    </row>
    <row r="37" spans="1:16" ht="39" customHeight="1">
      <c r="A37" s="22"/>
      <c r="B37" s="35"/>
      <c r="C37" s="1238" t="s">
        <v>564</v>
      </c>
      <c r="D37" s="1239"/>
      <c r="E37" s="1240"/>
      <c r="F37" s="36">
        <v>1.29</v>
      </c>
      <c r="G37" s="37">
        <v>1.24</v>
      </c>
      <c r="H37" s="37">
        <v>1.53</v>
      </c>
      <c r="I37" s="37">
        <v>2.42</v>
      </c>
      <c r="J37" s="38">
        <v>1.93</v>
      </c>
      <c r="K37" s="22"/>
      <c r="L37" s="22"/>
      <c r="M37" s="22"/>
      <c r="N37" s="22"/>
      <c r="O37" s="22"/>
      <c r="P37" s="22"/>
    </row>
    <row r="38" spans="1:16" ht="39" customHeight="1">
      <c r="A38" s="22"/>
      <c r="B38" s="35"/>
      <c r="C38" s="1238" t="s">
        <v>565</v>
      </c>
      <c r="D38" s="1239"/>
      <c r="E38" s="1240"/>
      <c r="F38" s="36">
        <v>0.57999999999999996</v>
      </c>
      <c r="G38" s="37">
        <v>0.66</v>
      </c>
      <c r="H38" s="37">
        <v>0.66</v>
      </c>
      <c r="I38" s="37">
        <v>0.41</v>
      </c>
      <c r="J38" s="38">
        <v>0.38</v>
      </c>
      <c r="K38" s="22"/>
      <c r="L38" s="22"/>
      <c r="M38" s="22"/>
      <c r="N38" s="22"/>
      <c r="O38" s="22"/>
      <c r="P38" s="22"/>
    </row>
    <row r="39" spans="1:16" ht="39" customHeight="1">
      <c r="A39" s="22"/>
      <c r="B39" s="35"/>
      <c r="C39" s="1238" t="s">
        <v>566</v>
      </c>
      <c r="D39" s="1239"/>
      <c r="E39" s="1240"/>
      <c r="F39" s="36">
        <v>0.03</v>
      </c>
      <c r="G39" s="37">
        <v>0.03</v>
      </c>
      <c r="H39" s="37">
        <v>0.04</v>
      </c>
      <c r="I39" s="37">
        <v>0.04</v>
      </c>
      <c r="J39" s="38">
        <v>0.04</v>
      </c>
      <c r="K39" s="22"/>
      <c r="L39" s="22"/>
      <c r="M39" s="22"/>
      <c r="N39" s="22"/>
      <c r="O39" s="22"/>
      <c r="P39" s="22"/>
    </row>
    <row r="40" spans="1:16" ht="39" customHeight="1">
      <c r="A40" s="22"/>
      <c r="B40" s="35"/>
      <c r="C40" s="1238" t="s">
        <v>567</v>
      </c>
      <c r="D40" s="1239"/>
      <c r="E40" s="1240"/>
      <c r="F40" s="36">
        <v>7.0000000000000007E-2</v>
      </c>
      <c r="G40" s="37">
        <v>0.03</v>
      </c>
      <c r="H40" s="37">
        <v>0.02</v>
      </c>
      <c r="I40" s="37">
        <v>0.02</v>
      </c>
      <c r="J40" s="38">
        <v>0.02</v>
      </c>
      <c r="K40" s="22"/>
      <c r="L40" s="22"/>
      <c r="M40" s="22"/>
      <c r="N40" s="22"/>
      <c r="O40" s="22"/>
      <c r="P40" s="22"/>
    </row>
    <row r="41" spans="1:16" ht="39" customHeight="1">
      <c r="A41" s="22"/>
      <c r="B41" s="35"/>
      <c r="C41" s="1238" t="s">
        <v>568</v>
      </c>
      <c r="D41" s="1239"/>
      <c r="E41" s="1240"/>
      <c r="F41" s="36" t="s">
        <v>569</v>
      </c>
      <c r="G41" s="37">
        <v>1.76</v>
      </c>
      <c r="H41" s="37">
        <v>2.2599999999999998</v>
      </c>
      <c r="I41" s="37">
        <v>3.22</v>
      </c>
      <c r="J41" s="38">
        <v>0.01</v>
      </c>
      <c r="K41" s="22"/>
      <c r="L41" s="22"/>
      <c r="M41" s="22"/>
      <c r="N41" s="22"/>
      <c r="O41" s="22"/>
      <c r="P41" s="22"/>
    </row>
    <row r="42" spans="1:16" ht="39" customHeight="1">
      <c r="A42" s="22"/>
      <c r="B42" s="39"/>
      <c r="C42" s="1238" t="s">
        <v>570</v>
      </c>
      <c r="D42" s="1239"/>
      <c r="E42" s="1240"/>
      <c r="F42" s="36" t="s">
        <v>514</v>
      </c>
      <c r="G42" s="37" t="s">
        <v>514</v>
      </c>
      <c r="H42" s="37" t="s">
        <v>571</v>
      </c>
      <c r="I42" s="37" t="s">
        <v>514</v>
      </c>
      <c r="J42" s="38" t="s">
        <v>514</v>
      </c>
      <c r="K42" s="22"/>
      <c r="L42" s="22"/>
      <c r="M42" s="22"/>
      <c r="N42" s="22"/>
      <c r="O42" s="22"/>
      <c r="P42" s="22"/>
    </row>
    <row r="43" spans="1:16" ht="39" customHeight="1" thickBot="1">
      <c r="A43" s="22"/>
      <c r="B43" s="40"/>
      <c r="C43" s="1241" t="s">
        <v>572</v>
      </c>
      <c r="D43" s="1242"/>
      <c r="E43" s="1243"/>
      <c r="F43" s="41">
        <v>0</v>
      </c>
      <c r="G43" s="42">
        <v>0</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zFlEUtY2I3qUHJr/nFZ1GRWfCr9ujVDEMNl8kGOyCNvIvq65EDMDfppu8ARaEvSjN03/vQfQI72K3rlCHU8Ow==" saltValue="02x7HhjWAB+S1J9hX8t8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46" t="s">
        <v>10</v>
      </c>
      <c r="C45" s="1247"/>
      <c r="D45" s="58"/>
      <c r="E45" s="1252" t="s">
        <v>11</v>
      </c>
      <c r="F45" s="1252"/>
      <c r="G45" s="1252"/>
      <c r="H45" s="1252"/>
      <c r="I45" s="1252"/>
      <c r="J45" s="1253"/>
      <c r="K45" s="59">
        <v>6815</v>
      </c>
      <c r="L45" s="60">
        <v>6347</v>
      </c>
      <c r="M45" s="60">
        <v>6674</v>
      </c>
      <c r="N45" s="60">
        <v>6868</v>
      </c>
      <c r="O45" s="61">
        <v>6421</v>
      </c>
      <c r="P45" s="48"/>
      <c r="Q45" s="48"/>
      <c r="R45" s="48"/>
      <c r="S45" s="48"/>
      <c r="T45" s="48"/>
      <c r="U45" s="48"/>
    </row>
    <row r="46" spans="1:21" ht="30.75" customHeight="1">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c r="A47" s="48"/>
      <c r="B47" s="1248"/>
      <c r="C47" s="1249"/>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c r="A48" s="48"/>
      <c r="B48" s="1248"/>
      <c r="C48" s="1249"/>
      <c r="D48" s="62"/>
      <c r="E48" s="1254" t="s">
        <v>14</v>
      </c>
      <c r="F48" s="1254"/>
      <c r="G48" s="1254"/>
      <c r="H48" s="1254"/>
      <c r="I48" s="1254"/>
      <c r="J48" s="1255"/>
      <c r="K48" s="63">
        <v>1101</v>
      </c>
      <c r="L48" s="64">
        <v>1039</v>
      </c>
      <c r="M48" s="64">
        <v>890</v>
      </c>
      <c r="N48" s="64">
        <v>1041</v>
      </c>
      <c r="O48" s="65">
        <v>965</v>
      </c>
      <c r="P48" s="48"/>
      <c r="Q48" s="48"/>
      <c r="R48" s="48"/>
      <c r="S48" s="48"/>
      <c r="T48" s="48"/>
      <c r="U48" s="48"/>
    </row>
    <row r="49" spans="1:21" ht="30.75" customHeight="1">
      <c r="A49" s="48"/>
      <c r="B49" s="1248"/>
      <c r="C49" s="1249"/>
      <c r="D49" s="62"/>
      <c r="E49" s="1254" t="s">
        <v>15</v>
      </c>
      <c r="F49" s="1254"/>
      <c r="G49" s="1254"/>
      <c r="H49" s="1254"/>
      <c r="I49" s="1254"/>
      <c r="J49" s="1255"/>
      <c r="K49" s="63">
        <v>89</v>
      </c>
      <c r="L49" s="64">
        <v>117</v>
      </c>
      <c r="M49" s="64">
        <v>169</v>
      </c>
      <c r="N49" s="64">
        <v>195</v>
      </c>
      <c r="O49" s="65">
        <v>195</v>
      </c>
      <c r="P49" s="48"/>
      <c r="Q49" s="48"/>
      <c r="R49" s="48"/>
      <c r="S49" s="48"/>
      <c r="T49" s="48"/>
      <c r="U49" s="48"/>
    </row>
    <row r="50" spans="1:21" ht="30.75" customHeight="1">
      <c r="A50" s="48"/>
      <c r="B50" s="1248"/>
      <c r="C50" s="1249"/>
      <c r="D50" s="62"/>
      <c r="E50" s="1254" t="s">
        <v>16</v>
      </c>
      <c r="F50" s="1254"/>
      <c r="G50" s="1254"/>
      <c r="H50" s="1254"/>
      <c r="I50" s="1254"/>
      <c r="J50" s="1255"/>
      <c r="K50" s="63">
        <v>231</v>
      </c>
      <c r="L50" s="64">
        <v>231</v>
      </c>
      <c r="M50" s="64">
        <v>231</v>
      </c>
      <c r="N50" s="64">
        <v>231</v>
      </c>
      <c r="O50" s="65">
        <v>230</v>
      </c>
      <c r="P50" s="48"/>
      <c r="Q50" s="48"/>
      <c r="R50" s="48"/>
      <c r="S50" s="48"/>
      <c r="T50" s="48"/>
      <c r="U50" s="48"/>
    </row>
    <row r="51" spans="1:21" ht="30.75" customHeight="1">
      <c r="A51" s="48"/>
      <c r="B51" s="1250"/>
      <c r="C51" s="1251"/>
      <c r="D51" s="66"/>
      <c r="E51" s="1254" t="s">
        <v>17</v>
      </c>
      <c r="F51" s="1254"/>
      <c r="G51" s="1254"/>
      <c r="H51" s="1254"/>
      <c r="I51" s="1254"/>
      <c r="J51" s="1255"/>
      <c r="K51" s="63">
        <v>0</v>
      </c>
      <c r="L51" s="64" t="s">
        <v>514</v>
      </c>
      <c r="M51" s="64" t="s">
        <v>514</v>
      </c>
      <c r="N51" s="64" t="s">
        <v>514</v>
      </c>
      <c r="O51" s="65" t="s">
        <v>514</v>
      </c>
      <c r="P51" s="48"/>
      <c r="Q51" s="48"/>
      <c r="R51" s="48"/>
      <c r="S51" s="48"/>
      <c r="T51" s="48"/>
      <c r="U51" s="48"/>
    </row>
    <row r="52" spans="1:21" ht="30.75" customHeight="1">
      <c r="A52" s="48"/>
      <c r="B52" s="1256" t="s">
        <v>18</v>
      </c>
      <c r="C52" s="1257"/>
      <c r="D52" s="66"/>
      <c r="E52" s="1254" t="s">
        <v>19</v>
      </c>
      <c r="F52" s="1254"/>
      <c r="G52" s="1254"/>
      <c r="H52" s="1254"/>
      <c r="I52" s="1254"/>
      <c r="J52" s="1255"/>
      <c r="K52" s="63">
        <v>7763</v>
      </c>
      <c r="L52" s="64">
        <v>6915</v>
      </c>
      <c r="M52" s="64">
        <v>6685</v>
      </c>
      <c r="N52" s="64">
        <v>7004</v>
      </c>
      <c r="O52" s="65">
        <v>6520</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473</v>
      </c>
      <c r="L53" s="69">
        <v>819</v>
      </c>
      <c r="M53" s="69">
        <v>1279</v>
      </c>
      <c r="N53" s="69">
        <v>1331</v>
      </c>
      <c r="O53" s="70">
        <v>1291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62" t="s">
        <v>24</v>
      </c>
      <c r="C57" s="1263"/>
      <c r="D57" s="1266" t="s">
        <v>25</v>
      </c>
      <c r="E57" s="1267"/>
      <c r="F57" s="1267"/>
      <c r="G57" s="1267"/>
      <c r="H57" s="1267"/>
      <c r="I57" s="1267"/>
      <c r="J57" s="1268"/>
      <c r="K57" s="82" t="s">
        <v>514</v>
      </c>
      <c r="L57" s="83" t="s">
        <v>514</v>
      </c>
      <c r="M57" s="83" t="s">
        <v>514</v>
      </c>
      <c r="N57" s="83" t="s">
        <v>514</v>
      </c>
      <c r="O57" s="84" t="s">
        <v>514</v>
      </c>
    </row>
    <row r="58" spans="1:21" ht="31.5" customHeight="1" thickBot="1">
      <c r="B58" s="1264"/>
      <c r="C58" s="1265"/>
      <c r="D58" s="1269" t="s">
        <v>26</v>
      </c>
      <c r="E58" s="1270"/>
      <c r="F58" s="1270"/>
      <c r="G58" s="1270"/>
      <c r="H58" s="1270"/>
      <c r="I58" s="1270"/>
      <c r="J58" s="1271"/>
      <c r="K58" s="85" t="s">
        <v>514</v>
      </c>
      <c r="L58" s="86" t="s">
        <v>514</v>
      </c>
      <c r="M58" s="86" t="s">
        <v>514</v>
      </c>
      <c r="N58" s="86" t="s">
        <v>514</v>
      </c>
      <c r="O58" s="87" t="s">
        <v>514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XRjBq48jpQDuMyqxPK1pKytmRotHCumzhDwCfeTAT4V8Esx3vHGrqvAqDVAQRobBOZ1x6ZgCdxrta2d7RI7Q==" saltValue="QmtJ9P3GIQV6T9KWpWnv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555</v>
      </c>
      <c r="J40" s="99" t="s">
        <v>556</v>
      </c>
      <c r="K40" s="99" t="s">
        <v>557</v>
      </c>
      <c r="L40" s="99" t="s">
        <v>558</v>
      </c>
      <c r="M40" s="100" t="s">
        <v>559</v>
      </c>
    </row>
    <row r="41" spans="2:13" ht="27.75" customHeight="1">
      <c r="B41" s="1272" t="s">
        <v>29</v>
      </c>
      <c r="C41" s="1273"/>
      <c r="D41" s="101"/>
      <c r="E41" s="1278" t="s">
        <v>30</v>
      </c>
      <c r="F41" s="1278"/>
      <c r="G41" s="1278"/>
      <c r="H41" s="1279"/>
      <c r="I41" s="102">
        <v>57191</v>
      </c>
      <c r="J41" s="103">
        <v>57243</v>
      </c>
      <c r="K41" s="103">
        <v>58572</v>
      </c>
      <c r="L41" s="103">
        <v>57530</v>
      </c>
      <c r="M41" s="104">
        <v>57966</v>
      </c>
    </row>
    <row r="42" spans="2:13" ht="27.75" customHeight="1">
      <c r="B42" s="1274"/>
      <c r="C42" s="1275"/>
      <c r="D42" s="105"/>
      <c r="E42" s="1280" t="s">
        <v>31</v>
      </c>
      <c r="F42" s="1280"/>
      <c r="G42" s="1280"/>
      <c r="H42" s="1281"/>
      <c r="I42" s="106">
        <v>4262</v>
      </c>
      <c r="J42" s="107">
        <v>4193</v>
      </c>
      <c r="K42" s="107">
        <v>3738</v>
      </c>
      <c r="L42" s="107">
        <v>3487</v>
      </c>
      <c r="M42" s="108">
        <v>3282</v>
      </c>
    </row>
    <row r="43" spans="2:13" ht="27.75" customHeight="1">
      <c r="B43" s="1274"/>
      <c r="C43" s="1275"/>
      <c r="D43" s="105"/>
      <c r="E43" s="1280" t="s">
        <v>32</v>
      </c>
      <c r="F43" s="1280"/>
      <c r="G43" s="1280"/>
      <c r="H43" s="1281"/>
      <c r="I43" s="106">
        <v>4267</v>
      </c>
      <c r="J43" s="107">
        <v>2400</v>
      </c>
      <c r="K43" s="107">
        <v>2325</v>
      </c>
      <c r="L43" s="107">
        <v>2288</v>
      </c>
      <c r="M43" s="108">
        <v>1675</v>
      </c>
    </row>
    <row r="44" spans="2:13" ht="27.75" customHeight="1">
      <c r="B44" s="1274"/>
      <c r="C44" s="1275"/>
      <c r="D44" s="105"/>
      <c r="E44" s="1280" t="s">
        <v>33</v>
      </c>
      <c r="F44" s="1280"/>
      <c r="G44" s="1280"/>
      <c r="H44" s="1281"/>
      <c r="I44" s="106">
        <v>834</v>
      </c>
      <c r="J44" s="107">
        <v>952</v>
      </c>
      <c r="K44" s="107">
        <v>996</v>
      </c>
      <c r="L44" s="107">
        <v>895</v>
      </c>
      <c r="M44" s="108">
        <v>780</v>
      </c>
    </row>
    <row r="45" spans="2:13" ht="27.75" customHeight="1">
      <c r="B45" s="1274"/>
      <c r="C45" s="1275"/>
      <c r="D45" s="105"/>
      <c r="E45" s="1280" t="s">
        <v>34</v>
      </c>
      <c r="F45" s="1280"/>
      <c r="G45" s="1280"/>
      <c r="H45" s="1281"/>
      <c r="I45" s="106">
        <v>9856</v>
      </c>
      <c r="J45" s="107">
        <v>8694</v>
      </c>
      <c r="K45" s="107">
        <v>8457</v>
      </c>
      <c r="L45" s="107">
        <v>8189</v>
      </c>
      <c r="M45" s="108">
        <v>7569</v>
      </c>
    </row>
    <row r="46" spans="2:13" ht="27.75" customHeight="1">
      <c r="B46" s="1274"/>
      <c r="C46" s="1275"/>
      <c r="D46" s="109"/>
      <c r="E46" s="1280" t="s">
        <v>35</v>
      </c>
      <c r="F46" s="1280"/>
      <c r="G46" s="1280"/>
      <c r="H46" s="1281"/>
      <c r="I46" s="106">
        <v>1</v>
      </c>
      <c r="J46" s="107">
        <v>2</v>
      </c>
      <c r="K46" s="107">
        <v>5</v>
      </c>
      <c r="L46" s="107" t="s">
        <v>514</v>
      </c>
      <c r="M46" s="108">
        <v>1</v>
      </c>
    </row>
    <row r="47" spans="2:13" ht="27.75" customHeight="1">
      <c r="B47" s="1274"/>
      <c r="C47" s="1275"/>
      <c r="D47" s="110"/>
      <c r="E47" s="1282" t="s">
        <v>36</v>
      </c>
      <c r="F47" s="1283"/>
      <c r="G47" s="1283"/>
      <c r="H47" s="1284"/>
      <c r="I47" s="106" t="s">
        <v>514</v>
      </c>
      <c r="J47" s="107" t="s">
        <v>514</v>
      </c>
      <c r="K47" s="107" t="s">
        <v>514</v>
      </c>
      <c r="L47" s="107" t="s">
        <v>514</v>
      </c>
      <c r="M47" s="108" t="s">
        <v>514</v>
      </c>
    </row>
    <row r="48" spans="2:13" ht="27.75" customHeight="1">
      <c r="B48" s="1274"/>
      <c r="C48" s="1275"/>
      <c r="D48" s="105"/>
      <c r="E48" s="1280" t="s">
        <v>37</v>
      </c>
      <c r="F48" s="1280"/>
      <c r="G48" s="1280"/>
      <c r="H48" s="1281"/>
      <c r="I48" s="106" t="s">
        <v>514</v>
      </c>
      <c r="J48" s="107" t="s">
        <v>514</v>
      </c>
      <c r="K48" s="107" t="s">
        <v>514</v>
      </c>
      <c r="L48" s="107" t="s">
        <v>514</v>
      </c>
      <c r="M48" s="108" t="s">
        <v>514</v>
      </c>
    </row>
    <row r="49" spans="2:13" ht="27.75" customHeight="1">
      <c r="B49" s="1276"/>
      <c r="C49" s="1277"/>
      <c r="D49" s="105"/>
      <c r="E49" s="1280" t="s">
        <v>38</v>
      </c>
      <c r="F49" s="1280"/>
      <c r="G49" s="1280"/>
      <c r="H49" s="1281"/>
      <c r="I49" s="106" t="s">
        <v>514</v>
      </c>
      <c r="J49" s="107" t="s">
        <v>514</v>
      </c>
      <c r="K49" s="107" t="s">
        <v>514</v>
      </c>
      <c r="L49" s="107" t="s">
        <v>514</v>
      </c>
      <c r="M49" s="108" t="s">
        <v>514</v>
      </c>
    </row>
    <row r="50" spans="2:13" ht="27.75" customHeight="1">
      <c r="B50" s="1285" t="s">
        <v>39</v>
      </c>
      <c r="C50" s="1286"/>
      <c r="D50" s="111"/>
      <c r="E50" s="1280" t="s">
        <v>40</v>
      </c>
      <c r="F50" s="1280"/>
      <c r="G50" s="1280"/>
      <c r="H50" s="1281"/>
      <c r="I50" s="106">
        <v>9890</v>
      </c>
      <c r="J50" s="107">
        <v>9341</v>
      </c>
      <c r="K50" s="107">
        <v>10251</v>
      </c>
      <c r="L50" s="107">
        <v>10350</v>
      </c>
      <c r="M50" s="108">
        <v>13096</v>
      </c>
    </row>
    <row r="51" spans="2:13" ht="27.75" customHeight="1">
      <c r="B51" s="1274"/>
      <c r="C51" s="1275"/>
      <c r="D51" s="105"/>
      <c r="E51" s="1280" t="s">
        <v>41</v>
      </c>
      <c r="F51" s="1280"/>
      <c r="G51" s="1280"/>
      <c r="H51" s="1281"/>
      <c r="I51" s="106">
        <v>8876</v>
      </c>
      <c r="J51" s="107">
        <v>7309</v>
      </c>
      <c r="K51" s="107">
        <v>7514</v>
      </c>
      <c r="L51" s="107">
        <v>6837</v>
      </c>
      <c r="M51" s="108">
        <v>7494</v>
      </c>
    </row>
    <row r="52" spans="2:13" ht="27.75" customHeight="1">
      <c r="B52" s="1276"/>
      <c r="C52" s="1277"/>
      <c r="D52" s="105"/>
      <c r="E52" s="1280" t="s">
        <v>42</v>
      </c>
      <c r="F52" s="1280"/>
      <c r="G52" s="1280"/>
      <c r="H52" s="1281"/>
      <c r="I52" s="106">
        <v>57031</v>
      </c>
      <c r="J52" s="107">
        <v>56530</v>
      </c>
      <c r="K52" s="107">
        <v>54967</v>
      </c>
      <c r="L52" s="107">
        <v>53763</v>
      </c>
      <c r="M52" s="108">
        <v>53512</v>
      </c>
    </row>
    <row r="53" spans="2:13" ht="27.75" customHeight="1" thickBot="1">
      <c r="B53" s="1287" t="s">
        <v>43</v>
      </c>
      <c r="C53" s="1288"/>
      <c r="D53" s="112"/>
      <c r="E53" s="1289" t="s">
        <v>44</v>
      </c>
      <c r="F53" s="1289"/>
      <c r="G53" s="1289"/>
      <c r="H53" s="1290"/>
      <c r="I53" s="113">
        <v>613</v>
      </c>
      <c r="J53" s="114">
        <v>304</v>
      </c>
      <c r="K53" s="114">
        <v>1360</v>
      </c>
      <c r="L53" s="114">
        <v>1438</v>
      </c>
      <c r="M53" s="115">
        <v>-2828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AhqUGcNJHJ9kNfqeU762BucPAWOK5jl1JL4YEhFQWDE8Wg9xxq8w7atO10IQw7OFX13i6a2LwCGQ889hP376Q==" saltValue="0AC4f+jGT1gsyPwrbKY5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557</v>
      </c>
      <c r="G54" s="124" t="s">
        <v>558</v>
      </c>
      <c r="H54" s="125" t="s">
        <v>559</v>
      </c>
    </row>
    <row r="55" spans="2:8" ht="52.5" customHeight="1">
      <c r="B55" s="126"/>
      <c r="C55" s="1299" t="s">
        <v>47</v>
      </c>
      <c r="D55" s="1299"/>
      <c r="E55" s="1300"/>
      <c r="F55" s="127">
        <v>3946</v>
      </c>
      <c r="G55" s="127">
        <v>4086</v>
      </c>
      <c r="H55" s="128">
        <v>6515</v>
      </c>
    </row>
    <row r="56" spans="2:8" ht="52.5" customHeight="1">
      <c r="B56" s="129"/>
      <c r="C56" s="1301" t="s">
        <v>48</v>
      </c>
      <c r="D56" s="1301"/>
      <c r="E56" s="1302"/>
      <c r="F56" s="130" t="s">
        <v>514</v>
      </c>
      <c r="G56" s="130" t="s">
        <v>514</v>
      </c>
      <c r="H56" s="131" t="s">
        <v>514</v>
      </c>
    </row>
    <row r="57" spans="2:8" ht="53.25" customHeight="1">
      <c r="B57" s="129"/>
      <c r="C57" s="1303" t="s">
        <v>49</v>
      </c>
      <c r="D57" s="1303"/>
      <c r="E57" s="1304"/>
      <c r="F57" s="132">
        <v>4666</v>
      </c>
      <c r="G57" s="132">
        <v>4555</v>
      </c>
      <c r="H57" s="133">
        <v>4693</v>
      </c>
    </row>
    <row r="58" spans="2:8" ht="45.75" customHeight="1">
      <c r="B58" s="134"/>
      <c r="C58" s="1291" t="s">
        <v>588</v>
      </c>
      <c r="D58" s="1292"/>
      <c r="E58" s="1293"/>
      <c r="F58" s="135">
        <v>2085</v>
      </c>
      <c r="G58" s="135">
        <v>2103</v>
      </c>
      <c r="H58" s="136">
        <v>2075</v>
      </c>
    </row>
    <row r="59" spans="2:8" ht="45.75" customHeight="1">
      <c r="B59" s="134"/>
      <c r="C59" s="1291" t="s">
        <v>589</v>
      </c>
      <c r="D59" s="1292"/>
      <c r="E59" s="1293"/>
      <c r="F59" s="135">
        <v>829</v>
      </c>
      <c r="G59" s="135">
        <v>674</v>
      </c>
      <c r="H59" s="136">
        <v>588</v>
      </c>
    </row>
    <row r="60" spans="2:8" ht="45.75" customHeight="1">
      <c r="B60" s="134"/>
      <c r="C60" s="1291" t="s">
        <v>590</v>
      </c>
      <c r="D60" s="1292"/>
      <c r="E60" s="1293"/>
      <c r="F60" s="135">
        <v>871</v>
      </c>
      <c r="G60" s="135">
        <v>695</v>
      </c>
      <c r="H60" s="136">
        <v>565</v>
      </c>
    </row>
    <row r="61" spans="2:8" ht="45.75" customHeight="1">
      <c r="B61" s="134"/>
      <c r="C61" s="1291" t="s">
        <v>592</v>
      </c>
      <c r="D61" s="1292"/>
      <c r="E61" s="1293"/>
      <c r="F61" s="135">
        <v>296</v>
      </c>
      <c r="G61" s="135">
        <v>270</v>
      </c>
      <c r="H61" s="136">
        <v>535</v>
      </c>
    </row>
    <row r="62" spans="2:8" ht="45.75" customHeight="1" thickBot="1">
      <c r="B62" s="137"/>
      <c r="C62" s="1294" t="s">
        <v>591</v>
      </c>
      <c r="D62" s="1295"/>
      <c r="E62" s="1296"/>
      <c r="F62" s="138">
        <v>94</v>
      </c>
      <c r="G62" s="138">
        <v>315</v>
      </c>
      <c r="H62" s="139">
        <v>515</v>
      </c>
    </row>
    <row r="63" spans="2:8" ht="52.5" customHeight="1" thickBot="1">
      <c r="B63" s="140"/>
      <c r="C63" s="1297" t="s">
        <v>50</v>
      </c>
      <c r="D63" s="1297"/>
      <c r="E63" s="1298"/>
      <c r="F63" s="141">
        <v>8612</v>
      </c>
      <c r="G63" s="141">
        <v>8641</v>
      </c>
      <c r="H63" s="142">
        <v>11208</v>
      </c>
    </row>
    <row r="64" spans="2:8" ht="15" customHeight="1"/>
    <row r="65" ht="0" hidden="1" customHeight="1"/>
    <row r="66" ht="0" hidden="1" customHeight="1"/>
  </sheetData>
  <sheetProtection algorithmName="SHA-512" hashValue="V95aHQJsxjSUk459j+7/Uy8AfhwEFa6xPg4bYHC9ncADC3aRRfbVqBZxhCMw6UqQ3edvEdgB+MvoXG7M+nnpjA==" saltValue="TE6fuf4aTvSGliGgNqrF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14A54-CCB9-4C87-9BB5-88CA9F5A102E}">
  <sheetPr>
    <pageSetUpPr fitToPage="1"/>
  </sheetPr>
  <dimension ref="A1:WZM191"/>
  <sheetViews>
    <sheetView showGridLines="0" view="pageBreakPreview" zoomScaleNormal="100" zoomScaleSheetLayoutView="100"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596</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597</v>
      </c>
      <c r="AO51" s="1310"/>
      <c r="AP51" s="1310"/>
      <c r="AQ51" s="1310"/>
      <c r="AR51" s="1310"/>
      <c r="AS51" s="1310"/>
      <c r="AT51" s="1310"/>
      <c r="AU51" s="1310"/>
      <c r="AV51" s="1310"/>
      <c r="AW51" s="1310"/>
      <c r="AX51" s="1310"/>
      <c r="AY51" s="1310"/>
      <c r="AZ51" s="1310"/>
      <c r="BA51" s="1310"/>
      <c r="BB51" s="1310" t="s">
        <v>598</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0.5</v>
      </c>
      <c r="BY51" s="1307"/>
      <c r="BZ51" s="1307"/>
      <c r="CA51" s="1307"/>
      <c r="CB51" s="1307"/>
      <c r="CC51" s="1307"/>
      <c r="CD51" s="1307"/>
      <c r="CE51" s="1307"/>
      <c r="CF51" s="1307">
        <v>2.5</v>
      </c>
      <c r="CG51" s="1307"/>
      <c r="CH51" s="1307"/>
      <c r="CI51" s="1307"/>
      <c r="CJ51" s="1307"/>
      <c r="CK51" s="1307"/>
      <c r="CL51" s="1307"/>
      <c r="CM51" s="1307"/>
      <c r="CN51" s="1307">
        <v>2.6</v>
      </c>
      <c r="CO51" s="1307"/>
      <c r="CP51" s="1307"/>
      <c r="CQ51" s="1307"/>
      <c r="CR51" s="1307"/>
      <c r="CS51" s="1307"/>
      <c r="CT51" s="1307"/>
      <c r="CU51" s="1307"/>
      <c r="CV51" s="1307"/>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599</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48.9</v>
      </c>
      <c r="BY53" s="1307"/>
      <c r="BZ53" s="1307"/>
      <c r="CA53" s="1307"/>
      <c r="CB53" s="1307"/>
      <c r="CC53" s="1307"/>
      <c r="CD53" s="1307"/>
      <c r="CE53" s="1307"/>
      <c r="CF53" s="1307">
        <v>50</v>
      </c>
      <c r="CG53" s="1307"/>
      <c r="CH53" s="1307"/>
      <c r="CI53" s="1307"/>
      <c r="CJ53" s="1307"/>
      <c r="CK53" s="1307"/>
      <c r="CL53" s="1307"/>
      <c r="CM53" s="1307"/>
      <c r="CN53" s="1307">
        <v>51.6</v>
      </c>
      <c r="CO53" s="1307"/>
      <c r="CP53" s="1307"/>
      <c r="CQ53" s="1307"/>
      <c r="CR53" s="1307"/>
      <c r="CS53" s="1307"/>
      <c r="CT53" s="1307"/>
      <c r="CU53" s="1307"/>
      <c r="CV53" s="1307">
        <v>53.4</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600</v>
      </c>
      <c r="AO55" s="1311"/>
      <c r="AP55" s="1311"/>
      <c r="AQ55" s="1311"/>
      <c r="AR55" s="1311"/>
      <c r="AS55" s="1311"/>
      <c r="AT55" s="1311"/>
      <c r="AU55" s="1311"/>
      <c r="AV55" s="1311"/>
      <c r="AW55" s="1311"/>
      <c r="AX55" s="1311"/>
      <c r="AY55" s="1311"/>
      <c r="AZ55" s="1311"/>
      <c r="BA55" s="1311"/>
      <c r="BB55" s="1310" t="s">
        <v>598</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37.4</v>
      </c>
      <c r="BY55" s="1307"/>
      <c r="BZ55" s="1307"/>
      <c r="CA55" s="1307"/>
      <c r="CB55" s="1307"/>
      <c r="CC55" s="1307"/>
      <c r="CD55" s="1307"/>
      <c r="CE55" s="1307"/>
      <c r="CF55" s="1307">
        <v>31</v>
      </c>
      <c r="CG55" s="1307"/>
      <c r="CH55" s="1307"/>
      <c r="CI55" s="1307"/>
      <c r="CJ55" s="1307"/>
      <c r="CK55" s="1307"/>
      <c r="CL55" s="1307"/>
      <c r="CM55" s="1307"/>
      <c r="CN55" s="1307">
        <v>30</v>
      </c>
      <c r="CO55" s="1307"/>
      <c r="CP55" s="1307"/>
      <c r="CQ55" s="1307"/>
      <c r="CR55" s="1307"/>
      <c r="CS55" s="1307"/>
      <c r="CT55" s="1307"/>
      <c r="CU55" s="1307"/>
      <c r="CV55" s="1307">
        <v>23.1</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599</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54.4</v>
      </c>
      <c r="BY57" s="1307"/>
      <c r="BZ57" s="1307"/>
      <c r="CA57" s="1307"/>
      <c r="CB57" s="1307"/>
      <c r="CC57" s="1307"/>
      <c r="CD57" s="1307"/>
      <c r="CE57" s="1307"/>
      <c r="CF57" s="1307">
        <v>57.4</v>
      </c>
      <c r="CG57" s="1307"/>
      <c r="CH57" s="1307"/>
      <c r="CI57" s="1307"/>
      <c r="CJ57" s="1307"/>
      <c r="CK57" s="1307"/>
      <c r="CL57" s="1307"/>
      <c r="CM57" s="1307"/>
      <c r="CN57" s="1307">
        <v>58.3</v>
      </c>
      <c r="CO57" s="1307"/>
      <c r="CP57" s="1307"/>
      <c r="CQ57" s="1307"/>
      <c r="CR57" s="1307"/>
      <c r="CS57" s="1307"/>
      <c r="CT57" s="1307"/>
      <c r="CU57" s="1307"/>
      <c r="CV57" s="1307">
        <v>60.3</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601</v>
      </c>
    </row>
    <row r="64" spans="1:109">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596</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c r="B73" s="394"/>
      <c r="G73" s="1322"/>
      <c r="H73" s="1322"/>
      <c r="I73" s="1322"/>
      <c r="J73" s="1322"/>
      <c r="K73" s="1306"/>
      <c r="L73" s="1306"/>
      <c r="M73" s="1306"/>
      <c r="N73" s="1306"/>
      <c r="AM73" s="403"/>
      <c r="AN73" s="1310" t="s">
        <v>597</v>
      </c>
      <c r="AO73" s="1310"/>
      <c r="AP73" s="1310"/>
      <c r="AQ73" s="1310"/>
      <c r="AR73" s="1310"/>
      <c r="AS73" s="1310"/>
      <c r="AT73" s="1310"/>
      <c r="AU73" s="1310"/>
      <c r="AV73" s="1310"/>
      <c r="AW73" s="1310"/>
      <c r="AX73" s="1310"/>
      <c r="AY73" s="1310"/>
      <c r="AZ73" s="1310"/>
      <c r="BA73" s="1310"/>
      <c r="BB73" s="1310" t="s">
        <v>598</v>
      </c>
      <c r="BC73" s="1310"/>
      <c r="BD73" s="1310"/>
      <c r="BE73" s="1310"/>
      <c r="BF73" s="1310"/>
      <c r="BG73" s="1310"/>
      <c r="BH73" s="1310"/>
      <c r="BI73" s="1310"/>
      <c r="BJ73" s="1310"/>
      <c r="BK73" s="1310"/>
      <c r="BL73" s="1310"/>
      <c r="BM73" s="1310"/>
      <c r="BN73" s="1310"/>
      <c r="BO73" s="1310"/>
      <c r="BP73" s="1307">
        <v>1.1000000000000001</v>
      </c>
      <c r="BQ73" s="1307"/>
      <c r="BR73" s="1307"/>
      <c r="BS73" s="1307"/>
      <c r="BT73" s="1307"/>
      <c r="BU73" s="1307"/>
      <c r="BV73" s="1307"/>
      <c r="BW73" s="1307"/>
      <c r="BX73" s="1307">
        <v>0.5</v>
      </c>
      <c r="BY73" s="1307"/>
      <c r="BZ73" s="1307"/>
      <c r="CA73" s="1307"/>
      <c r="CB73" s="1307"/>
      <c r="CC73" s="1307"/>
      <c r="CD73" s="1307"/>
      <c r="CE73" s="1307"/>
      <c r="CF73" s="1307">
        <v>2.5</v>
      </c>
      <c r="CG73" s="1307"/>
      <c r="CH73" s="1307"/>
      <c r="CI73" s="1307"/>
      <c r="CJ73" s="1307"/>
      <c r="CK73" s="1307"/>
      <c r="CL73" s="1307"/>
      <c r="CM73" s="1307"/>
      <c r="CN73" s="1307">
        <v>2.6</v>
      </c>
      <c r="CO73" s="1307"/>
      <c r="CP73" s="1307"/>
      <c r="CQ73" s="1307"/>
      <c r="CR73" s="1307"/>
      <c r="CS73" s="1307"/>
      <c r="CT73" s="1307"/>
      <c r="CU73" s="1307"/>
      <c r="CV73" s="1307"/>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602</v>
      </c>
      <c r="BC75" s="1310"/>
      <c r="BD75" s="1310"/>
      <c r="BE75" s="1310"/>
      <c r="BF75" s="1310"/>
      <c r="BG75" s="1310"/>
      <c r="BH75" s="1310"/>
      <c r="BI75" s="1310"/>
      <c r="BJ75" s="1310"/>
      <c r="BK75" s="1310"/>
      <c r="BL75" s="1310"/>
      <c r="BM75" s="1310"/>
      <c r="BN75" s="1310"/>
      <c r="BO75" s="1310"/>
      <c r="BP75" s="1307">
        <v>2.4</v>
      </c>
      <c r="BQ75" s="1307"/>
      <c r="BR75" s="1307"/>
      <c r="BS75" s="1307"/>
      <c r="BT75" s="1307"/>
      <c r="BU75" s="1307"/>
      <c r="BV75" s="1307"/>
      <c r="BW75" s="1307"/>
      <c r="BX75" s="1307">
        <v>1.5</v>
      </c>
      <c r="BY75" s="1307"/>
      <c r="BZ75" s="1307"/>
      <c r="CA75" s="1307"/>
      <c r="CB75" s="1307"/>
      <c r="CC75" s="1307"/>
      <c r="CD75" s="1307"/>
      <c r="CE75" s="1307"/>
      <c r="CF75" s="1307">
        <v>1.6</v>
      </c>
      <c r="CG75" s="1307"/>
      <c r="CH75" s="1307"/>
      <c r="CI75" s="1307"/>
      <c r="CJ75" s="1307"/>
      <c r="CK75" s="1307"/>
      <c r="CL75" s="1307"/>
      <c r="CM75" s="1307"/>
      <c r="CN75" s="1307">
        <v>2.1</v>
      </c>
      <c r="CO75" s="1307"/>
      <c r="CP75" s="1307"/>
      <c r="CQ75" s="1307"/>
      <c r="CR75" s="1307"/>
      <c r="CS75" s="1307"/>
      <c r="CT75" s="1307"/>
      <c r="CU75" s="1307"/>
      <c r="CV75" s="1307">
        <v>2.4</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600</v>
      </c>
      <c r="AO77" s="1311"/>
      <c r="AP77" s="1311"/>
      <c r="AQ77" s="1311"/>
      <c r="AR77" s="1311"/>
      <c r="AS77" s="1311"/>
      <c r="AT77" s="1311"/>
      <c r="AU77" s="1311"/>
      <c r="AV77" s="1311"/>
      <c r="AW77" s="1311"/>
      <c r="AX77" s="1311"/>
      <c r="AY77" s="1311"/>
      <c r="AZ77" s="1311"/>
      <c r="BA77" s="1311"/>
      <c r="BB77" s="1310" t="s">
        <v>598</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31</v>
      </c>
      <c r="CG77" s="1307"/>
      <c r="CH77" s="1307"/>
      <c r="CI77" s="1307"/>
      <c r="CJ77" s="1307"/>
      <c r="CK77" s="1307"/>
      <c r="CL77" s="1307"/>
      <c r="CM77" s="1307"/>
      <c r="CN77" s="1307">
        <v>30</v>
      </c>
      <c r="CO77" s="1307"/>
      <c r="CP77" s="1307"/>
      <c r="CQ77" s="1307"/>
      <c r="CR77" s="1307"/>
      <c r="CS77" s="1307"/>
      <c r="CT77" s="1307"/>
      <c r="CU77" s="1307"/>
      <c r="CV77" s="1307">
        <v>23.1</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602</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5.2</v>
      </c>
      <c r="CG79" s="1307"/>
      <c r="CH79" s="1307"/>
      <c r="CI79" s="1307"/>
      <c r="CJ79" s="1307"/>
      <c r="CK79" s="1307"/>
      <c r="CL79" s="1307"/>
      <c r="CM79" s="1307"/>
      <c r="CN79" s="1307">
        <v>5</v>
      </c>
      <c r="CO79" s="1307"/>
      <c r="CP79" s="1307"/>
      <c r="CQ79" s="1307"/>
      <c r="CR79" s="1307"/>
      <c r="CS79" s="1307"/>
      <c r="CT79" s="1307"/>
      <c r="CU79" s="1307"/>
      <c r="CV79" s="1307">
        <v>4.2</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02EB-F24D-4E7F-91D1-3D1161C8A851}">
  <sheetPr>
    <pageSetUpPr fitToPage="1"/>
  </sheetPr>
  <dimension ref="A1:DR135"/>
  <sheetViews>
    <sheetView view="pageBreakPreview" zoomScaleNormal="100" zoomScaleSheetLayoutView="10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pageMargins left="0" right="0" top="0.19685039370078741" bottom="0" header="0" footer="0"/>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1AAC9-6471-43E1-8B0F-FAA2E326CD63}">
  <sheetPr>
    <pageSetUpPr fitToPage="1"/>
  </sheetPr>
  <dimension ref="A1:DR135"/>
  <sheetViews>
    <sheetView zoomScaleNormal="10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pageMargins left="0" right="0" top="0.19685039370078741" bottom="0" header="0.31496062992125984" footer="0.31496062992125984"/>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552</v>
      </c>
      <c r="G2" s="156"/>
      <c r="H2" s="157"/>
    </row>
    <row r="3" spans="1:8">
      <c r="A3" s="153" t="s">
        <v>545</v>
      </c>
      <c r="B3" s="158"/>
      <c r="C3" s="159"/>
      <c r="D3" s="160">
        <v>16578</v>
      </c>
      <c r="E3" s="161"/>
      <c r="F3" s="162">
        <v>41862</v>
      </c>
      <c r="G3" s="163"/>
      <c r="H3" s="164"/>
    </row>
    <row r="4" spans="1:8">
      <c r="A4" s="165"/>
      <c r="B4" s="166"/>
      <c r="C4" s="167"/>
      <c r="D4" s="168">
        <v>13565</v>
      </c>
      <c r="E4" s="169"/>
      <c r="F4" s="170">
        <v>23710</v>
      </c>
      <c r="G4" s="171"/>
      <c r="H4" s="172"/>
    </row>
    <row r="5" spans="1:8">
      <c r="A5" s="153" t="s">
        <v>547</v>
      </c>
      <c r="B5" s="158"/>
      <c r="C5" s="159"/>
      <c r="D5" s="160">
        <v>18728</v>
      </c>
      <c r="E5" s="161"/>
      <c r="F5" s="162">
        <v>43554</v>
      </c>
      <c r="G5" s="163"/>
      <c r="H5" s="164"/>
    </row>
    <row r="6" spans="1:8">
      <c r="A6" s="165"/>
      <c r="B6" s="166"/>
      <c r="C6" s="167"/>
      <c r="D6" s="168">
        <v>14227</v>
      </c>
      <c r="E6" s="169"/>
      <c r="F6" s="170">
        <v>24811</v>
      </c>
      <c r="G6" s="171"/>
      <c r="H6" s="172"/>
    </row>
    <row r="7" spans="1:8">
      <c r="A7" s="153" t="s">
        <v>548</v>
      </c>
      <c r="B7" s="158"/>
      <c r="C7" s="159"/>
      <c r="D7" s="160">
        <v>29595</v>
      </c>
      <c r="E7" s="161"/>
      <c r="F7" s="162">
        <v>42581</v>
      </c>
      <c r="G7" s="163"/>
      <c r="H7" s="164"/>
    </row>
    <row r="8" spans="1:8">
      <c r="A8" s="165"/>
      <c r="B8" s="166"/>
      <c r="C8" s="167"/>
      <c r="D8" s="168">
        <v>23884</v>
      </c>
      <c r="E8" s="169"/>
      <c r="F8" s="170">
        <v>24354</v>
      </c>
      <c r="G8" s="171"/>
      <c r="H8" s="172"/>
    </row>
    <row r="9" spans="1:8">
      <c r="A9" s="153" t="s">
        <v>549</v>
      </c>
      <c r="B9" s="158"/>
      <c r="C9" s="159"/>
      <c r="D9" s="160">
        <v>19568</v>
      </c>
      <c r="E9" s="161"/>
      <c r="F9" s="162">
        <v>45426</v>
      </c>
      <c r="G9" s="163"/>
      <c r="H9" s="164"/>
    </row>
    <row r="10" spans="1:8">
      <c r="A10" s="165"/>
      <c r="B10" s="166"/>
      <c r="C10" s="167"/>
      <c r="D10" s="168">
        <v>16262</v>
      </c>
      <c r="E10" s="169"/>
      <c r="F10" s="170">
        <v>24508</v>
      </c>
      <c r="G10" s="171"/>
      <c r="H10" s="172"/>
    </row>
    <row r="11" spans="1:8">
      <c r="A11" s="153" t="s">
        <v>550</v>
      </c>
      <c r="B11" s="158"/>
      <c r="C11" s="159"/>
      <c r="D11" s="160">
        <v>25360</v>
      </c>
      <c r="E11" s="161"/>
      <c r="F11" s="162">
        <v>45022</v>
      </c>
      <c r="G11" s="163"/>
      <c r="H11" s="164"/>
    </row>
    <row r="12" spans="1:8">
      <c r="A12" s="165"/>
      <c r="B12" s="166"/>
      <c r="C12" s="173"/>
      <c r="D12" s="168">
        <v>16320</v>
      </c>
      <c r="E12" s="169"/>
      <c r="F12" s="170">
        <v>25247</v>
      </c>
      <c r="G12" s="171"/>
      <c r="H12" s="172"/>
    </row>
    <row r="13" spans="1:8">
      <c r="A13" s="153"/>
      <c r="B13" s="158"/>
      <c r="C13" s="174"/>
      <c r="D13" s="175">
        <v>21966</v>
      </c>
      <c r="E13" s="176"/>
      <c r="F13" s="177">
        <v>43689</v>
      </c>
      <c r="G13" s="178"/>
      <c r="H13" s="164"/>
    </row>
    <row r="14" spans="1:8">
      <c r="A14" s="165"/>
      <c r="B14" s="166"/>
      <c r="C14" s="167"/>
      <c r="D14" s="168">
        <v>16852</v>
      </c>
      <c r="E14" s="169"/>
      <c r="F14" s="170">
        <v>24526</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6.21</v>
      </c>
      <c r="C19" s="179">
        <f>ROUND(VALUE(SUBSTITUTE(実質収支比率等に係る経年分析!G$48,"▲","-")),2)</f>
        <v>7.42</v>
      </c>
      <c r="D19" s="179">
        <f>ROUND(VALUE(SUBSTITUTE(実質収支比率等に係る経年分析!H$48,"▲","-")),2)</f>
        <v>5.25</v>
      </c>
      <c r="E19" s="179">
        <f>ROUND(VALUE(SUBSTITUTE(実質収支比率等に係る経年分析!I$48,"▲","-")),2)</f>
        <v>6.41</v>
      </c>
      <c r="F19" s="179">
        <f>ROUND(VALUE(SUBSTITUTE(実質収支比率等に係る経年分析!J$48,"▲","-")),2)</f>
        <v>7.34</v>
      </c>
    </row>
    <row r="20" spans="1:11">
      <c r="A20" s="179" t="s">
        <v>54</v>
      </c>
      <c r="B20" s="179">
        <f>ROUND(VALUE(SUBSTITUTE(実質収支比率等に係る経年分析!F$47,"▲","-")),2)</f>
        <v>4.32</v>
      </c>
      <c r="C20" s="179">
        <f>ROUND(VALUE(SUBSTITUTE(実質収支比率等に係る経年分析!G$47,"▲","-")),2)</f>
        <v>4.3600000000000003</v>
      </c>
      <c r="D20" s="179">
        <f>ROUND(VALUE(SUBSTITUTE(実質収支比率等に係る経年分析!H$47,"▲","-")),2)</f>
        <v>6.73</v>
      </c>
      <c r="E20" s="179">
        <f>ROUND(VALUE(SUBSTITUTE(実質収支比率等に係る経年分析!I$47,"▲","-")),2)</f>
        <v>6.93</v>
      </c>
      <c r="F20" s="179">
        <f>ROUND(VALUE(SUBSTITUTE(実質収支比率等に係る経年分析!J$47,"▲","-")),2)</f>
        <v>10.98</v>
      </c>
    </row>
    <row r="21" spans="1:11">
      <c r="A21" s="179" t="s">
        <v>55</v>
      </c>
      <c r="B21" s="179">
        <f>IF(ISNUMBER(VALUE(SUBSTITUTE(実質収支比率等に係る経年分析!F$49,"▲","-"))),ROUND(VALUE(SUBSTITUTE(実質収支比率等に係る経年分析!F$49,"▲","-")),2),NA())</f>
        <v>-1.46</v>
      </c>
      <c r="C21" s="179">
        <f>IF(ISNUMBER(VALUE(SUBSTITUTE(実質収支比率等に係る経年分析!G$49,"▲","-"))),ROUND(VALUE(SUBSTITUTE(実質収支比率等に係る経年分析!G$49,"▲","-")),2),NA())</f>
        <v>1.45</v>
      </c>
      <c r="D21" s="179">
        <f>IF(ISNUMBER(VALUE(SUBSTITUTE(実質収支比率等に係る経年分析!H$49,"▲","-"))),ROUND(VALUE(SUBSTITUTE(実質収支比率等に係る経年分析!H$49,"▲","-")),2),NA())</f>
        <v>0.24</v>
      </c>
      <c r="E21" s="179">
        <f>IF(ISNUMBER(VALUE(SUBSTITUTE(実質収支比率等に係る経年分析!I$49,"▲","-"))),ROUND(VALUE(SUBSTITUTE(実質収支比率等に係る経年分析!I$49,"▲","-")),2),NA())</f>
        <v>1.43</v>
      </c>
      <c r="F21" s="179">
        <f>IF(ISNUMBER(VALUE(SUBSTITUTE(実質収支比率等に係る経年分析!J$49,"▲","-"))),ROUND(VALUE(SUBSTITUTE(実質収支比率等に係る経年分析!J$49,"▲","-")),2),NA())</f>
        <v>5.07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#N/A</v>
      </c>
      <c r="G28" s="180">
        <f>IF(ROUND(VALUE(SUBSTITUTE(連結実質赤字比率に係る赤字・黒字の構成分析!H$42,"▲", "-")), 2) &gt;= 0, ABS(ROUND(VALUE(SUBSTITUTE(連結実質赤字比率に係る赤字・黒字の構成分析!H$42,"▲", "-")), 2)), NA())</f>
        <v>0</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所沢市国民健康保険特別会計</v>
      </c>
      <c r="B29" s="180">
        <f>IF(ROUND(VALUE(SUBSTITUTE(連結実質赤字比率に係る赤字・黒字の構成分析!F$41,"▲", "-")), 2) &lt; 0, ABS(ROUND(VALUE(SUBSTITUTE(連結実質赤字比率に係る赤字・黒字の構成分析!F$41,"▲", "-")), 2)), NA())</f>
        <v>0.72</v>
      </c>
      <c r="C29" s="180" t="e">
        <f>IF(ROUND(VALUE(SUBSTITUTE(連結実質赤字比率に係る赤字・黒字の構成分析!F$41,"▲", "-")), 2) &gt;= 0, ABS(ROUND(VALUE(SUBSTITUTE(連結実質赤字比率に係る赤字・黒字の構成分析!F$41,"▲", "-")), 2)), NA())</f>
        <v>#N/A</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1.76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2.2599999999999998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3.22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所沢市後期高齢者医療特別会計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所沢市交通災害共済特別会計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所沢市病院事業会計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c r="A33" s="180" t="str">
        <f>IF(連結実質赤字比率に係る赤字・黒字の構成分析!C$37="",NA(),連結実質赤字比率に係る赤字・黒字の構成分析!C$37)</f>
        <v>所沢市介護保険特別会計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1.93</v>
      </c>
    </row>
    <row r="34" spans="1:16">
      <c r="A34" s="180" t="str">
        <f>IF(連結実質赤字比率に係る赤字・黒字の構成分析!C$36="",NA(),連結実質赤字比率に係る赤字・黒字の構成分析!C$36)</f>
        <v>所沢市下水道事業会計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7.28</v>
      </c>
    </row>
    <row r="36" spans="1:16">
      <c r="A36" s="180" t="str">
        <f>IF(連結実質赤字比率に係る赤字・黒字の構成分析!C$34="",NA(),連結実質赤字比率に係る赤字・黒字の構成分析!C$34)</f>
        <v>所沢市水道事業会計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9.7799999999999994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10.119999999999999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7763</v>
      </c>
      <c r="E42" s="181"/>
      <c r="F42" s="181"/>
      <c r="G42" s="181">
        <f>'実質公債費比率（分子）の構造'!L$52</f>
        <v>6915</v>
      </c>
      <c r="H42" s="181"/>
      <c r="I42" s="181"/>
      <c r="J42" s="181">
        <f>'実質公債費比率（分子）の構造'!M$52</f>
        <v>6685</v>
      </c>
      <c r="K42" s="181"/>
      <c r="L42" s="181"/>
      <c r="M42" s="181">
        <f>'実質公債費比率（分子）の構造'!N$52</f>
        <v>7004</v>
      </c>
      <c r="N42" s="181"/>
      <c r="O42" s="181"/>
      <c r="P42" s="181">
        <f>'実質公債費比率（分子）の構造'!O$52</f>
        <v>6520</v>
      </c>
    </row>
    <row r="43" spans="1:16">
      <c r="A43" s="181" t="s">
        <v>63</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231</v>
      </c>
      <c r="C44" s="181"/>
      <c r="D44" s="181"/>
      <c r="E44" s="181">
        <f>'実質公債費比率（分子）の構造'!L$50</f>
        <v>231</v>
      </c>
      <c r="F44" s="181"/>
      <c r="G44" s="181"/>
      <c r="H44" s="181">
        <f>'実質公債費比率（分子）の構造'!M$50</f>
        <v>231</v>
      </c>
      <c r="I44" s="181"/>
      <c r="J44" s="181"/>
      <c r="K44" s="181">
        <f>'実質公債費比率（分子）の構造'!N$50</f>
        <v>231</v>
      </c>
      <c r="L44" s="181"/>
      <c r="M44" s="181"/>
      <c r="N44" s="181">
        <f>'実質公債費比率（分子）の構造'!O$50</f>
        <v>230</v>
      </c>
      <c r="O44" s="181"/>
      <c r="P44" s="181"/>
    </row>
    <row r="45" spans="1:16">
      <c r="A45" s="181" t="s">
        <v>65</v>
      </c>
      <c r="B45" s="181">
        <f>'実質公債費比率（分子）の構造'!K$49</f>
        <v>89</v>
      </c>
      <c r="C45" s="181"/>
      <c r="D45" s="181"/>
      <c r="E45" s="181">
        <f>'実質公債費比率（分子）の構造'!L$49</f>
        <v>117</v>
      </c>
      <c r="F45" s="181"/>
      <c r="G45" s="181"/>
      <c r="H45" s="181">
        <f>'実質公債費比率（分子）の構造'!M$49</f>
        <v>169</v>
      </c>
      <c r="I45" s="181"/>
      <c r="J45" s="181"/>
      <c r="K45" s="181">
        <f>'実質公債費比率（分子）の構造'!N$49</f>
        <v>195</v>
      </c>
      <c r="L45" s="181"/>
      <c r="M45" s="181"/>
      <c r="N45" s="181">
        <f>'実質公債費比率（分子）の構造'!O$49</f>
        <v>195</v>
      </c>
      <c r="O45" s="181"/>
      <c r="P45" s="181"/>
    </row>
    <row r="46" spans="1:16">
      <c r="A46" s="181" t="s">
        <v>66</v>
      </c>
      <c r="B46" s="181">
        <f>'実質公債費比率（分子）の構造'!K$48</f>
        <v>1101</v>
      </c>
      <c r="C46" s="181"/>
      <c r="D46" s="181"/>
      <c r="E46" s="181">
        <f>'実質公債費比率（分子）の構造'!L$48</f>
        <v>1039</v>
      </c>
      <c r="F46" s="181"/>
      <c r="G46" s="181"/>
      <c r="H46" s="181">
        <f>'実質公債費比率（分子）の構造'!M$48</f>
        <v>890</v>
      </c>
      <c r="I46" s="181"/>
      <c r="J46" s="181"/>
      <c r="K46" s="181">
        <f>'実質公債費比率（分子）の構造'!N$48</f>
        <v>1041</v>
      </c>
      <c r="L46" s="181"/>
      <c r="M46" s="181"/>
      <c r="N46" s="181">
        <f>'実質公債費比率（分子）の構造'!O$48</f>
        <v>965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6815</v>
      </c>
      <c r="C49" s="181"/>
      <c r="D49" s="181"/>
      <c r="E49" s="181">
        <f>'実質公債費比率（分子）の構造'!L$45</f>
        <v>6347</v>
      </c>
      <c r="F49" s="181"/>
      <c r="G49" s="181"/>
      <c r="H49" s="181">
        <f>'実質公債費比率（分子）の構造'!M$45</f>
        <v>6674</v>
      </c>
      <c r="I49" s="181"/>
      <c r="J49" s="181"/>
      <c r="K49" s="181">
        <f>'実質公債費比率（分子）の構造'!N$45</f>
        <v>6868</v>
      </c>
      <c r="L49" s="181"/>
      <c r="M49" s="181"/>
      <c r="N49" s="181">
        <f>'実質公債費比率（分子）の構造'!O$45</f>
        <v>6421</v>
      </c>
      <c r="O49" s="181"/>
      <c r="P49" s="181"/>
    </row>
    <row r="50" spans="1:16">
      <c r="A50" s="181" t="s">
        <v>70</v>
      </c>
      <c r="B50" s="181" t="e">
        <f>NA()</f>
        <v>#N/A</v>
      </c>
      <c r="C50" s="181">
        <f>IF(ISNUMBER('実質公債費比率（分子）の構造'!K$53),'実質公債費比率（分子）の構造'!K$53,NA())</f>
        <v>473</v>
      </c>
      <c r="D50" s="181" t="e">
        <f>NA()</f>
        <v>#N/A</v>
      </c>
      <c r="E50" s="181" t="e">
        <f>NA()</f>
        <v>#N/A</v>
      </c>
      <c r="F50" s="181">
        <f>IF(ISNUMBER('実質公債費比率（分子）の構造'!L$53),'実質公債費比率（分子）の構造'!L$53,NA())</f>
        <v>819</v>
      </c>
      <c r="G50" s="181" t="e">
        <f>NA()</f>
        <v>#N/A</v>
      </c>
      <c r="H50" s="181" t="e">
        <f>NA()</f>
        <v>#N/A</v>
      </c>
      <c r="I50" s="181">
        <f>IF(ISNUMBER('実質公債費比率（分子）の構造'!M$53),'実質公債費比率（分子）の構造'!M$53,NA())</f>
        <v>1279</v>
      </c>
      <c r="J50" s="181" t="e">
        <f>NA()</f>
        <v>#N/A</v>
      </c>
      <c r="K50" s="181" t="e">
        <f>NA()</f>
        <v>#N/A</v>
      </c>
      <c r="L50" s="181">
        <f>IF(ISNUMBER('実質公債費比率（分子）の構造'!N$53),'実質公債費比率（分子）の構造'!N$53,NA())</f>
        <v>1331</v>
      </c>
      <c r="M50" s="181" t="e">
        <f>NA()</f>
        <v>#N/A</v>
      </c>
      <c r="N50" s="181" t="e">
        <f>NA()</f>
        <v>#N/A</v>
      </c>
      <c r="O50" s="181">
        <f>IF(ISNUMBER('実質公債費比率（分子）の構造'!O$53),'実質公債費比率（分子）の構造'!O$53,NA())</f>
        <v>1291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57031</v>
      </c>
      <c r="E56" s="180"/>
      <c r="F56" s="180"/>
      <c r="G56" s="180">
        <f>'将来負担比率（分子）の構造'!J$52</f>
        <v>56530</v>
      </c>
      <c r="H56" s="180"/>
      <c r="I56" s="180"/>
      <c r="J56" s="180">
        <f>'将来負担比率（分子）の構造'!K$52</f>
        <v>54967</v>
      </c>
      <c r="K56" s="180"/>
      <c r="L56" s="180"/>
      <c r="M56" s="180">
        <f>'将来負担比率（分子）の構造'!L$52</f>
        <v>53763</v>
      </c>
      <c r="N56" s="180"/>
      <c r="O56" s="180"/>
      <c r="P56" s="180">
        <f>'将来負担比率（分子）の構造'!M$52</f>
        <v>53512</v>
      </c>
    </row>
    <row r="57" spans="1:16">
      <c r="A57" s="180" t="s">
        <v>41</v>
      </c>
      <c r="B57" s="180"/>
      <c r="C57" s="180"/>
      <c r="D57" s="180">
        <f>'将来負担比率（分子）の構造'!I$51</f>
        <v>8876</v>
      </c>
      <c r="E57" s="180"/>
      <c r="F57" s="180"/>
      <c r="G57" s="180">
        <f>'将来負担比率（分子）の構造'!J$51</f>
        <v>7309</v>
      </c>
      <c r="H57" s="180"/>
      <c r="I57" s="180"/>
      <c r="J57" s="180">
        <f>'将来負担比率（分子）の構造'!K$51</f>
        <v>7514</v>
      </c>
      <c r="K57" s="180"/>
      <c r="L57" s="180"/>
      <c r="M57" s="180">
        <f>'将来負担比率（分子）の構造'!L$51</f>
        <v>6837</v>
      </c>
      <c r="N57" s="180"/>
      <c r="O57" s="180"/>
      <c r="P57" s="180">
        <f>'将来負担比率（分子）の構造'!M$51</f>
        <v>7494</v>
      </c>
    </row>
    <row r="58" spans="1:16">
      <c r="A58" s="180" t="s">
        <v>40</v>
      </c>
      <c r="B58" s="180"/>
      <c r="C58" s="180"/>
      <c r="D58" s="180">
        <f>'将来負担比率（分子）の構造'!I$50</f>
        <v>9890</v>
      </c>
      <c r="E58" s="180"/>
      <c r="F58" s="180"/>
      <c r="G58" s="180">
        <f>'将来負担比率（分子）の構造'!J$50</f>
        <v>9341</v>
      </c>
      <c r="H58" s="180"/>
      <c r="I58" s="180"/>
      <c r="J58" s="180">
        <f>'将来負担比率（分子）の構造'!K$50</f>
        <v>10251</v>
      </c>
      <c r="K58" s="180"/>
      <c r="L58" s="180"/>
      <c r="M58" s="180">
        <f>'将来負担比率（分子）の構造'!L$50</f>
        <v>10350</v>
      </c>
      <c r="N58" s="180"/>
      <c r="O58" s="180"/>
      <c r="P58" s="180">
        <f>'将来負担比率（分子）の構造'!M$50</f>
        <v>13096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1</v>
      </c>
      <c r="C61" s="180"/>
      <c r="D61" s="180"/>
      <c r="E61" s="180">
        <f>'将来負担比率（分子）の構造'!J$46</f>
        <v>2</v>
      </c>
      <c r="F61" s="180"/>
      <c r="G61" s="180"/>
      <c r="H61" s="180">
        <f>'将来負担比率（分子）の構造'!K$46</f>
        <v>5</v>
      </c>
      <c r="I61" s="180"/>
      <c r="J61" s="180"/>
      <c r="K61" s="180" t="str">
        <f>'将来負担比率（分子）の構造'!L$46</f>
        <v>-</v>
      </c>
      <c r="L61" s="180"/>
      <c r="M61" s="180"/>
      <c r="N61" s="180">
        <f>'将来負担比率（分子）の構造'!M$46</f>
        <v>1</v>
      </c>
      <c r="O61" s="180"/>
      <c r="P61" s="180"/>
    </row>
    <row r="62" spans="1:16">
      <c r="A62" s="180" t="s">
        <v>34</v>
      </c>
      <c r="B62" s="180">
        <f>'将来負担比率（分子）の構造'!I$45</f>
        <v>9856</v>
      </c>
      <c r="C62" s="180"/>
      <c r="D62" s="180"/>
      <c r="E62" s="180">
        <f>'将来負担比率（分子）の構造'!J$45</f>
        <v>8694</v>
      </c>
      <c r="F62" s="180"/>
      <c r="G62" s="180"/>
      <c r="H62" s="180">
        <f>'将来負担比率（分子）の構造'!K$45</f>
        <v>8457</v>
      </c>
      <c r="I62" s="180"/>
      <c r="J62" s="180"/>
      <c r="K62" s="180">
        <f>'将来負担比率（分子）の構造'!L$45</f>
        <v>8189</v>
      </c>
      <c r="L62" s="180"/>
      <c r="M62" s="180"/>
      <c r="N62" s="180">
        <f>'将来負担比率（分子）の構造'!M$45</f>
        <v>7569</v>
      </c>
      <c r="O62" s="180"/>
      <c r="P62" s="180"/>
    </row>
    <row r="63" spans="1:16">
      <c r="A63" s="180" t="s">
        <v>33</v>
      </c>
      <c r="B63" s="180">
        <f>'将来負担比率（分子）の構造'!I$44</f>
        <v>834</v>
      </c>
      <c r="C63" s="180"/>
      <c r="D63" s="180"/>
      <c r="E63" s="180">
        <f>'将来負担比率（分子）の構造'!J$44</f>
        <v>952</v>
      </c>
      <c r="F63" s="180"/>
      <c r="G63" s="180"/>
      <c r="H63" s="180">
        <f>'将来負担比率（分子）の構造'!K$44</f>
        <v>996</v>
      </c>
      <c r="I63" s="180"/>
      <c r="J63" s="180"/>
      <c r="K63" s="180">
        <f>'将来負担比率（分子）の構造'!L$44</f>
        <v>895</v>
      </c>
      <c r="L63" s="180"/>
      <c r="M63" s="180"/>
      <c r="N63" s="180">
        <f>'将来負担比率（分子）の構造'!M$44</f>
        <v>780</v>
      </c>
      <c r="O63" s="180"/>
      <c r="P63" s="180"/>
    </row>
    <row r="64" spans="1:16">
      <c r="A64" s="180" t="s">
        <v>32</v>
      </c>
      <c r="B64" s="180">
        <f>'将来負担比率（分子）の構造'!I$43</f>
        <v>4267</v>
      </c>
      <c r="C64" s="180"/>
      <c r="D64" s="180"/>
      <c r="E64" s="180">
        <f>'将来負担比率（分子）の構造'!J$43</f>
        <v>2400</v>
      </c>
      <c r="F64" s="180"/>
      <c r="G64" s="180"/>
      <c r="H64" s="180">
        <f>'将来負担比率（分子）の構造'!K$43</f>
        <v>2325</v>
      </c>
      <c r="I64" s="180"/>
      <c r="J64" s="180"/>
      <c r="K64" s="180">
        <f>'将来負担比率（分子）の構造'!L$43</f>
        <v>2288</v>
      </c>
      <c r="L64" s="180"/>
      <c r="M64" s="180"/>
      <c r="N64" s="180">
        <f>'将来負担比率（分子）の構造'!M$43</f>
        <v>1675</v>
      </c>
      <c r="O64" s="180"/>
      <c r="P64" s="180"/>
    </row>
    <row r="65" spans="1:16">
      <c r="A65" s="180" t="s">
        <v>31</v>
      </c>
      <c r="B65" s="180">
        <f>'将来負担比率（分子）の構造'!I$42</f>
        <v>4262</v>
      </c>
      <c r="C65" s="180"/>
      <c r="D65" s="180"/>
      <c r="E65" s="180">
        <f>'将来負担比率（分子）の構造'!J$42</f>
        <v>4193</v>
      </c>
      <c r="F65" s="180"/>
      <c r="G65" s="180"/>
      <c r="H65" s="180">
        <f>'将来負担比率（分子）の構造'!K$42</f>
        <v>3738</v>
      </c>
      <c r="I65" s="180"/>
      <c r="J65" s="180"/>
      <c r="K65" s="180">
        <f>'将来負担比率（分子）の構造'!L$42</f>
        <v>3487</v>
      </c>
      <c r="L65" s="180"/>
      <c r="M65" s="180"/>
      <c r="N65" s="180">
        <f>'将来負担比率（分子）の構造'!M$42</f>
        <v>3282</v>
      </c>
      <c r="O65" s="180"/>
      <c r="P65" s="180"/>
    </row>
    <row r="66" spans="1:16">
      <c r="A66" s="180" t="s">
        <v>30</v>
      </c>
      <c r="B66" s="180">
        <f>'将来負担比率（分子）の構造'!I$41</f>
        <v>57191</v>
      </c>
      <c r="C66" s="180"/>
      <c r="D66" s="180"/>
      <c r="E66" s="180">
        <f>'将来負担比率（分子）の構造'!J$41</f>
        <v>57243</v>
      </c>
      <c r="F66" s="180"/>
      <c r="G66" s="180"/>
      <c r="H66" s="180">
        <f>'将来負担比率（分子）の構造'!K$41</f>
        <v>58572</v>
      </c>
      <c r="I66" s="180"/>
      <c r="J66" s="180"/>
      <c r="K66" s="180">
        <f>'将来負担比率（分子）の構造'!L$41</f>
        <v>57530</v>
      </c>
      <c r="L66" s="180"/>
      <c r="M66" s="180"/>
      <c r="N66" s="180">
        <f>'将来負担比率（分子）の構造'!M$41</f>
        <v>57966</v>
      </c>
      <c r="O66" s="180"/>
      <c r="P66" s="180"/>
    </row>
    <row r="67" spans="1:16">
      <c r="A67" s="180" t="s">
        <v>74</v>
      </c>
      <c r="B67" s="180" t="e">
        <f>NA()</f>
        <v>#N/A</v>
      </c>
      <c r="C67" s="180">
        <f>IF(ISNUMBER('将来負担比率（分子）の構造'!I$53), IF('将来負担比率（分子）の構造'!I$53 &lt; 0, 0, '将来負担比率（分子）の構造'!I$53), NA())</f>
        <v>613</v>
      </c>
      <c r="D67" s="180" t="e">
        <f>NA()</f>
        <v>#N/A</v>
      </c>
      <c r="E67" s="180" t="e">
        <f>NA()</f>
        <v>#N/A</v>
      </c>
      <c r="F67" s="180">
        <f>IF(ISNUMBER('将来負担比率（分子）の構造'!J$53), IF('将来負担比率（分子）の構造'!J$53 &lt; 0, 0, '将来負担比率（分子）の構造'!J$53), NA())</f>
        <v>304</v>
      </c>
      <c r="G67" s="180" t="e">
        <f>NA()</f>
        <v>#N/A</v>
      </c>
      <c r="H67" s="180" t="e">
        <f>NA()</f>
        <v>#N/A</v>
      </c>
      <c r="I67" s="180">
        <f>IF(ISNUMBER('将来負担比率（分子）の構造'!K$53), IF('将来負担比率（分子）の構造'!K$53 &lt; 0, 0, '将来負担比率（分子）の構造'!K$53), NA())</f>
        <v>1360</v>
      </c>
      <c r="J67" s="180" t="e">
        <f>NA()</f>
        <v>#N/A</v>
      </c>
      <c r="K67" s="180" t="e">
        <f>NA()</f>
        <v>#N/A</v>
      </c>
      <c r="L67" s="180">
        <f>IF(ISNUMBER('将来負担比率（分子）の構造'!L$53), IF('将来負担比率（分子）の構造'!L$53 &lt; 0, 0, '将来負担比率（分子）の構造'!L$53), NA())</f>
        <v>1438</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3946</v>
      </c>
      <c r="C72" s="184">
        <f>基金残高に係る経年分析!G55</f>
        <v>4086</v>
      </c>
      <c r="D72" s="184">
        <f>基金残高に係る経年分析!H55</f>
        <v>6515</v>
      </c>
    </row>
    <row r="73" spans="1:16">
      <c r="A73" s="183" t="s">
        <v>77</v>
      </c>
      <c r="B73" s="184" t="str">
        <f>基金残高に係る経年分析!F56</f>
        <v>-</v>
      </c>
      <c r="C73" s="184" t="str">
        <f>基金残高に係る経年分析!G56</f>
        <v>-</v>
      </c>
      <c r="D73" s="184" t="str">
        <f>基金残高に係る経年分析!H56</f>
        <v>-</v>
      </c>
    </row>
    <row r="74" spans="1:16">
      <c r="A74" s="183" t="s">
        <v>78</v>
      </c>
      <c r="B74" s="184">
        <f>基金残高に係る経年分析!F57</f>
        <v>4666</v>
      </c>
      <c r="C74" s="184">
        <f>基金残高に係る経年分析!G57</f>
        <v>4555</v>
      </c>
      <c r="D74" s="184">
        <f>基金残高に係る経年分析!H57</f>
        <v>4693</v>
      </c>
    </row>
  </sheetData>
  <sheetProtection algorithmName="SHA-512" hashValue="qORYLXwUNVJMB8gdwcu+MiNXdWqOREeUJmWIKuCLzeKy49hSaCGRMWFBjmKuE9COMaFZe0w0VVhI9gEfs+XgGQ==" saltValue="tTO0Wc8ag0MKUEE8/s19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227</v>
      </c>
      <c r="C5" s="666"/>
      <c r="D5" s="666"/>
      <c r="E5" s="666"/>
      <c r="F5" s="666"/>
      <c r="G5" s="666"/>
      <c r="H5" s="666"/>
      <c r="I5" s="666"/>
      <c r="J5" s="666"/>
      <c r="K5" s="666"/>
      <c r="L5" s="666"/>
      <c r="M5" s="666"/>
      <c r="N5" s="666"/>
      <c r="O5" s="666"/>
      <c r="P5" s="666"/>
      <c r="Q5" s="667"/>
      <c r="R5" s="668">
        <v>53169793</v>
      </c>
      <c r="S5" s="669"/>
      <c r="T5" s="669"/>
      <c r="U5" s="669"/>
      <c r="V5" s="669"/>
      <c r="W5" s="669"/>
      <c r="X5" s="669"/>
      <c r="Y5" s="670"/>
      <c r="Z5" s="671">
        <v>50</v>
      </c>
      <c r="AA5" s="671"/>
      <c r="AB5" s="671"/>
      <c r="AC5" s="671"/>
      <c r="AD5" s="672">
        <v>49319354</v>
      </c>
      <c r="AE5" s="672"/>
      <c r="AF5" s="672"/>
      <c r="AG5" s="672"/>
      <c r="AH5" s="672"/>
      <c r="AI5" s="672"/>
      <c r="AJ5" s="672"/>
      <c r="AK5" s="672"/>
      <c r="AL5" s="673">
        <v>83.8</v>
      </c>
      <c r="AM5" s="674"/>
      <c r="AN5" s="674"/>
      <c r="AO5" s="675"/>
      <c r="AP5" s="665" t="s">
        <v>228</v>
      </c>
      <c r="AQ5" s="666"/>
      <c r="AR5" s="666"/>
      <c r="AS5" s="666"/>
      <c r="AT5" s="666"/>
      <c r="AU5" s="666"/>
      <c r="AV5" s="666"/>
      <c r="AW5" s="666"/>
      <c r="AX5" s="666"/>
      <c r="AY5" s="666"/>
      <c r="AZ5" s="666"/>
      <c r="BA5" s="666"/>
      <c r="BB5" s="666"/>
      <c r="BC5" s="666"/>
      <c r="BD5" s="666"/>
      <c r="BE5" s="666"/>
      <c r="BF5" s="667"/>
      <c r="BG5" s="679">
        <v>48540917</v>
      </c>
      <c r="BH5" s="680"/>
      <c r="BI5" s="680"/>
      <c r="BJ5" s="680"/>
      <c r="BK5" s="680"/>
      <c r="BL5" s="680"/>
      <c r="BM5" s="680"/>
      <c r="BN5" s="681"/>
      <c r="BO5" s="682">
        <v>91.3</v>
      </c>
      <c r="BP5" s="682"/>
      <c r="BQ5" s="682"/>
      <c r="BR5" s="682"/>
      <c r="BS5" s="683">
        <v>437440</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586696</v>
      </c>
      <c r="S6" s="680"/>
      <c r="T6" s="680"/>
      <c r="U6" s="680"/>
      <c r="V6" s="680"/>
      <c r="W6" s="680"/>
      <c r="X6" s="680"/>
      <c r="Y6" s="681"/>
      <c r="Z6" s="682">
        <v>0.6</v>
      </c>
      <c r="AA6" s="682"/>
      <c r="AB6" s="682"/>
      <c r="AC6" s="682"/>
      <c r="AD6" s="683">
        <v>586696</v>
      </c>
      <c r="AE6" s="683"/>
      <c r="AF6" s="683"/>
      <c r="AG6" s="683"/>
      <c r="AH6" s="683"/>
      <c r="AI6" s="683"/>
      <c r="AJ6" s="683"/>
      <c r="AK6" s="683"/>
      <c r="AL6" s="684">
        <v>1</v>
      </c>
      <c r="AM6" s="685"/>
      <c r="AN6" s="685"/>
      <c r="AO6" s="686"/>
      <c r="AP6" s="676" t="s">
        <v>233</v>
      </c>
      <c r="AQ6" s="677"/>
      <c r="AR6" s="677"/>
      <c r="AS6" s="677"/>
      <c r="AT6" s="677"/>
      <c r="AU6" s="677"/>
      <c r="AV6" s="677"/>
      <c r="AW6" s="677"/>
      <c r="AX6" s="677"/>
      <c r="AY6" s="677"/>
      <c r="AZ6" s="677"/>
      <c r="BA6" s="677"/>
      <c r="BB6" s="677"/>
      <c r="BC6" s="677"/>
      <c r="BD6" s="677"/>
      <c r="BE6" s="677"/>
      <c r="BF6" s="678"/>
      <c r="BG6" s="679">
        <v>48540917</v>
      </c>
      <c r="BH6" s="680"/>
      <c r="BI6" s="680"/>
      <c r="BJ6" s="680"/>
      <c r="BK6" s="680"/>
      <c r="BL6" s="680"/>
      <c r="BM6" s="680"/>
      <c r="BN6" s="681"/>
      <c r="BO6" s="682">
        <v>91.3</v>
      </c>
      <c r="BP6" s="682"/>
      <c r="BQ6" s="682"/>
      <c r="BR6" s="682"/>
      <c r="BS6" s="683">
        <v>437440</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594996</v>
      </c>
      <c r="CS6" s="680"/>
      <c r="CT6" s="680"/>
      <c r="CU6" s="680"/>
      <c r="CV6" s="680"/>
      <c r="CW6" s="680"/>
      <c r="CX6" s="680"/>
      <c r="CY6" s="681"/>
      <c r="CZ6" s="673">
        <v>0.6</v>
      </c>
      <c r="DA6" s="674"/>
      <c r="DB6" s="674"/>
      <c r="DC6" s="693"/>
      <c r="DD6" s="688" t="s">
        <v>235</v>
      </c>
      <c r="DE6" s="680"/>
      <c r="DF6" s="680"/>
      <c r="DG6" s="680"/>
      <c r="DH6" s="680"/>
      <c r="DI6" s="680"/>
      <c r="DJ6" s="680"/>
      <c r="DK6" s="680"/>
      <c r="DL6" s="680"/>
      <c r="DM6" s="680"/>
      <c r="DN6" s="680"/>
      <c r="DO6" s="680"/>
      <c r="DP6" s="681"/>
      <c r="DQ6" s="688">
        <v>594996</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79833</v>
      </c>
      <c r="S7" s="680"/>
      <c r="T7" s="680"/>
      <c r="U7" s="680"/>
      <c r="V7" s="680"/>
      <c r="W7" s="680"/>
      <c r="X7" s="680"/>
      <c r="Y7" s="681"/>
      <c r="Z7" s="682">
        <v>0.1</v>
      </c>
      <c r="AA7" s="682"/>
      <c r="AB7" s="682"/>
      <c r="AC7" s="682"/>
      <c r="AD7" s="683">
        <v>79833</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26164673</v>
      </c>
      <c r="BH7" s="680"/>
      <c r="BI7" s="680"/>
      <c r="BJ7" s="680"/>
      <c r="BK7" s="680"/>
      <c r="BL7" s="680"/>
      <c r="BM7" s="680"/>
      <c r="BN7" s="681"/>
      <c r="BO7" s="682">
        <v>49.2</v>
      </c>
      <c r="BP7" s="682"/>
      <c r="BQ7" s="682"/>
      <c r="BR7" s="682"/>
      <c r="BS7" s="683">
        <v>437440</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10864521</v>
      </c>
      <c r="CS7" s="680"/>
      <c r="CT7" s="680"/>
      <c r="CU7" s="680"/>
      <c r="CV7" s="680"/>
      <c r="CW7" s="680"/>
      <c r="CX7" s="680"/>
      <c r="CY7" s="681"/>
      <c r="CZ7" s="682">
        <v>10.9</v>
      </c>
      <c r="DA7" s="682"/>
      <c r="DB7" s="682"/>
      <c r="DC7" s="682"/>
      <c r="DD7" s="688">
        <v>486244</v>
      </c>
      <c r="DE7" s="680"/>
      <c r="DF7" s="680"/>
      <c r="DG7" s="680"/>
      <c r="DH7" s="680"/>
      <c r="DI7" s="680"/>
      <c r="DJ7" s="680"/>
      <c r="DK7" s="680"/>
      <c r="DL7" s="680"/>
      <c r="DM7" s="680"/>
      <c r="DN7" s="680"/>
      <c r="DO7" s="680"/>
      <c r="DP7" s="681"/>
      <c r="DQ7" s="688">
        <v>9502672</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221766</v>
      </c>
      <c r="S8" s="680"/>
      <c r="T8" s="680"/>
      <c r="U8" s="680"/>
      <c r="V8" s="680"/>
      <c r="W8" s="680"/>
      <c r="X8" s="680"/>
      <c r="Y8" s="681"/>
      <c r="Z8" s="682">
        <v>0.2</v>
      </c>
      <c r="AA8" s="682"/>
      <c r="AB8" s="682"/>
      <c r="AC8" s="682"/>
      <c r="AD8" s="683">
        <v>221766</v>
      </c>
      <c r="AE8" s="683"/>
      <c r="AF8" s="683"/>
      <c r="AG8" s="683"/>
      <c r="AH8" s="683"/>
      <c r="AI8" s="683"/>
      <c r="AJ8" s="683"/>
      <c r="AK8" s="683"/>
      <c r="AL8" s="684">
        <v>0.4</v>
      </c>
      <c r="AM8" s="685"/>
      <c r="AN8" s="685"/>
      <c r="AO8" s="686"/>
      <c r="AP8" s="676" t="s">
        <v>240</v>
      </c>
      <c r="AQ8" s="677"/>
      <c r="AR8" s="677"/>
      <c r="AS8" s="677"/>
      <c r="AT8" s="677"/>
      <c r="AU8" s="677"/>
      <c r="AV8" s="677"/>
      <c r="AW8" s="677"/>
      <c r="AX8" s="677"/>
      <c r="AY8" s="677"/>
      <c r="AZ8" s="677"/>
      <c r="BA8" s="677"/>
      <c r="BB8" s="677"/>
      <c r="BC8" s="677"/>
      <c r="BD8" s="677"/>
      <c r="BE8" s="677"/>
      <c r="BF8" s="678"/>
      <c r="BG8" s="679">
        <v>622039</v>
      </c>
      <c r="BH8" s="680"/>
      <c r="BI8" s="680"/>
      <c r="BJ8" s="680"/>
      <c r="BK8" s="680"/>
      <c r="BL8" s="680"/>
      <c r="BM8" s="680"/>
      <c r="BN8" s="681"/>
      <c r="BO8" s="682">
        <v>1.2</v>
      </c>
      <c r="BP8" s="682"/>
      <c r="BQ8" s="682"/>
      <c r="BR8" s="682"/>
      <c r="BS8" s="688" t="s">
        <v>235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45738451</v>
      </c>
      <c r="CS8" s="680"/>
      <c r="CT8" s="680"/>
      <c r="CU8" s="680"/>
      <c r="CV8" s="680"/>
      <c r="CW8" s="680"/>
      <c r="CX8" s="680"/>
      <c r="CY8" s="681"/>
      <c r="CZ8" s="682">
        <v>45.7</v>
      </c>
      <c r="DA8" s="682"/>
      <c r="DB8" s="682"/>
      <c r="DC8" s="682"/>
      <c r="DD8" s="688">
        <v>119291</v>
      </c>
      <c r="DE8" s="680"/>
      <c r="DF8" s="680"/>
      <c r="DG8" s="680"/>
      <c r="DH8" s="680"/>
      <c r="DI8" s="680"/>
      <c r="DJ8" s="680"/>
      <c r="DK8" s="680"/>
      <c r="DL8" s="680"/>
      <c r="DM8" s="680"/>
      <c r="DN8" s="680"/>
      <c r="DO8" s="680"/>
      <c r="DP8" s="681"/>
      <c r="DQ8" s="688">
        <v>23153708</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203892</v>
      </c>
      <c r="S9" s="680"/>
      <c r="T9" s="680"/>
      <c r="U9" s="680"/>
      <c r="V9" s="680"/>
      <c r="W9" s="680"/>
      <c r="X9" s="680"/>
      <c r="Y9" s="681"/>
      <c r="Z9" s="682">
        <v>0.2</v>
      </c>
      <c r="AA9" s="682"/>
      <c r="AB9" s="682"/>
      <c r="AC9" s="682"/>
      <c r="AD9" s="683">
        <v>203892</v>
      </c>
      <c r="AE9" s="683"/>
      <c r="AF9" s="683"/>
      <c r="AG9" s="683"/>
      <c r="AH9" s="683"/>
      <c r="AI9" s="683"/>
      <c r="AJ9" s="683"/>
      <c r="AK9" s="683"/>
      <c r="AL9" s="684">
        <v>0.3</v>
      </c>
      <c r="AM9" s="685"/>
      <c r="AN9" s="685"/>
      <c r="AO9" s="686"/>
      <c r="AP9" s="676" t="s">
        <v>243</v>
      </c>
      <c r="AQ9" s="677"/>
      <c r="AR9" s="677"/>
      <c r="AS9" s="677"/>
      <c r="AT9" s="677"/>
      <c r="AU9" s="677"/>
      <c r="AV9" s="677"/>
      <c r="AW9" s="677"/>
      <c r="AX9" s="677"/>
      <c r="AY9" s="677"/>
      <c r="AZ9" s="677"/>
      <c r="BA9" s="677"/>
      <c r="BB9" s="677"/>
      <c r="BC9" s="677"/>
      <c r="BD9" s="677"/>
      <c r="BE9" s="677"/>
      <c r="BF9" s="678"/>
      <c r="BG9" s="679">
        <v>22388465</v>
      </c>
      <c r="BH9" s="680"/>
      <c r="BI9" s="680"/>
      <c r="BJ9" s="680"/>
      <c r="BK9" s="680"/>
      <c r="BL9" s="680"/>
      <c r="BM9" s="680"/>
      <c r="BN9" s="681"/>
      <c r="BO9" s="682">
        <v>42.1</v>
      </c>
      <c r="BP9" s="682"/>
      <c r="BQ9" s="682"/>
      <c r="BR9" s="682"/>
      <c r="BS9" s="688" t="s">
        <v>127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11008003</v>
      </c>
      <c r="CS9" s="680"/>
      <c r="CT9" s="680"/>
      <c r="CU9" s="680"/>
      <c r="CV9" s="680"/>
      <c r="CW9" s="680"/>
      <c r="CX9" s="680"/>
      <c r="CY9" s="681"/>
      <c r="CZ9" s="682">
        <v>11</v>
      </c>
      <c r="DA9" s="682"/>
      <c r="DB9" s="682"/>
      <c r="DC9" s="682"/>
      <c r="DD9" s="688">
        <v>2336540</v>
      </c>
      <c r="DE9" s="680"/>
      <c r="DF9" s="680"/>
      <c r="DG9" s="680"/>
      <c r="DH9" s="680"/>
      <c r="DI9" s="680"/>
      <c r="DJ9" s="680"/>
      <c r="DK9" s="680"/>
      <c r="DL9" s="680"/>
      <c r="DM9" s="680"/>
      <c r="DN9" s="680"/>
      <c r="DO9" s="680"/>
      <c r="DP9" s="681"/>
      <c r="DQ9" s="688">
        <v>8031958</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246</v>
      </c>
      <c r="S10" s="680"/>
      <c r="T10" s="680"/>
      <c r="U10" s="680"/>
      <c r="V10" s="680"/>
      <c r="W10" s="680"/>
      <c r="X10" s="680"/>
      <c r="Y10" s="681"/>
      <c r="Z10" s="682" t="s">
        <v>235</v>
      </c>
      <c r="AA10" s="682"/>
      <c r="AB10" s="682"/>
      <c r="AC10" s="682"/>
      <c r="AD10" s="683" t="s">
        <v>246</v>
      </c>
      <c r="AE10" s="683"/>
      <c r="AF10" s="683"/>
      <c r="AG10" s="683"/>
      <c r="AH10" s="683"/>
      <c r="AI10" s="683"/>
      <c r="AJ10" s="683"/>
      <c r="AK10" s="683"/>
      <c r="AL10" s="684" t="s">
        <v>127</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810391</v>
      </c>
      <c r="BH10" s="680"/>
      <c r="BI10" s="680"/>
      <c r="BJ10" s="680"/>
      <c r="BK10" s="680"/>
      <c r="BL10" s="680"/>
      <c r="BM10" s="680"/>
      <c r="BN10" s="681"/>
      <c r="BO10" s="682">
        <v>1.5</v>
      </c>
      <c r="BP10" s="682"/>
      <c r="BQ10" s="682"/>
      <c r="BR10" s="682"/>
      <c r="BS10" s="688" t="s">
        <v>235</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140332</v>
      </c>
      <c r="CS10" s="680"/>
      <c r="CT10" s="680"/>
      <c r="CU10" s="680"/>
      <c r="CV10" s="680"/>
      <c r="CW10" s="680"/>
      <c r="CX10" s="680"/>
      <c r="CY10" s="681"/>
      <c r="CZ10" s="682">
        <v>0.1</v>
      </c>
      <c r="DA10" s="682"/>
      <c r="DB10" s="682"/>
      <c r="DC10" s="682"/>
      <c r="DD10" s="688">
        <v>21399</v>
      </c>
      <c r="DE10" s="680"/>
      <c r="DF10" s="680"/>
      <c r="DG10" s="680"/>
      <c r="DH10" s="680"/>
      <c r="DI10" s="680"/>
      <c r="DJ10" s="680"/>
      <c r="DK10" s="680"/>
      <c r="DL10" s="680"/>
      <c r="DM10" s="680"/>
      <c r="DN10" s="680"/>
      <c r="DO10" s="680"/>
      <c r="DP10" s="681"/>
      <c r="DQ10" s="688">
        <v>118625</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144</v>
      </c>
      <c r="S11" s="680"/>
      <c r="T11" s="680"/>
      <c r="U11" s="680"/>
      <c r="V11" s="680"/>
      <c r="W11" s="680"/>
      <c r="X11" s="680"/>
      <c r="Y11" s="681"/>
      <c r="Z11" s="682" t="s">
        <v>144</v>
      </c>
      <c r="AA11" s="682"/>
      <c r="AB11" s="682"/>
      <c r="AC11" s="682"/>
      <c r="AD11" s="683" t="s">
        <v>127</v>
      </c>
      <c r="AE11" s="683"/>
      <c r="AF11" s="683"/>
      <c r="AG11" s="683"/>
      <c r="AH11" s="683"/>
      <c r="AI11" s="683"/>
      <c r="AJ11" s="683"/>
      <c r="AK11" s="683"/>
      <c r="AL11" s="684" t="s">
        <v>235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2343778</v>
      </c>
      <c r="BH11" s="680"/>
      <c r="BI11" s="680"/>
      <c r="BJ11" s="680"/>
      <c r="BK11" s="680"/>
      <c r="BL11" s="680"/>
      <c r="BM11" s="680"/>
      <c r="BN11" s="681"/>
      <c r="BO11" s="682">
        <v>4.4000000000000004</v>
      </c>
      <c r="BP11" s="682"/>
      <c r="BQ11" s="682"/>
      <c r="BR11" s="682"/>
      <c r="BS11" s="688">
        <v>437440</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225019</v>
      </c>
      <c r="CS11" s="680"/>
      <c r="CT11" s="680"/>
      <c r="CU11" s="680"/>
      <c r="CV11" s="680"/>
      <c r="CW11" s="680"/>
      <c r="CX11" s="680"/>
      <c r="CY11" s="681"/>
      <c r="CZ11" s="682">
        <v>0.2</v>
      </c>
      <c r="DA11" s="682"/>
      <c r="DB11" s="682"/>
      <c r="DC11" s="682"/>
      <c r="DD11" s="688" t="s">
        <v>144</v>
      </c>
      <c r="DE11" s="680"/>
      <c r="DF11" s="680"/>
      <c r="DG11" s="680"/>
      <c r="DH11" s="680"/>
      <c r="DI11" s="680"/>
      <c r="DJ11" s="680"/>
      <c r="DK11" s="680"/>
      <c r="DL11" s="680"/>
      <c r="DM11" s="680"/>
      <c r="DN11" s="680"/>
      <c r="DO11" s="680"/>
      <c r="DP11" s="681"/>
      <c r="DQ11" s="688">
        <v>200501</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5712600</v>
      </c>
      <c r="S12" s="680"/>
      <c r="T12" s="680"/>
      <c r="U12" s="680"/>
      <c r="V12" s="680"/>
      <c r="W12" s="680"/>
      <c r="X12" s="680"/>
      <c r="Y12" s="681"/>
      <c r="Z12" s="682">
        <v>5.4</v>
      </c>
      <c r="AA12" s="682"/>
      <c r="AB12" s="682"/>
      <c r="AC12" s="682"/>
      <c r="AD12" s="683">
        <v>5712600</v>
      </c>
      <c r="AE12" s="683"/>
      <c r="AF12" s="683"/>
      <c r="AG12" s="683"/>
      <c r="AH12" s="683"/>
      <c r="AI12" s="683"/>
      <c r="AJ12" s="683"/>
      <c r="AK12" s="683"/>
      <c r="AL12" s="684">
        <v>9.6999999999999993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20070556</v>
      </c>
      <c r="BH12" s="680"/>
      <c r="BI12" s="680"/>
      <c r="BJ12" s="680"/>
      <c r="BK12" s="680"/>
      <c r="BL12" s="680"/>
      <c r="BM12" s="680"/>
      <c r="BN12" s="681"/>
      <c r="BO12" s="682">
        <v>37.700000000000003</v>
      </c>
      <c r="BP12" s="682"/>
      <c r="BQ12" s="682"/>
      <c r="BR12" s="682"/>
      <c r="BS12" s="688" t="s">
        <v>246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495267</v>
      </c>
      <c r="CS12" s="680"/>
      <c r="CT12" s="680"/>
      <c r="CU12" s="680"/>
      <c r="CV12" s="680"/>
      <c r="CW12" s="680"/>
      <c r="CX12" s="680"/>
      <c r="CY12" s="681"/>
      <c r="CZ12" s="682">
        <v>0.5</v>
      </c>
      <c r="DA12" s="682"/>
      <c r="DB12" s="682"/>
      <c r="DC12" s="682"/>
      <c r="DD12" s="688">
        <v>156328</v>
      </c>
      <c r="DE12" s="680"/>
      <c r="DF12" s="680"/>
      <c r="DG12" s="680"/>
      <c r="DH12" s="680"/>
      <c r="DI12" s="680"/>
      <c r="DJ12" s="680"/>
      <c r="DK12" s="680"/>
      <c r="DL12" s="680"/>
      <c r="DM12" s="680"/>
      <c r="DN12" s="680"/>
      <c r="DO12" s="680"/>
      <c r="DP12" s="681"/>
      <c r="DQ12" s="688">
        <v>353078</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23723</v>
      </c>
      <c r="S13" s="680"/>
      <c r="T13" s="680"/>
      <c r="U13" s="680"/>
      <c r="V13" s="680"/>
      <c r="W13" s="680"/>
      <c r="X13" s="680"/>
      <c r="Y13" s="681"/>
      <c r="Z13" s="682">
        <v>0</v>
      </c>
      <c r="AA13" s="682"/>
      <c r="AB13" s="682"/>
      <c r="AC13" s="682"/>
      <c r="AD13" s="683">
        <v>23723</v>
      </c>
      <c r="AE13" s="683"/>
      <c r="AF13" s="683"/>
      <c r="AG13" s="683"/>
      <c r="AH13" s="683"/>
      <c r="AI13" s="683"/>
      <c r="AJ13" s="683"/>
      <c r="AK13" s="683"/>
      <c r="AL13" s="684">
        <v>0</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19892905</v>
      </c>
      <c r="BH13" s="680"/>
      <c r="BI13" s="680"/>
      <c r="BJ13" s="680"/>
      <c r="BK13" s="680"/>
      <c r="BL13" s="680"/>
      <c r="BM13" s="680"/>
      <c r="BN13" s="681"/>
      <c r="BO13" s="682">
        <v>37.4</v>
      </c>
      <c r="BP13" s="682"/>
      <c r="BQ13" s="682"/>
      <c r="BR13" s="682"/>
      <c r="BS13" s="688" t="s">
        <v>246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10289826</v>
      </c>
      <c r="CS13" s="680"/>
      <c r="CT13" s="680"/>
      <c r="CU13" s="680"/>
      <c r="CV13" s="680"/>
      <c r="CW13" s="680"/>
      <c r="CX13" s="680"/>
      <c r="CY13" s="681"/>
      <c r="CZ13" s="682">
        <v>10.3</v>
      </c>
      <c r="DA13" s="682"/>
      <c r="DB13" s="682"/>
      <c r="DC13" s="682"/>
      <c r="DD13" s="688">
        <v>3958657</v>
      </c>
      <c r="DE13" s="680"/>
      <c r="DF13" s="680"/>
      <c r="DG13" s="680"/>
      <c r="DH13" s="680"/>
      <c r="DI13" s="680"/>
      <c r="DJ13" s="680"/>
      <c r="DK13" s="680"/>
      <c r="DL13" s="680"/>
      <c r="DM13" s="680"/>
      <c r="DN13" s="680"/>
      <c r="DO13" s="680"/>
      <c r="DP13" s="681"/>
      <c r="DQ13" s="688">
        <v>6721512</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144</v>
      </c>
      <c r="S14" s="680"/>
      <c r="T14" s="680"/>
      <c r="U14" s="680"/>
      <c r="V14" s="680"/>
      <c r="W14" s="680"/>
      <c r="X14" s="680"/>
      <c r="Y14" s="681"/>
      <c r="Z14" s="682" t="s">
        <v>144</v>
      </c>
      <c r="AA14" s="682"/>
      <c r="AB14" s="682"/>
      <c r="AC14" s="682"/>
      <c r="AD14" s="683" t="s">
        <v>246</v>
      </c>
      <c r="AE14" s="683"/>
      <c r="AF14" s="683"/>
      <c r="AG14" s="683"/>
      <c r="AH14" s="683"/>
      <c r="AI14" s="683"/>
      <c r="AJ14" s="683"/>
      <c r="AK14" s="683"/>
      <c r="AL14" s="684" t="s">
        <v>246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439955</v>
      </c>
      <c r="BH14" s="680"/>
      <c r="BI14" s="680"/>
      <c r="BJ14" s="680"/>
      <c r="BK14" s="680"/>
      <c r="BL14" s="680"/>
      <c r="BM14" s="680"/>
      <c r="BN14" s="681"/>
      <c r="BO14" s="682">
        <v>0.8</v>
      </c>
      <c r="BP14" s="682"/>
      <c r="BQ14" s="682"/>
      <c r="BR14" s="682"/>
      <c r="BS14" s="688" t="s">
        <v>144</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4007128</v>
      </c>
      <c r="CS14" s="680"/>
      <c r="CT14" s="680"/>
      <c r="CU14" s="680"/>
      <c r="CV14" s="680"/>
      <c r="CW14" s="680"/>
      <c r="CX14" s="680"/>
      <c r="CY14" s="681"/>
      <c r="CZ14" s="682">
        <v>4</v>
      </c>
      <c r="DA14" s="682"/>
      <c r="DB14" s="682"/>
      <c r="DC14" s="682"/>
      <c r="DD14" s="688">
        <v>20250</v>
      </c>
      <c r="DE14" s="680"/>
      <c r="DF14" s="680"/>
      <c r="DG14" s="680"/>
      <c r="DH14" s="680"/>
      <c r="DI14" s="680"/>
      <c r="DJ14" s="680"/>
      <c r="DK14" s="680"/>
      <c r="DL14" s="680"/>
      <c r="DM14" s="680"/>
      <c r="DN14" s="680"/>
      <c r="DO14" s="680"/>
      <c r="DP14" s="681"/>
      <c r="DQ14" s="688">
        <v>3973833</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249032</v>
      </c>
      <c r="S15" s="680"/>
      <c r="T15" s="680"/>
      <c r="U15" s="680"/>
      <c r="V15" s="680"/>
      <c r="W15" s="680"/>
      <c r="X15" s="680"/>
      <c r="Y15" s="681"/>
      <c r="Z15" s="682">
        <v>0.2</v>
      </c>
      <c r="AA15" s="682"/>
      <c r="AB15" s="682"/>
      <c r="AC15" s="682"/>
      <c r="AD15" s="683">
        <v>249032</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1865733</v>
      </c>
      <c r="BH15" s="680"/>
      <c r="BI15" s="680"/>
      <c r="BJ15" s="680"/>
      <c r="BK15" s="680"/>
      <c r="BL15" s="680"/>
      <c r="BM15" s="680"/>
      <c r="BN15" s="681"/>
      <c r="BO15" s="682">
        <v>3.5</v>
      </c>
      <c r="BP15" s="682"/>
      <c r="BQ15" s="682"/>
      <c r="BR15" s="682"/>
      <c r="BS15" s="688" t="s">
        <v>144</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9677793</v>
      </c>
      <c r="CS15" s="680"/>
      <c r="CT15" s="680"/>
      <c r="CU15" s="680"/>
      <c r="CV15" s="680"/>
      <c r="CW15" s="680"/>
      <c r="CX15" s="680"/>
      <c r="CY15" s="681"/>
      <c r="CZ15" s="682">
        <v>9.6999999999999993</v>
      </c>
      <c r="DA15" s="682"/>
      <c r="DB15" s="682"/>
      <c r="DC15" s="682"/>
      <c r="DD15" s="688">
        <v>1633229</v>
      </c>
      <c r="DE15" s="680"/>
      <c r="DF15" s="680"/>
      <c r="DG15" s="680"/>
      <c r="DH15" s="680"/>
      <c r="DI15" s="680"/>
      <c r="DJ15" s="680"/>
      <c r="DK15" s="680"/>
      <c r="DL15" s="680"/>
      <c r="DM15" s="680"/>
      <c r="DN15" s="680"/>
      <c r="DO15" s="680"/>
      <c r="DP15" s="681"/>
      <c r="DQ15" s="688">
        <v>8048260</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246</v>
      </c>
      <c r="S16" s="680"/>
      <c r="T16" s="680"/>
      <c r="U16" s="680"/>
      <c r="V16" s="680"/>
      <c r="W16" s="680"/>
      <c r="X16" s="680"/>
      <c r="Y16" s="681"/>
      <c r="Z16" s="682" t="s">
        <v>144</v>
      </c>
      <c r="AA16" s="682"/>
      <c r="AB16" s="682"/>
      <c r="AC16" s="682"/>
      <c r="AD16" s="683" t="s">
        <v>127</v>
      </c>
      <c r="AE16" s="683"/>
      <c r="AF16" s="683"/>
      <c r="AG16" s="683"/>
      <c r="AH16" s="683"/>
      <c r="AI16" s="683"/>
      <c r="AJ16" s="683"/>
      <c r="AK16" s="683"/>
      <c r="AL16" s="684" t="s">
        <v>144</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235</v>
      </c>
      <c r="BH16" s="680"/>
      <c r="BI16" s="680"/>
      <c r="BJ16" s="680"/>
      <c r="BK16" s="680"/>
      <c r="BL16" s="680"/>
      <c r="BM16" s="680"/>
      <c r="BN16" s="681"/>
      <c r="BO16" s="682" t="s">
        <v>246</v>
      </c>
      <c r="BP16" s="682"/>
      <c r="BQ16" s="682"/>
      <c r="BR16" s="682"/>
      <c r="BS16" s="688" t="s">
        <v>127</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549342</v>
      </c>
      <c r="CS16" s="680"/>
      <c r="CT16" s="680"/>
      <c r="CU16" s="680"/>
      <c r="CV16" s="680"/>
      <c r="CW16" s="680"/>
      <c r="CX16" s="680"/>
      <c r="CY16" s="681"/>
      <c r="CZ16" s="682">
        <v>0.5</v>
      </c>
      <c r="DA16" s="682"/>
      <c r="DB16" s="682"/>
      <c r="DC16" s="682"/>
      <c r="DD16" s="688" t="s">
        <v>246</v>
      </c>
      <c r="DE16" s="680"/>
      <c r="DF16" s="680"/>
      <c r="DG16" s="680"/>
      <c r="DH16" s="680"/>
      <c r="DI16" s="680"/>
      <c r="DJ16" s="680"/>
      <c r="DK16" s="680"/>
      <c r="DL16" s="680"/>
      <c r="DM16" s="680"/>
      <c r="DN16" s="680"/>
      <c r="DO16" s="680"/>
      <c r="DP16" s="681"/>
      <c r="DQ16" s="688">
        <v>91326</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310391</v>
      </c>
      <c r="S17" s="680"/>
      <c r="T17" s="680"/>
      <c r="U17" s="680"/>
      <c r="V17" s="680"/>
      <c r="W17" s="680"/>
      <c r="X17" s="680"/>
      <c r="Y17" s="681"/>
      <c r="Z17" s="682">
        <v>0.3</v>
      </c>
      <c r="AA17" s="682"/>
      <c r="AB17" s="682"/>
      <c r="AC17" s="682"/>
      <c r="AD17" s="683">
        <v>310391</v>
      </c>
      <c r="AE17" s="683"/>
      <c r="AF17" s="683"/>
      <c r="AG17" s="683"/>
      <c r="AH17" s="683"/>
      <c r="AI17" s="683"/>
      <c r="AJ17" s="683"/>
      <c r="AK17" s="683"/>
      <c r="AL17" s="684">
        <v>0.5</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144</v>
      </c>
      <c r="BP17" s="682"/>
      <c r="BQ17" s="682"/>
      <c r="BR17" s="682"/>
      <c r="BS17" s="688" t="s">
        <v>246</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6420605</v>
      </c>
      <c r="CS17" s="680"/>
      <c r="CT17" s="680"/>
      <c r="CU17" s="680"/>
      <c r="CV17" s="680"/>
      <c r="CW17" s="680"/>
      <c r="CX17" s="680"/>
      <c r="CY17" s="681"/>
      <c r="CZ17" s="682">
        <v>6.4</v>
      </c>
      <c r="DA17" s="682"/>
      <c r="DB17" s="682"/>
      <c r="DC17" s="682"/>
      <c r="DD17" s="688" t="s">
        <v>127</v>
      </c>
      <c r="DE17" s="680"/>
      <c r="DF17" s="680"/>
      <c r="DG17" s="680"/>
      <c r="DH17" s="680"/>
      <c r="DI17" s="680"/>
      <c r="DJ17" s="680"/>
      <c r="DK17" s="680"/>
      <c r="DL17" s="680"/>
      <c r="DM17" s="680"/>
      <c r="DN17" s="680"/>
      <c r="DO17" s="680"/>
      <c r="DP17" s="681"/>
      <c r="DQ17" s="688">
        <v>6377255</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1286021</v>
      </c>
      <c r="S18" s="680"/>
      <c r="T18" s="680"/>
      <c r="U18" s="680"/>
      <c r="V18" s="680"/>
      <c r="W18" s="680"/>
      <c r="X18" s="680"/>
      <c r="Y18" s="681"/>
      <c r="Z18" s="682">
        <v>1.2</v>
      </c>
      <c r="AA18" s="682"/>
      <c r="AB18" s="682"/>
      <c r="AC18" s="682"/>
      <c r="AD18" s="683">
        <v>1186110</v>
      </c>
      <c r="AE18" s="683"/>
      <c r="AF18" s="683"/>
      <c r="AG18" s="683"/>
      <c r="AH18" s="683"/>
      <c r="AI18" s="683"/>
      <c r="AJ18" s="683"/>
      <c r="AK18" s="683"/>
      <c r="AL18" s="684">
        <v>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246</v>
      </c>
      <c r="BH18" s="680"/>
      <c r="BI18" s="680"/>
      <c r="BJ18" s="680"/>
      <c r="BK18" s="680"/>
      <c r="BL18" s="680"/>
      <c r="BM18" s="680"/>
      <c r="BN18" s="681"/>
      <c r="BO18" s="682" t="s">
        <v>246</v>
      </c>
      <c r="BP18" s="682"/>
      <c r="BQ18" s="682"/>
      <c r="BR18" s="682"/>
      <c r="BS18" s="688" t="s">
        <v>127</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246</v>
      </c>
      <c r="CS18" s="680"/>
      <c r="CT18" s="680"/>
      <c r="CU18" s="680"/>
      <c r="CV18" s="680"/>
      <c r="CW18" s="680"/>
      <c r="CX18" s="680"/>
      <c r="CY18" s="681"/>
      <c r="CZ18" s="682" t="s">
        <v>144</v>
      </c>
      <c r="DA18" s="682"/>
      <c r="DB18" s="682"/>
      <c r="DC18" s="682"/>
      <c r="DD18" s="688" t="s">
        <v>235</v>
      </c>
      <c r="DE18" s="680"/>
      <c r="DF18" s="680"/>
      <c r="DG18" s="680"/>
      <c r="DH18" s="680"/>
      <c r="DI18" s="680"/>
      <c r="DJ18" s="680"/>
      <c r="DK18" s="680"/>
      <c r="DL18" s="680"/>
      <c r="DM18" s="680"/>
      <c r="DN18" s="680"/>
      <c r="DO18" s="680"/>
      <c r="DP18" s="681"/>
      <c r="DQ18" s="688" t="s">
        <v>246</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1186110</v>
      </c>
      <c r="S19" s="680"/>
      <c r="T19" s="680"/>
      <c r="U19" s="680"/>
      <c r="V19" s="680"/>
      <c r="W19" s="680"/>
      <c r="X19" s="680"/>
      <c r="Y19" s="681"/>
      <c r="Z19" s="682">
        <v>1.1000000000000001</v>
      </c>
      <c r="AA19" s="682"/>
      <c r="AB19" s="682"/>
      <c r="AC19" s="682"/>
      <c r="AD19" s="683">
        <v>1186110</v>
      </c>
      <c r="AE19" s="683"/>
      <c r="AF19" s="683"/>
      <c r="AG19" s="683"/>
      <c r="AH19" s="683"/>
      <c r="AI19" s="683"/>
      <c r="AJ19" s="683"/>
      <c r="AK19" s="683"/>
      <c r="AL19" s="684">
        <v>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4628876</v>
      </c>
      <c r="BH19" s="680"/>
      <c r="BI19" s="680"/>
      <c r="BJ19" s="680"/>
      <c r="BK19" s="680"/>
      <c r="BL19" s="680"/>
      <c r="BM19" s="680"/>
      <c r="BN19" s="681"/>
      <c r="BO19" s="682">
        <v>8.6999999999999993</v>
      </c>
      <c r="BP19" s="682"/>
      <c r="BQ19" s="682"/>
      <c r="BR19" s="682"/>
      <c r="BS19" s="688" t="s">
        <v>127</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246</v>
      </c>
      <c r="CS19" s="680"/>
      <c r="CT19" s="680"/>
      <c r="CU19" s="680"/>
      <c r="CV19" s="680"/>
      <c r="CW19" s="680"/>
      <c r="CX19" s="680"/>
      <c r="CY19" s="681"/>
      <c r="CZ19" s="682" t="s">
        <v>127</v>
      </c>
      <c r="DA19" s="682"/>
      <c r="DB19" s="682"/>
      <c r="DC19" s="682"/>
      <c r="DD19" s="688" t="s">
        <v>246</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99589</v>
      </c>
      <c r="S20" s="680"/>
      <c r="T20" s="680"/>
      <c r="U20" s="680"/>
      <c r="V20" s="680"/>
      <c r="W20" s="680"/>
      <c r="X20" s="680"/>
      <c r="Y20" s="681"/>
      <c r="Z20" s="682">
        <v>0.1</v>
      </c>
      <c r="AA20" s="682"/>
      <c r="AB20" s="682"/>
      <c r="AC20" s="682"/>
      <c r="AD20" s="683" t="s">
        <v>127</v>
      </c>
      <c r="AE20" s="683"/>
      <c r="AF20" s="683"/>
      <c r="AG20" s="683"/>
      <c r="AH20" s="683"/>
      <c r="AI20" s="683"/>
      <c r="AJ20" s="683"/>
      <c r="AK20" s="683"/>
      <c r="AL20" s="684" t="s">
        <v>246</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4628876</v>
      </c>
      <c r="BH20" s="680"/>
      <c r="BI20" s="680"/>
      <c r="BJ20" s="680"/>
      <c r="BK20" s="680"/>
      <c r="BL20" s="680"/>
      <c r="BM20" s="680"/>
      <c r="BN20" s="681"/>
      <c r="BO20" s="682">
        <v>8.6999999999999993</v>
      </c>
      <c r="BP20" s="682"/>
      <c r="BQ20" s="682"/>
      <c r="BR20" s="682"/>
      <c r="BS20" s="688" t="s">
        <v>235</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100011283</v>
      </c>
      <c r="CS20" s="680"/>
      <c r="CT20" s="680"/>
      <c r="CU20" s="680"/>
      <c r="CV20" s="680"/>
      <c r="CW20" s="680"/>
      <c r="CX20" s="680"/>
      <c r="CY20" s="681"/>
      <c r="CZ20" s="682">
        <v>100</v>
      </c>
      <c r="DA20" s="682"/>
      <c r="DB20" s="682"/>
      <c r="DC20" s="682"/>
      <c r="DD20" s="688">
        <v>8731938</v>
      </c>
      <c r="DE20" s="680"/>
      <c r="DF20" s="680"/>
      <c r="DG20" s="680"/>
      <c r="DH20" s="680"/>
      <c r="DI20" s="680"/>
      <c r="DJ20" s="680"/>
      <c r="DK20" s="680"/>
      <c r="DL20" s="680"/>
      <c r="DM20" s="680"/>
      <c r="DN20" s="680"/>
      <c r="DO20" s="680"/>
      <c r="DP20" s="681"/>
      <c r="DQ20" s="688">
        <v>67167724</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v>322</v>
      </c>
      <c r="S21" s="680"/>
      <c r="T21" s="680"/>
      <c r="U21" s="680"/>
      <c r="V21" s="680"/>
      <c r="W21" s="680"/>
      <c r="X21" s="680"/>
      <c r="Y21" s="681"/>
      <c r="Z21" s="682">
        <v>0</v>
      </c>
      <c r="AA21" s="682"/>
      <c r="AB21" s="682"/>
      <c r="AC21" s="682"/>
      <c r="AD21" s="683" t="s">
        <v>144</v>
      </c>
      <c r="AE21" s="683"/>
      <c r="AF21" s="683"/>
      <c r="AG21" s="683"/>
      <c r="AH21" s="683"/>
      <c r="AI21" s="683"/>
      <c r="AJ21" s="683"/>
      <c r="AK21" s="683"/>
      <c r="AL21" s="684" t="s">
        <v>246</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144</v>
      </c>
      <c r="BH21" s="680"/>
      <c r="BI21" s="680"/>
      <c r="BJ21" s="680"/>
      <c r="BK21" s="680"/>
      <c r="BL21" s="680"/>
      <c r="BM21" s="680"/>
      <c r="BN21" s="681"/>
      <c r="BO21" s="682" t="s">
        <v>235</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61843747</v>
      </c>
      <c r="S22" s="680"/>
      <c r="T22" s="680"/>
      <c r="U22" s="680"/>
      <c r="V22" s="680"/>
      <c r="W22" s="680"/>
      <c r="X22" s="680"/>
      <c r="Y22" s="681"/>
      <c r="Z22" s="682">
        <v>58.2</v>
      </c>
      <c r="AA22" s="682"/>
      <c r="AB22" s="682"/>
      <c r="AC22" s="682"/>
      <c r="AD22" s="683">
        <v>57893397</v>
      </c>
      <c r="AE22" s="683"/>
      <c r="AF22" s="683"/>
      <c r="AG22" s="683"/>
      <c r="AH22" s="683"/>
      <c r="AI22" s="683"/>
      <c r="AJ22" s="683"/>
      <c r="AK22" s="683"/>
      <c r="AL22" s="684">
        <v>98.3</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v>778437</v>
      </c>
      <c r="BH22" s="680"/>
      <c r="BI22" s="680"/>
      <c r="BJ22" s="680"/>
      <c r="BK22" s="680"/>
      <c r="BL22" s="680"/>
      <c r="BM22" s="680"/>
      <c r="BN22" s="681"/>
      <c r="BO22" s="682">
        <v>1.5</v>
      </c>
      <c r="BP22" s="682"/>
      <c r="BQ22" s="682"/>
      <c r="BR22" s="682"/>
      <c r="BS22" s="688" t="s">
        <v>127</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38038</v>
      </c>
      <c r="S23" s="680"/>
      <c r="T23" s="680"/>
      <c r="U23" s="680"/>
      <c r="V23" s="680"/>
      <c r="W23" s="680"/>
      <c r="X23" s="680"/>
      <c r="Y23" s="681"/>
      <c r="Z23" s="682">
        <v>0</v>
      </c>
      <c r="AA23" s="682"/>
      <c r="AB23" s="682"/>
      <c r="AC23" s="682"/>
      <c r="AD23" s="683">
        <v>38038</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3850439</v>
      </c>
      <c r="BH23" s="680"/>
      <c r="BI23" s="680"/>
      <c r="BJ23" s="680"/>
      <c r="BK23" s="680"/>
      <c r="BL23" s="680"/>
      <c r="BM23" s="680"/>
      <c r="BN23" s="681"/>
      <c r="BO23" s="682">
        <v>7.2</v>
      </c>
      <c r="BP23" s="682"/>
      <c r="BQ23" s="682"/>
      <c r="BR23" s="682"/>
      <c r="BS23" s="688" t="s">
        <v>144</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902893</v>
      </c>
      <c r="S24" s="680"/>
      <c r="T24" s="680"/>
      <c r="U24" s="680"/>
      <c r="V24" s="680"/>
      <c r="W24" s="680"/>
      <c r="X24" s="680"/>
      <c r="Y24" s="681"/>
      <c r="Z24" s="682">
        <v>0.8</v>
      </c>
      <c r="AA24" s="682"/>
      <c r="AB24" s="682"/>
      <c r="AC24" s="682"/>
      <c r="AD24" s="683" t="s">
        <v>127</v>
      </c>
      <c r="AE24" s="683"/>
      <c r="AF24" s="683"/>
      <c r="AG24" s="683"/>
      <c r="AH24" s="683"/>
      <c r="AI24" s="683"/>
      <c r="AJ24" s="683"/>
      <c r="AK24" s="683"/>
      <c r="AL24" s="684" t="s">
        <v>127</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144</v>
      </c>
      <c r="BP24" s="682"/>
      <c r="BQ24" s="682"/>
      <c r="BR24" s="682"/>
      <c r="BS24" s="688" t="s">
        <v>127</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51160098</v>
      </c>
      <c r="CS24" s="669"/>
      <c r="CT24" s="669"/>
      <c r="CU24" s="669"/>
      <c r="CV24" s="669"/>
      <c r="CW24" s="669"/>
      <c r="CX24" s="669"/>
      <c r="CY24" s="670"/>
      <c r="CZ24" s="673">
        <v>51.2</v>
      </c>
      <c r="DA24" s="674"/>
      <c r="DB24" s="674"/>
      <c r="DC24" s="693"/>
      <c r="DD24" s="712">
        <v>30433902</v>
      </c>
      <c r="DE24" s="669"/>
      <c r="DF24" s="669"/>
      <c r="DG24" s="669"/>
      <c r="DH24" s="669"/>
      <c r="DI24" s="669"/>
      <c r="DJ24" s="669"/>
      <c r="DK24" s="670"/>
      <c r="DL24" s="712">
        <v>30395714</v>
      </c>
      <c r="DM24" s="669"/>
      <c r="DN24" s="669"/>
      <c r="DO24" s="669"/>
      <c r="DP24" s="669"/>
      <c r="DQ24" s="669"/>
      <c r="DR24" s="669"/>
      <c r="DS24" s="669"/>
      <c r="DT24" s="669"/>
      <c r="DU24" s="669"/>
      <c r="DV24" s="670"/>
      <c r="DW24" s="673">
        <v>49.6</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1436439</v>
      </c>
      <c r="S25" s="680"/>
      <c r="T25" s="680"/>
      <c r="U25" s="680"/>
      <c r="V25" s="680"/>
      <c r="W25" s="680"/>
      <c r="X25" s="680"/>
      <c r="Y25" s="681"/>
      <c r="Z25" s="682">
        <v>1.4</v>
      </c>
      <c r="AA25" s="682"/>
      <c r="AB25" s="682"/>
      <c r="AC25" s="682"/>
      <c r="AD25" s="683">
        <v>231671</v>
      </c>
      <c r="AE25" s="683"/>
      <c r="AF25" s="683"/>
      <c r="AG25" s="683"/>
      <c r="AH25" s="683"/>
      <c r="AI25" s="683"/>
      <c r="AJ25" s="683"/>
      <c r="AK25" s="683"/>
      <c r="AL25" s="684">
        <v>0.4</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246</v>
      </c>
      <c r="BH25" s="680"/>
      <c r="BI25" s="680"/>
      <c r="BJ25" s="680"/>
      <c r="BK25" s="680"/>
      <c r="BL25" s="680"/>
      <c r="BM25" s="680"/>
      <c r="BN25" s="681"/>
      <c r="BO25" s="682" t="s">
        <v>127</v>
      </c>
      <c r="BP25" s="682"/>
      <c r="BQ25" s="682"/>
      <c r="BR25" s="682"/>
      <c r="BS25" s="688" t="s">
        <v>246</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15986241</v>
      </c>
      <c r="CS25" s="715"/>
      <c r="CT25" s="715"/>
      <c r="CU25" s="715"/>
      <c r="CV25" s="715"/>
      <c r="CW25" s="715"/>
      <c r="CX25" s="715"/>
      <c r="CY25" s="716"/>
      <c r="CZ25" s="684">
        <v>16</v>
      </c>
      <c r="DA25" s="713"/>
      <c r="DB25" s="713"/>
      <c r="DC25" s="717"/>
      <c r="DD25" s="688">
        <v>14841695</v>
      </c>
      <c r="DE25" s="715"/>
      <c r="DF25" s="715"/>
      <c r="DG25" s="715"/>
      <c r="DH25" s="715"/>
      <c r="DI25" s="715"/>
      <c r="DJ25" s="715"/>
      <c r="DK25" s="716"/>
      <c r="DL25" s="688">
        <v>14807946</v>
      </c>
      <c r="DM25" s="715"/>
      <c r="DN25" s="715"/>
      <c r="DO25" s="715"/>
      <c r="DP25" s="715"/>
      <c r="DQ25" s="715"/>
      <c r="DR25" s="715"/>
      <c r="DS25" s="715"/>
      <c r="DT25" s="715"/>
      <c r="DU25" s="715"/>
      <c r="DV25" s="716"/>
      <c r="DW25" s="684">
        <v>24.1</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600196</v>
      </c>
      <c r="S26" s="680"/>
      <c r="T26" s="680"/>
      <c r="U26" s="680"/>
      <c r="V26" s="680"/>
      <c r="W26" s="680"/>
      <c r="X26" s="680"/>
      <c r="Y26" s="681"/>
      <c r="Z26" s="682">
        <v>0.6</v>
      </c>
      <c r="AA26" s="682"/>
      <c r="AB26" s="682"/>
      <c r="AC26" s="682"/>
      <c r="AD26" s="683">
        <v>5617</v>
      </c>
      <c r="AE26" s="683"/>
      <c r="AF26" s="683"/>
      <c r="AG26" s="683"/>
      <c r="AH26" s="683"/>
      <c r="AI26" s="683"/>
      <c r="AJ26" s="683"/>
      <c r="AK26" s="683"/>
      <c r="AL26" s="684">
        <v>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144</v>
      </c>
      <c r="BP26" s="682"/>
      <c r="BQ26" s="682"/>
      <c r="BR26" s="682"/>
      <c r="BS26" s="688" t="s">
        <v>246</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11455608</v>
      </c>
      <c r="CS26" s="680"/>
      <c r="CT26" s="680"/>
      <c r="CU26" s="680"/>
      <c r="CV26" s="680"/>
      <c r="CW26" s="680"/>
      <c r="CX26" s="680"/>
      <c r="CY26" s="681"/>
      <c r="CZ26" s="684">
        <v>11.5</v>
      </c>
      <c r="DA26" s="713"/>
      <c r="DB26" s="713"/>
      <c r="DC26" s="717"/>
      <c r="DD26" s="688">
        <v>10453757</v>
      </c>
      <c r="DE26" s="680"/>
      <c r="DF26" s="680"/>
      <c r="DG26" s="680"/>
      <c r="DH26" s="680"/>
      <c r="DI26" s="680"/>
      <c r="DJ26" s="680"/>
      <c r="DK26" s="681"/>
      <c r="DL26" s="688" t="s">
        <v>127</v>
      </c>
      <c r="DM26" s="680"/>
      <c r="DN26" s="680"/>
      <c r="DO26" s="680"/>
      <c r="DP26" s="680"/>
      <c r="DQ26" s="680"/>
      <c r="DR26" s="680"/>
      <c r="DS26" s="680"/>
      <c r="DT26" s="680"/>
      <c r="DU26" s="680"/>
      <c r="DV26" s="681"/>
      <c r="DW26" s="684" t="s">
        <v>235</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18627133</v>
      </c>
      <c r="S27" s="680"/>
      <c r="T27" s="680"/>
      <c r="U27" s="680"/>
      <c r="V27" s="680"/>
      <c r="W27" s="680"/>
      <c r="X27" s="680"/>
      <c r="Y27" s="681"/>
      <c r="Z27" s="682">
        <v>17.5</v>
      </c>
      <c r="AA27" s="682"/>
      <c r="AB27" s="682"/>
      <c r="AC27" s="682"/>
      <c r="AD27" s="683" t="s">
        <v>246</v>
      </c>
      <c r="AE27" s="683"/>
      <c r="AF27" s="683"/>
      <c r="AG27" s="683"/>
      <c r="AH27" s="683"/>
      <c r="AI27" s="683"/>
      <c r="AJ27" s="683"/>
      <c r="AK27" s="683"/>
      <c r="AL27" s="684" t="s">
        <v>127</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53169793</v>
      </c>
      <c r="BH27" s="680"/>
      <c r="BI27" s="680"/>
      <c r="BJ27" s="680"/>
      <c r="BK27" s="680"/>
      <c r="BL27" s="680"/>
      <c r="BM27" s="680"/>
      <c r="BN27" s="681"/>
      <c r="BO27" s="682">
        <v>100</v>
      </c>
      <c r="BP27" s="682"/>
      <c r="BQ27" s="682"/>
      <c r="BR27" s="682"/>
      <c r="BS27" s="688">
        <v>437440</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28753252</v>
      </c>
      <c r="CS27" s="715"/>
      <c r="CT27" s="715"/>
      <c r="CU27" s="715"/>
      <c r="CV27" s="715"/>
      <c r="CW27" s="715"/>
      <c r="CX27" s="715"/>
      <c r="CY27" s="716"/>
      <c r="CZ27" s="684">
        <v>28.8</v>
      </c>
      <c r="DA27" s="713"/>
      <c r="DB27" s="713"/>
      <c r="DC27" s="717"/>
      <c r="DD27" s="688">
        <v>9214952</v>
      </c>
      <c r="DE27" s="715"/>
      <c r="DF27" s="715"/>
      <c r="DG27" s="715"/>
      <c r="DH27" s="715"/>
      <c r="DI27" s="715"/>
      <c r="DJ27" s="715"/>
      <c r="DK27" s="716"/>
      <c r="DL27" s="688">
        <v>9210513</v>
      </c>
      <c r="DM27" s="715"/>
      <c r="DN27" s="715"/>
      <c r="DO27" s="715"/>
      <c r="DP27" s="715"/>
      <c r="DQ27" s="715"/>
      <c r="DR27" s="715"/>
      <c r="DS27" s="715"/>
      <c r="DT27" s="715"/>
      <c r="DU27" s="715"/>
      <c r="DV27" s="716"/>
      <c r="DW27" s="684">
        <v>15</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v>445577</v>
      </c>
      <c r="S28" s="680"/>
      <c r="T28" s="680"/>
      <c r="U28" s="680"/>
      <c r="V28" s="680"/>
      <c r="W28" s="680"/>
      <c r="X28" s="680"/>
      <c r="Y28" s="681"/>
      <c r="Z28" s="682">
        <v>0.4</v>
      </c>
      <c r="AA28" s="682"/>
      <c r="AB28" s="682"/>
      <c r="AC28" s="682"/>
      <c r="AD28" s="683">
        <v>445577</v>
      </c>
      <c r="AE28" s="683"/>
      <c r="AF28" s="683"/>
      <c r="AG28" s="683"/>
      <c r="AH28" s="683"/>
      <c r="AI28" s="683"/>
      <c r="AJ28" s="683"/>
      <c r="AK28" s="683"/>
      <c r="AL28" s="684">
        <v>0.8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6420605</v>
      </c>
      <c r="CS28" s="680"/>
      <c r="CT28" s="680"/>
      <c r="CU28" s="680"/>
      <c r="CV28" s="680"/>
      <c r="CW28" s="680"/>
      <c r="CX28" s="680"/>
      <c r="CY28" s="681"/>
      <c r="CZ28" s="684">
        <v>6.4</v>
      </c>
      <c r="DA28" s="713"/>
      <c r="DB28" s="713"/>
      <c r="DC28" s="717"/>
      <c r="DD28" s="688">
        <v>6377255</v>
      </c>
      <c r="DE28" s="680"/>
      <c r="DF28" s="680"/>
      <c r="DG28" s="680"/>
      <c r="DH28" s="680"/>
      <c r="DI28" s="680"/>
      <c r="DJ28" s="680"/>
      <c r="DK28" s="681"/>
      <c r="DL28" s="688">
        <v>6377255</v>
      </c>
      <c r="DM28" s="680"/>
      <c r="DN28" s="680"/>
      <c r="DO28" s="680"/>
      <c r="DP28" s="680"/>
      <c r="DQ28" s="680"/>
      <c r="DR28" s="680"/>
      <c r="DS28" s="680"/>
      <c r="DT28" s="680"/>
      <c r="DU28" s="680"/>
      <c r="DV28" s="681"/>
      <c r="DW28" s="684">
        <v>10.4</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6196479</v>
      </c>
      <c r="S29" s="680"/>
      <c r="T29" s="680"/>
      <c r="U29" s="680"/>
      <c r="V29" s="680"/>
      <c r="W29" s="680"/>
      <c r="X29" s="680"/>
      <c r="Y29" s="681"/>
      <c r="Z29" s="682">
        <v>5.8</v>
      </c>
      <c r="AA29" s="682"/>
      <c r="AB29" s="682"/>
      <c r="AC29" s="682"/>
      <c r="AD29" s="683" t="s">
        <v>246</v>
      </c>
      <c r="AE29" s="683"/>
      <c r="AF29" s="683"/>
      <c r="AG29" s="683"/>
      <c r="AH29" s="683"/>
      <c r="AI29" s="683"/>
      <c r="AJ29" s="683"/>
      <c r="AK29" s="683"/>
      <c r="AL29" s="684" t="s">
        <v>246</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6420602</v>
      </c>
      <c r="CS29" s="715"/>
      <c r="CT29" s="715"/>
      <c r="CU29" s="715"/>
      <c r="CV29" s="715"/>
      <c r="CW29" s="715"/>
      <c r="CX29" s="715"/>
      <c r="CY29" s="716"/>
      <c r="CZ29" s="684">
        <v>6.4</v>
      </c>
      <c r="DA29" s="713"/>
      <c r="DB29" s="713"/>
      <c r="DC29" s="717"/>
      <c r="DD29" s="688">
        <v>6377252</v>
      </c>
      <c r="DE29" s="715"/>
      <c r="DF29" s="715"/>
      <c r="DG29" s="715"/>
      <c r="DH29" s="715"/>
      <c r="DI29" s="715"/>
      <c r="DJ29" s="715"/>
      <c r="DK29" s="716"/>
      <c r="DL29" s="688">
        <v>6377252</v>
      </c>
      <c r="DM29" s="715"/>
      <c r="DN29" s="715"/>
      <c r="DO29" s="715"/>
      <c r="DP29" s="715"/>
      <c r="DQ29" s="715"/>
      <c r="DR29" s="715"/>
      <c r="DS29" s="715"/>
      <c r="DT29" s="715"/>
      <c r="DU29" s="715"/>
      <c r="DV29" s="716"/>
      <c r="DW29" s="684">
        <v>10.4</v>
      </c>
      <c r="DX29" s="713"/>
      <c r="DY29" s="713"/>
      <c r="DZ29" s="713"/>
      <c r="EA29" s="713"/>
      <c r="EB29" s="713"/>
      <c r="EC29" s="714"/>
    </row>
    <row r="30" spans="2:133" ht="11.25" customHeight="1">
      <c r="B30" s="676" t="s">
        <v>310</v>
      </c>
      <c r="C30" s="677"/>
      <c r="D30" s="677"/>
      <c r="E30" s="677"/>
      <c r="F30" s="677"/>
      <c r="G30" s="677"/>
      <c r="H30" s="677"/>
      <c r="I30" s="677"/>
      <c r="J30" s="677"/>
      <c r="K30" s="677"/>
      <c r="L30" s="677"/>
      <c r="M30" s="677"/>
      <c r="N30" s="677"/>
      <c r="O30" s="677"/>
      <c r="P30" s="677"/>
      <c r="Q30" s="678"/>
      <c r="R30" s="679">
        <v>558709</v>
      </c>
      <c r="S30" s="680"/>
      <c r="T30" s="680"/>
      <c r="U30" s="680"/>
      <c r="V30" s="680"/>
      <c r="W30" s="680"/>
      <c r="X30" s="680"/>
      <c r="Y30" s="681"/>
      <c r="Z30" s="682">
        <v>0.5</v>
      </c>
      <c r="AA30" s="682"/>
      <c r="AB30" s="682"/>
      <c r="AC30" s="682"/>
      <c r="AD30" s="683">
        <v>129376</v>
      </c>
      <c r="AE30" s="683"/>
      <c r="AF30" s="683"/>
      <c r="AG30" s="683"/>
      <c r="AH30" s="683"/>
      <c r="AI30" s="683"/>
      <c r="AJ30" s="683"/>
      <c r="AK30" s="683"/>
      <c r="AL30" s="684">
        <v>0.2</v>
      </c>
      <c r="AM30" s="685"/>
      <c r="AN30" s="685"/>
      <c r="AO30" s="686"/>
      <c r="AP30" s="727" t="s">
        <v>311</v>
      </c>
      <c r="AQ30" s="728"/>
      <c r="AR30" s="728"/>
      <c r="AS30" s="728"/>
      <c r="AT30" s="733" t="s">
        <v>312</v>
      </c>
      <c r="AU30" s="230"/>
      <c r="AV30" s="230"/>
      <c r="AW30" s="230"/>
      <c r="AX30" s="665" t="s">
        <v>186</v>
      </c>
      <c r="AY30" s="666"/>
      <c r="AZ30" s="666"/>
      <c r="BA30" s="666"/>
      <c r="BB30" s="666"/>
      <c r="BC30" s="666"/>
      <c r="BD30" s="666"/>
      <c r="BE30" s="666"/>
      <c r="BF30" s="667"/>
      <c r="BG30" s="739">
        <v>99.1</v>
      </c>
      <c r="BH30" s="740"/>
      <c r="BI30" s="740"/>
      <c r="BJ30" s="740"/>
      <c r="BK30" s="740"/>
      <c r="BL30" s="740"/>
      <c r="BM30" s="674">
        <v>96.8</v>
      </c>
      <c r="BN30" s="740"/>
      <c r="BO30" s="740"/>
      <c r="BP30" s="740"/>
      <c r="BQ30" s="741"/>
      <c r="BR30" s="739">
        <v>98.9</v>
      </c>
      <c r="BS30" s="740"/>
      <c r="BT30" s="740"/>
      <c r="BU30" s="740"/>
      <c r="BV30" s="740"/>
      <c r="BW30" s="740"/>
      <c r="BX30" s="674">
        <v>93.9</v>
      </c>
      <c r="BY30" s="740"/>
      <c r="BZ30" s="740"/>
      <c r="CA30" s="740"/>
      <c r="CB30" s="741"/>
      <c r="CD30" s="744"/>
      <c r="CE30" s="745"/>
      <c r="CF30" s="694" t="s">
        <v>313</v>
      </c>
      <c r="CG30" s="695"/>
      <c r="CH30" s="695"/>
      <c r="CI30" s="695"/>
      <c r="CJ30" s="695"/>
      <c r="CK30" s="695"/>
      <c r="CL30" s="695"/>
      <c r="CM30" s="695"/>
      <c r="CN30" s="695"/>
      <c r="CO30" s="695"/>
      <c r="CP30" s="695"/>
      <c r="CQ30" s="696"/>
      <c r="CR30" s="679">
        <v>6107854</v>
      </c>
      <c r="CS30" s="680"/>
      <c r="CT30" s="680"/>
      <c r="CU30" s="680"/>
      <c r="CV30" s="680"/>
      <c r="CW30" s="680"/>
      <c r="CX30" s="680"/>
      <c r="CY30" s="681"/>
      <c r="CZ30" s="684">
        <v>6.1</v>
      </c>
      <c r="DA30" s="713"/>
      <c r="DB30" s="713"/>
      <c r="DC30" s="717"/>
      <c r="DD30" s="688">
        <v>6065442</v>
      </c>
      <c r="DE30" s="680"/>
      <c r="DF30" s="680"/>
      <c r="DG30" s="680"/>
      <c r="DH30" s="680"/>
      <c r="DI30" s="680"/>
      <c r="DJ30" s="680"/>
      <c r="DK30" s="681"/>
      <c r="DL30" s="688">
        <v>6065442</v>
      </c>
      <c r="DM30" s="680"/>
      <c r="DN30" s="680"/>
      <c r="DO30" s="680"/>
      <c r="DP30" s="680"/>
      <c r="DQ30" s="680"/>
      <c r="DR30" s="680"/>
      <c r="DS30" s="680"/>
      <c r="DT30" s="680"/>
      <c r="DU30" s="680"/>
      <c r="DV30" s="681"/>
      <c r="DW30" s="684">
        <v>9.9</v>
      </c>
      <c r="DX30" s="713"/>
      <c r="DY30" s="713"/>
      <c r="DZ30" s="713"/>
      <c r="EA30" s="713"/>
      <c r="EB30" s="713"/>
      <c r="EC30" s="714"/>
    </row>
    <row r="31" spans="2:133" ht="11.25" customHeight="1">
      <c r="B31" s="676" t="s">
        <v>314</v>
      </c>
      <c r="C31" s="677"/>
      <c r="D31" s="677"/>
      <c r="E31" s="677"/>
      <c r="F31" s="677"/>
      <c r="G31" s="677"/>
      <c r="H31" s="677"/>
      <c r="I31" s="677"/>
      <c r="J31" s="677"/>
      <c r="K31" s="677"/>
      <c r="L31" s="677"/>
      <c r="M31" s="677"/>
      <c r="N31" s="677"/>
      <c r="O31" s="677"/>
      <c r="P31" s="677"/>
      <c r="Q31" s="678"/>
      <c r="R31" s="679">
        <v>43082</v>
      </c>
      <c r="S31" s="680"/>
      <c r="T31" s="680"/>
      <c r="U31" s="680"/>
      <c r="V31" s="680"/>
      <c r="W31" s="680"/>
      <c r="X31" s="680"/>
      <c r="Y31" s="681"/>
      <c r="Z31" s="682">
        <v>0</v>
      </c>
      <c r="AA31" s="682"/>
      <c r="AB31" s="682"/>
      <c r="AC31" s="682"/>
      <c r="AD31" s="683" t="s">
        <v>127</v>
      </c>
      <c r="AE31" s="683"/>
      <c r="AF31" s="683"/>
      <c r="AG31" s="683"/>
      <c r="AH31" s="683"/>
      <c r="AI31" s="683"/>
      <c r="AJ31" s="683"/>
      <c r="AK31" s="683"/>
      <c r="AL31" s="684" t="s">
        <v>144</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98.9</v>
      </c>
      <c r="BH31" s="715"/>
      <c r="BI31" s="715"/>
      <c r="BJ31" s="715"/>
      <c r="BK31" s="715"/>
      <c r="BL31" s="715"/>
      <c r="BM31" s="685">
        <v>96.3</v>
      </c>
      <c r="BN31" s="737"/>
      <c r="BO31" s="737"/>
      <c r="BP31" s="737"/>
      <c r="BQ31" s="738"/>
      <c r="BR31" s="736">
        <v>98.6</v>
      </c>
      <c r="BS31" s="715"/>
      <c r="BT31" s="715"/>
      <c r="BU31" s="715"/>
      <c r="BV31" s="715"/>
      <c r="BW31" s="715"/>
      <c r="BX31" s="685">
        <v>92.7</v>
      </c>
      <c r="BY31" s="737"/>
      <c r="BZ31" s="737"/>
      <c r="CA31" s="737"/>
      <c r="CB31" s="738"/>
      <c r="CD31" s="744"/>
      <c r="CE31" s="745"/>
      <c r="CF31" s="694" t="s">
        <v>317</v>
      </c>
      <c r="CG31" s="695"/>
      <c r="CH31" s="695"/>
      <c r="CI31" s="695"/>
      <c r="CJ31" s="695"/>
      <c r="CK31" s="695"/>
      <c r="CL31" s="695"/>
      <c r="CM31" s="695"/>
      <c r="CN31" s="695"/>
      <c r="CO31" s="695"/>
      <c r="CP31" s="695"/>
      <c r="CQ31" s="696"/>
      <c r="CR31" s="679">
        <v>312748</v>
      </c>
      <c r="CS31" s="715"/>
      <c r="CT31" s="715"/>
      <c r="CU31" s="715"/>
      <c r="CV31" s="715"/>
      <c r="CW31" s="715"/>
      <c r="CX31" s="715"/>
      <c r="CY31" s="716"/>
      <c r="CZ31" s="684">
        <v>0.3</v>
      </c>
      <c r="DA31" s="713"/>
      <c r="DB31" s="713"/>
      <c r="DC31" s="717"/>
      <c r="DD31" s="688">
        <v>311810</v>
      </c>
      <c r="DE31" s="715"/>
      <c r="DF31" s="715"/>
      <c r="DG31" s="715"/>
      <c r="DH31" s="715"/>
      <c r="DI31" s="715"/>
      <c r="DJ31" s="715"/>
      <c r="DK31" s="716"/>
      <c r="DL31" s="688">
        <v>311810</v>
      </c>
      <c r="DM31" s="715"/>
      <c r="DN31" s="715"/>
      <c r="DO31" s="715"/>
      <c r="DP31" s="715"/>
      <c r="DQ31" s="715"/>
      <c r="DR31" s="715"/>
      <c r="DS31" s="715"/>
      <c r="DT31" s="715"/>
      <c r="DU31" s="715"/>
      <c r="DV31" s="716"/>
      <c r="DW31" s="684">
        <v>0.5</v>
      </c>
      <c r="DX31" s="713"/>
      <c r="DY31" s="713"/>
      <c r="DZ31" s="713"/>
      <c r="EA31" s="713"/>
      <c r="EB31" s="713"/>
      <c r="EC31" s="714"/>
    </row>
    <row r="32" spans="2:133" ht="11.25" customHeight="1">
      <c r="B32" s="676" t="s">
        <v>318</v>
      </c>
      <c r="C32" s="677"/>
      <c r="D32" s="677"/>
      <c r="E32" s="677"/>
      <c r="F32" s="677"/>
      <c r="G32" s="677"/>
      <c r="H32" s="677"/>
      <c r="I32" s="677"/>
      <c r="J32" s="677"/>
      <c r="K32" s="677"/>
      <c r="L32" s="677"/>
      <c r="M32" s="677"/>
      <c r="N32" s="677"/>
      <c r="O32" s="677"/>
      <c r="P32" s="677"/>
      <c r="Q32" s="678"/>
      <c r="R32" s="679">
        <v>3146162</v>
      </c>
      <c r="S32" s="680"/>
      <c r="T32" s="680"/>
      <c r="U32" s="680"/>
      <c r="V32" s="680"/>
      <c r="W32" s="680"/>
      <c r="X32" s="680"/>
      <c r="Y32" s="681"/>
      <c r="Z32" s="682">
        <v>3</v>
      </c>
      <c r="AA32" s="682"/>
      <c r="AB32" s="682"/>
      <c r="AC32" s="682"/>
      <c r="AD32" s="683" t="s">
        <v>127</v>
      </c>
      <c r="AE32" s="683"/>
      <c r="AF32" s="683"/>
      <c r="AG32" s="683"/>
      <c r="AH32" s="683"/>
      <c r="AI32" s="683"/>
      <c r="AJ32" s="683"/>
      <c r="AK32" s="683"/>
      <c r="AL32" s="684" t="s">
        <v>246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99.2</v>
      </c>
      <c r="BH32" s="749"/>
      <c r="BI32" s="749"/>
      <c r="BJ32" s="749"/>
      <c r="BK32" s="749"/>
      <c r="BL32" s="749"/>
      <c r="BM32" s="750">
        <v>96.9</v>
      </c>
      <c r="BN32" s="749"/>
      <c r="BO32" s="749"/>
      <c r="BP32" s="749"/>
      <c r="BQ32" s="751"/>
      <c r="BR32" s="748">
        <v>99.1</v>
      </c>
      <c r="BS32" s="749"/>
      <c r="BT32" s="749"/>
      <c r="BU32" s="749"/>
      <c r="BV32" s="749"/>
      <c r="BW32" s="749"/>
      <c r="BX32" s="750">
        <v>94.6</v>
      </c>
      <c r="BY32" s="749"/>
      <c r="BZ32" s="749"/>
      <c r="CA32" s="749"/>
      <c r="CB32" s="751"/>
      <c r="CD32" s="746"/>
      <c r="CE32" s="747"/>
      <c r="CF32" s="694" t="s">
        <v>320</v>
      </c>
      <c r="CG32" s="695"/>
      <c r="CH32" s="695"/>
      <c r="CI32" s="695"/>
      <c r="CJ32" s="695"/>
      <c r="CK32" s="695"/>
      <c r="CL32" s="695"/>
      <c r="CM32" s="695"/>
      <c r="CN32" s="695"/>
      <c r="CO32" s="695"/>
      <c r="CP32" s="695"/>
      <c r="CQ32" s="696"/>
      <c r="CR32" s="679">
        <v>3</v>
      </c>
      <c r="CS32" s="680"/>
      <c r="CT32" s="680"/>
      <c r="CU32" s="680"/>
      <c r="CV32" s="680"/>
      <c r="CW32" s="680"/>
      <c r="CX32" s="680"/>
      <c r="CY32" s="681"/>
      <c r="CZ32" s="684">
        <v>0</v>
      </c>
      <c r="DA32" s="713"/>
      <c r="DB32" s="713"/>
      <c r="DC32" s="717"/>
      <c r="DD32" s="688">
        <v>3</v>
      </c>
      <c r="DE32" s="680"/>
      <c r="DF32" s="680"/>
      <c r="DG32" s="680"/>
      <c r="DH32" s="680"/>
      <c r="DI32" s="680"/>
      <c r="DJ32" s="680"/>
      <c r="DK32" s="681"/>
      <c r="DL32" s="688">
        <v>3</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321</v>
      </c>
      <c r="C33" s="677"/>
      <c r="D33" s="677"/>
      <c r="E33" s="677"/>
      <c r="F33" s="677"/>
      <c r="G33" s="677"/>
      <c r="H33" s="677"/>
      <c r="I33" s="677"/>
      <c r="J33" s="677"/>
      <c r="K33" s="677"/>
      <c r="L33" s="677"/>
      <c r="M33" s="677"/>
      <c r="N33" s="677"/>
      <c r="O33" s="677"/>
      <c r="P33" s="677"/>
      <c r="Q33" s="678"/>
      <c r="R33" s="679">
        <v>4625258</v>
      </c>
      <c r="S33" s="680"/>
      <c r="T33" s="680"/>
      <c r="U33" s="680"/>
      <c r="V33" s="680"/>
      <c r="W33" s="680"/>
      <c r="X33" s="680"/>
      <c r="Y33" s="681"/>
      <c r="Z33" s="682">
        <v>4.4000000000000004</v>
      </c>
      <c r="AA33" s="682"/>
      <c r="AB33" s="682"/>
      <c r="AC33" s="682"/>
      <c r="AD33" s="683" t="s">
        <v>246</v>
      </c>
      <c r="AE33" s="683"/>
      <c r="AF33" s="683"/>
      <c r="AG33" s="683"/>
      <c r="AH33" s="683"/>
      <c r="AI33" s="683"/>
      <c r="AJ33" s="683"/>
      <c r="AK33" s="683"/>
      <c r="AL33" s="684" t="s">
        <v>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39569905</v>
      </c>
      <c r="CS33" s="715"/>
      <c r="CT33" s="715"/>
      <c r="CU33" s="715"/>
      <c r="CV33" s="715"/>
      <c r="CW33" s="715"/>
      <c r="CX33" s="715"/>
      <c r="CY33" s="716"/>
      <c r="CZ33" s="684">
        <v>39.6</v>
      </c>
      <c r="DA33" s="713"/>
      <c r="DB33" s="713"/>
      <c r="DC33" s="717"/>
      <c r="DD33" s="688">
        <v>33986265</v>
      </c>
      <c r="DE33" s="715"/>
      <c r="DF33" s="715"/>
      <c r="DG33" s="715"/>
      <c r="DH33" s="715"/>
      <c r="DI33" s="715"/>
      <c r="DJ33" s="715"/>
      <c r="DK33" s="716"/>
      <c r="DL33" s="688">
        <v>27264798</v>
      </c>
      <c r="DM33" s="715"/>
      <c r="DN33" s="715"/>
      <c r="DO33" s="715"/>
      <c r="DP33" s="715"/>
      <c r="DQ33" s="715"/>
      <c r="DR33" s="715"/>
      <c r="DS33" s="715"/>
      <c r="DT33" s="715"/>
      <c r="DU33" s="715"/>
      <c r="DV33" s="716"/>
      <c r="DW33" s="684">
        <v>44.5</v>
      </c>
      <c r="DX33" s="713"/>
      <c r="DY33" s="713"/>
      <c r="DZ33" s="713"/>
      <c r="EA33" s="713"/>
      <c r="EB33" s="713"/>
      <c r="EC33" s="714"/>
    </row>
    <row r="34" spans="2:133" ht="11.25" customHeight="1">
      <c r="B34" s="676" t="s">
        <v>323</v>
      </c>
      <c r="C34" s="677"/>
      <c r="D34" s="677"/>
      <c r="E34" s="677"/>
      <c r="F34" s="677"/>
      <c r="G34" s="677"/>
      <c r="H34" s="677"/>
      <c r="I34" s="677"/>
      <c r="J34" s="677"/>
      <c r="K34" s="677"/>
      <c r="L34" s="677"/>
      <c r="M34" s="677"/>
      <c r="N34" s="677"/>
      <c r="O34" s="677"/>
      <c r="P34" s="677"/>
      <c r="Q34" s="678"/>
      <c r="R34" s="679">
        <v>1301500</v>
      </c>
      <c r="S34" s="680"/>
      <c r="T34" s="680"/>
      <c r="U34" s="680"/>
      <c r="V34" s="680"/>
      <c r="W34" s="680"/>
      <c r="X34" s="680"/>
      <c r="Y34" s="681"/>
      <c r="Z34" s="682">
        <v>1.2</v>
      </c>
      <c r="AA34" s="682"/>
      <c r="AB34" s="682"/>
      <c r="AC34" s="682"/>
      <c r="AD34" s="683">
        <v>133021</v>
      </c>
      <c r="AE34" s="683"/>
      <c r="AF34" s="683"/>
      <c r="AG34" s="683"/>
      <c r="AH34" s="683"/>
      <c r="AI34" s="683"/>
      <c r="AJ34" s="683"/>
      <c r="AK34" s="683"/>
      <c r="AL34" s="684">
        <v>0.2</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15110008</v>
      </c>
      <c r="CS34" s="680"/>
      <c r="CT34" s="680"/>
      <c r="CU34" s="680"/>
      <c r="CV34" s="680"/>
      <c r="CW34" s="680"/>
      <c r="CX34" s="680"/>
      <c r="CY34" s="681"/>
      <c r="CZ34" s="684">
        <v>15.1</v>
      </c>
      <c r="DA34" s="713"/>
      <c r="DB34" s="713"/>
      <c r="DC34" s="717"/>
      <c r="DD34" s="688">
        <v>12572497</v>
      </c>
      <c r="DE34" s="680"/>
      <c r="DF34" s="680"/>
      <c r="DG34" s="680"/>
      <c r="DH34" s="680"/>
      <c r="DI34" s="680"/>
      <c r="DJ34" s="680"/>
      <c r="DK34" s="681"/>
      <c r="DL34" s="688">
        <v>11895370</v>
      </c>
      <c r="DM34" s="680"/>
      <c r="DN34" s="680"/>
      <c r="DO34" s="680"/>
      <c r="DP34" s="680"/>
      <c r="DQ34" s="680"/>
      <c r="DR34" s="680"/>
      <c r="DS34" s="680"/>
      <c r="DT34" s="680"/>
      <c r="DU34" s="680"/>
      <c r="DV34" s="681"/>
      <c r="DW34" s="684">
        <v>19.399999999999999</v>
      </c>
      <c r="DX34" s="713"/>
      <c r="DY34" s="713"/>
      <c r="DZ34" s="713"/>
      <c r="EA34" s="713"/>
      <c r="EB34" s="713"/>
      <c r="EC34" s="714"/>
    </row>
    <row r="35" spans="2:133" ht="11.25" customHeight="1">
      <c r="B35" s="676" t="s">
        <v>327</v>
      </c>
      <c r="C35" s="677"/>
      <c r="D35" s="677"/>
      <c r="E35" s="677"/>
      <c r="F35" s="677"/>
      <c r="G35" s="677"/>
      <c r="H35" s="677"/>
      <c r="I35" s="677"/>
      <c r="J35" s="677"/>
      <c r="K35" s="677"/>
      <c r="L35" s="677"/>
      <c r="M35" s="677"/>
      <c r="N35" s="677"/>
      <c r="O35" s="677"/>
      <c r="P35" s="677"/>
      <c r="Q35" s="678"/>
      <c r="R35" s="679">
        <v>6544343</v>
      </c>
      <c r="S35" s="680"/>
      <c r="T35" s="680"/>
      <c r="U35" s="680"/>
      <c r="V35" s="680"/>
      <c r="W35" s="680"/>
      <c r="X35" s="680"/>
      <c r="Y35" s="681"/>
      <c r="Z35" s="682">
        <v>6.2</v>
      </c>
      <c r="AA35" s="682"/>
      <c r="AB35" s="682"/>
      <c r="AC35" s="682"/>
      <c r="AD35" s="683" t="s">
        <v>127</v>
      </c>
      <c r="AE35" s="683"/>
      <c r="AF35" s="683"/>
      <c r="AG35" s="683"/>
      <c r="AH35" s="683"/>
      <c r="AI35" s="683"/>
      <c r="AJ35" s="683"/>
      <c r="AK35" s="683"/>
      <c r="AL35" s="684" t="s">
        <v>127</v>
      </c>
      <c r="AM35" s="685"/>
      <c r="AN35" s="685"/>
      <c r="AO35" s="686"/>
      <c r="AP35" s="234"/>
      <c r="AQ35" s="752" t="s">
        <v>328</v>
      </c>
      <c r="AR35" s="753"/>
      <c r="AS35" s="753"/>
      <c r="AT35" s="753"/>
      <c r="AU35" s="753"/>
      <c r="AV35" s="753"/>
      <c r="AW35" s="753"/>
      <c r="AX35" s="753"/>
      <c r="AY35" s="754"/>
      <c r="AZ35" s="668">
        <v>10759888</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7085</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1173954</v>
      </c>
      <c r="CS35" s="715"/>
      <c r="CT35" s="715"/>
      <c r="CU35" s="715"/>
      <c r="CV35" s="715"/>
      <c r="CW35" s="715"/>
      <c r="CX35" s="715"/>
      <c r="CY35" s="716"/>
      <c r="CZ35" s="684">
        <v>1.2</v>
      </c>
      <c r="DA35" s="713"/>
      <c r="DB35" s="713"/>
      <c r="DC35" s="717"/>
      <c r="DD35" s="688">
        <v>1120355</v>
      </c>
      <c r="DE35" s="715"/>
      <c r="DF35" s="715"/>
      <c r="DG35" s="715"/>
      <c r="DH35" s="715"/>
      <c r="DI35" s="715"/>
      <c r="DJ35" s="715"/>
      <c r="DK35" s="716"/>
      <c r="DL35" s="688">
        <v>1120355</v>
      </c>
      <c r="DM35" s="715"/>
      <c r="DN35" s="715"/>
      <c r="DO35" s="715"/>
      <c r="DP35" s="715"/>
      <c r="DQ35" s="715"/>
      <c r="DR35" s="715"/>
      <c r="DS35" s="715"/>
      <c r="DT35" s="715"/>
      <c r="DU35" s="715"/>
      <c r="DV35" s="716"/>
      <c r="DW35" s="684">
        <v>1.8</v>
      </c>
      <c r="DX35" s="713"/>
      <c r="DY35" s="713"/>
      <c r="DZ35" s="713"/>
      <c r="EA35" s="713"/>
      <c r="EB35" s="713"/>
      <c r="EC35" s="714"/>
    </row>
    <row r="36" spans="2:133" ht="11.25" customHeight="1">
      <c r="B36" s="676" t="s">
        <v>331</v>
      </c>
      <c r="C36" s="677"/>
      <c r="D36" s="677"/>
      <c r="E36" s="677"/>
      <c r="F36" s="677"/>
      <c r="G36" s="677"/>
      <c r="H36" s="677"/>
      <c r="I36" s="677"/>
      <c r="J36" s="677"/>
      <c r="K36" s="677"/>
      <c r="L36" s="677"/>
      <c r="M36" s="677"/>
      <c r="N36" s="677"/>
      <c r="O36" s="677"/>
      <c r="P36" s="677"/>
      <c r="Q36" s="678"/>
      <c r="R36" s="679" t="s">
        <v>144</v>
      </c>
      <c r="S36" s="680"/>
      <c r="T36" s="680"/>
      <c r="U36" s="680"/>
      <c r="V36" s="680"/>
      <c r="W36" s="680"/>
      <c r="X36" s="680"/>
      <c r="Y36" s="681"/>
      <c r="Z36" s="682" t="s">
        <v>127</v>
      </c>
      <c r="AA36" s="682"/>
      <c r="AB36" s="682"/>
      <c r="AC36" s="682"/>
      <c r="AD36" s="683" t="s">
        <v>246</v>
      </c>
      <c r="AE36" s="683"/>
      <c r="AF36" s="683"/>
      <c r="AG36" s="683"/>
      <c r="AH36" s="683"/>
      <c r="AI36" s="683"/>
      <c r="AJ36" s="683"/>
      <c r="AK36" s="683"/>
      <c r="AL36" s="684" t="s">
        <v>246</v>
      </c>
      <c r="AM36" s="685"/>
      <c r="AN36" s="685"/>
      <c r="AO36" s="686"/>
      <c r="AQ36" s="756" t="s">
        <v>332</v>
      </c>
      <c r="AR36" s="757"/>
      <c r="AS36" s="757"/>
      <c r="AT36" s="757"/>
      <c r="AU36" s="757"/>
      <c r="AV36" s="757"/>
      <c r="AW36" s="757"/>
      <c r="AX36" s="757"/>
      <c r="AY36" s="758"/>
      <c r="AZ36" s="679">
        <v>1525980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-63814</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10562966</v>
      </c>
      <c r="CS36" s="680"/>
      <c r="CT36" s="680"/>
      <c r="CU36" s="680"/>
      <c r="CV36" s="680"/>
      <c r="CW36" s="680"/>
      <c r="CX36" s="680"/>
      <c r="CY36" s="681"/>
      <c r="CZ36" s="684">
        <v>10.6</v>
      </c>
      <c r="DA36" s="713"/>
      <c r="DB36" s="713"/>
      <c r="DC36" s="717"/>
      <c r="DD36" s="688">
        <v>8932891</v>
      </c>
      <c r="DE36" s="680"/>
      <c r="DF36" s="680"/>
      <c r="DG36" s="680"/>
      <c r="DH36" s="680"/>
      <c r="DI36" s="680"/>
      <c r="DJ36" s="680"/>
      <c r="DK36" s="681"/>
      <c r="DL36" s="688">
        <v>6883003</v>
      </c>
      <c r="DM36" s="680"/>
      <c r="DN36" s="680"/>
      <c r="DO36" s="680"/>
      <c r="DP36" s="680"/>
      <c r="DQ36" s="680"/>
      <c r="DR36" s="680"/>
      <c r="DS36" s="680"/>
      <c r="DT36" s="680"/>
      <c r="DU36" s="680"/>
      <c r="DV36" s="681"/>
      <c r="DW36" s="684">
        <v>11.2</v>
      </c>
      <c r="DX36" s="713"/>
      <c r="DY36" s="713"/>
      <c r="DZ36" s="713"/>
      <c r="EA36" s="713"/>
      <c r="EB36" s="713"/>
      <c r="EC36" s="714"/>
    </row>
    <row r="37" spans="2:133" ht="11.25" customHeight="1">
      <c r="B37" s="676" t="s">
        <v>335</v>
      </c>
      <c r="C37" s="677"/>
      <c r="D37" s="677"/>
      <c r="E37" s="677"/>
      <c r="F37" s="677"/>
      <c r="G37" s="677"/>
      <c r="H37" s="677"/>
      <c r="I37" s="677"/>
      <c r="J37" s="677"/>
      <c r="K37" s="677"/>
      <c r="L37" s="677"/>
      <c r="M37" s="677"/>
      <c r="N37" s="677"/>
      <c r="O37" s="677"/>
      <c r="P37" s="677"/>
      <c r="Q37" s="678"/>
      <c r="R37" s="679">
        <v>2459543</v>
      </c>
      <c r="S37" s="680"/>
      <c r="T37" s="680"/>
      <c r="U37" s="680"/>
      <c r="V37" s="680"/>
      <c r="W37" s="680"/>
      <c r="X37" s="680"/>
      <c r="Y37" s="681"/>
      <c r="Z37" s="682">
        <v>2.2999999999999998</v>
      </c>
      <c r="AA37" s="682"/>
      <c r="AB37" s="682"/>
      <c r="AC37" s="682"/>
      <c r="AD37" s="683" t="s">
        <v>235</v>
      </c>
      <c r="AE37" s="683"/>
      <c r="AF37" s="683"/>
      <c r="AG37" s="683"/>
      <c r="AH37" s="683"/>
      <c r="AI37" s="683"/>
      <c r="AJ37" s="683"/>
      <c r="AK37" s="683"/>
      <c r="AL37" s="684" t="s">
        <v>246</v>
      </c>
      <c r="AM37" s="685"/>
      <c r="AN37" s="685"/>
      <c r="AO37" s="686"/>
      <c r="AQ37" s="756" t="s">
        <v>336</v>
      </c>
      <c r="AR37" s="757"/>
      <c r="AS37" s="757"/>
      <c r="AT37" s="757"/>
      <c r="AU37" s="757"/>
      <c r="AV37" s="757"/>
      <c r="AW37" s="757"/>
      <c r="AX37" s="757"/>
      <c r="AY37" s="758"/>
      <c r="AZ37" s="679">
        <v>383680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49480</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3865431</v>
      </c>
      <c r="CS37" s="715"/>
      <c r="CT37" s="715"/>
      <c r="CU37" s="715"/>
      <c r="CV37" s="715"/>
      <c r="CW37" s="715"/>
      <c r="CX37" s="715"/>
      <c r="CY37" s="716"/>
      <c r="CZ37" s="684">
        <v>3.9</v>
      </c>
      <c r="DA37" s="713"/>
      <c r="DB37" s="713"/>
      <c r="DC37" s="717"/>
      <c r="DD37" s="688">
        <v>3865431</v>
      </c>
      <c r="DE37" s="715"/>
      <c r="DF37" s="715"/>
      <c r="DG37" s="715"/>
      <c r="DH37" s="715"/>
      <c r="DI37" s="715"/>
      <c r="DJ37" s="715"/>
      <c r="DK37" s="716"/>
      <c r="DL37" s="688">
        <v>3825601</v>
      </c>
      <c r="DM37" s="715"/>
      <c r="DN37" s="715"/>
      <c r="DO37" s="715"/>
      <c r="DP37" s="715"/>
      <c r="DQ37" s="715"/>
      <c r="DR37" s="715"/>
      <c r="DS37" s="715"/>
      <c r="DT37" s="715"/>
      <c r="DU37" s="715"/>
      <c r="DV37" s="716"/>
      <c r="DW37" s="684">
        <v>6.2</v>
      </c>
      <c r="DX37" s="713"/>
      <c r="DY37" s="713"/>
      <c r="DZ37" s="713"/>
      <c r="EA37" s="713"/>
      <c r="EB37" s="713"/>
      <c r="EC37" s="714"/>
    </row>
    <row r="38" spans="2:133" ht="11.25" customHeight="1">
      <c r="B38" s="724" t="s">
        <v>339</v>
      </c>
      <c r="C38" s="725"/>
      <c r="D38" s="725"/>
      <c r="E38" s="725"/>
      <c r="F38" s="725"/>
      <c r="G38" s="725"/>
      <c r="H38" s="725"/>
      <c r="I38" s="725"/>
      <c r="J38" s="725"/>
      <c r="K38" s="725"/>
      <c r="L38" s="725"/>
      <c r="M38" s="725"/>
      <c r="N38" s="725"/>
      <c r="O38" s="725"/>
      <c r="P38" s="725"/>
      <c r="Q38" s="726"/>
      <c r="R38" s="759">
        <v>106309556</v>
      </c>
      <c r="S38" s="760"/>
      <c r="T38" s="760"/>
      <c r="U38" s="760"/>
      <c r="V38" s="760"/>
      <c r="W38" s="760"/>
      <c r="X38" s="760"/>
      <c r="Y38" s="761"/>
      <c r="Z38" s="762">
        <v>100</v>
      </c>
      <c r="AA38" s="762"/>
      <c r="AB38" s="762"/>
      <c r="AC38" s="762"/>
      <c r="AD38" s="763">
        <v>58876697</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4576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76534</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8845652</v>
      </c>
      <c r="CS38" s="680"/>
      <c r="CT38" s="680"/>
      <c r="CU38" s="680"/>
      <c r="CV38" s="680"/>
      <c r="CW38" s="680"/>
      <c r="CX38" s="680"/>
      <c r="CY38" s="681"/>
      <c r="CZ38" s="684">
        <v>8.8000000000000007</v>
      </c>
      <c r="DA38" s="713"/>
      <c r="DB38" s="713"/>
      <c r="DC38" s="717"/>
      <c r="DD38" s="688">
        <v>7503707</v>
      </c>
      <c r="DE38" s="680"/>
      <c r="DF38" s="680"/>
      <c r="DG38" s="680"/>
      <c r="DH38" s="680"/>
      <c r="DI38" s="680"/>
      <c r="DJ38" s="680"/>
      <c r="DK38" s="681"/>
      <c r="DL38" s="688">
        <v>7366070</v>
      </c>
      <c r="DM38" s="680"/>
      <c r="DN38" s="680"/>
      <c r="DO38" s="680"/>
      <c r="DP38" s="680"/>
      <c r="DQ38" s="680"/>
      <c r="DR38" s="680"/>
      <c r="DS38" s="680"/>
      <c r="DT38" s="680"/>
      <c r="DU38" s="680"/>
      <c r="DV38" s="681"/>
      <c r="DW38" s="684">
        <v>12</v>
      </c>
      <c r="DX38" s="713"/>
      <c r="DY38" s="713"/>
      <c r="DZ38" s="713"/>
      <c r="EA38" s="713"/>
      <c r="EB38" s="713"/>
      <c r="EC38" s="714"/>
    </row>
    <row r="39" spans="2:133" ht="11.25" customHeight="1">
      <c r="AQ39" s="756" t="s">
        <v>343</v>
      </c>
      <c r="AR39" s="757"/>
      <c r="AS39" s="757"/>
      <c r="AT39" s="757"/>
      <c r="AU39" s="757"/>
      <c r="AV39" s="757"/>
      <c r="AW39" s="757"/>
      <c r="AX39" s="757"/>
      <c r="AY39" s="758"/>
      <c r="AZ39" s="679" t="s">
        <v>127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108</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3872225</v>
      </c>
      <c r="CS39" s="715"/>
      <c r="CT39" s="715"/>
      <c r="CU39" s="715"/>
      <c r="CV39" s="715"/>
      <c r="CW39" s="715"/>
      <c r="CX39" s="715"/>
      <c r="CY39" s="716"/>
      <c r="CZ39" s="684">
        <v>3.9</v>
      </c>
      <c r="DA39" s="713"/>
      <c r="DB39" s="713"/>
      <c r="DC39" s="717"/>
      <c r="DD39" s="688">
        <v>3856815</v>
      </c>
      <c r="DE39" s="715"/>
      <c r="DF39" s="715"/>
      <c r="DG39" s="715"/>
      <c r="DH39" s="715"/>
      <c r="DI39" s="715"/>
      <c r="DJ39" s="715"/>
      <c r="DK39" s="716"/>
      <c r="DL39" s="688" t="s">
        <v>127</v>
      </c>
      <c r="DM39" s="715"/>
      <c r="DN39" s="715"/>
      <c r="DO39" s="715"/>
      <c r="DP39" s="715"/>
      <c r="DQ39" s="715"/>
      <c r="DR39" s="715"/>
      <c r="DS39" s="715"/>
      <c r="DT39" s="715"/>
      <c r="DU39" s="715"/>
      <c r="DV39" s="716"/>
      <c r="DW39" s="684" t="s">
        <v>246</v>
      </c>
      <c r="DX39" s="713"/>
      <c r="DY39" s="713"/>
      <c r="DZ39" s="713"/>
      <c r="EA39" s="713"/>
      <c r="EB39" s="713"/>
      <c r="EC39" s="714"/>
    </row>
    <row r="40" spans="2:133" ht="11.25" customHeight="1">
      <c r="AQ40" s="756" t="s">
        <v>347</v>
      </c>
      <c r="AR40" s="757"/>
      <c r="AS40" s="757"/>
      <c r="AT40" s="757"/>
      <c r="AU40" s="757"/>
      <c r="AV40" s="757"/>
      <c r="AW40" s="757"/>
      <c r="AX40" s="757"/>
      <c r="AY40" s="758"/>
      <c r="AZ40" s="679">
        <v>1892119</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246</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5100</v>
      </c>
      <c r="CS40" s="680"/>
      <c r="CT40" s="680"/>
      <c r="CU40" s="680"/>
      <c r="CV40" s="680"/>
      <c r="CW40" s="680"/>
      <c r="CX40" s="680"/>
      <c r="CY40" s="681"/>
      <c r="CZ40" s="684">
        <v>0</v>
      </c>
      <c r="DA40" s="713"/>
      <c r="DB40" s="713"/>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c r="AQ41" s="766" t="s">
        <v>350</v>
      </c>
      <c r="AR41" s="767"/>
      <c r="AS41" s="767"/>
      <c r="AT41" s="767"/>
      <c r="AU41" s="767"/>
      <c r="AV41" s="767"/>
      <c r="AW41" s="767"/>
      <c r="AX41" s="767"/>
      <c r="AY41" s="768"/>
      <c r="AZ41" s="759">
        <v>6953533</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282</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246</v>
      </c>
      <c r="CS41" s="715"/>
      <c r="CT41" s="715"/>
      <c r="CU41" s="715"/>
      <c r="CV41" s="715"/>
      <c r="CW41" s="715"/>
      <c r="CX41" s="715"/>
      <c r="CY41" s="716"/>
      <c r="CZ41" s="684" t="s">
        <v>246</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9281280</v>
      </c>
      <c r="CS42" s="680"/>
      <c r="CT42" s="680"/>
      <c r="CU42" s="680"/>
      <c r="CV42" s="680"/>
      <c r="CW42" s="680"/>
      <c r="CX42" s="680"/>
      <c r="CY42" s="681"/>
      <c r="CZ42" s="684">
        <v>9.3000000000000007</v>
      </c>
      <c r="DA42" s="685"/>
      <c r="DB42" s="685"/>
      <c r="DC42" s="780"/>
      <c r="DD42" s="688">
        <v>2747557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198528</v>
      </c>
      <c r="CS43" s="715"/>
      <c r="CT43" s="715"/>
      <c r="CU43" s="715"/>
      <c r="CV43" s="715"/>
      <c r="CW43" s="715"/>
      <c r="CX43" s="715"/>
      <c r="CY43" s="716"/>
      <c r="CZ43" s="684">
        <v>0.2</v>
      </c>
      <c r="DA43" s="713"/>
      <c r="DB43" s="713"/>
      <c r="DC43" s="717"/>
      <c r="DD43" s="688">
        <v>186970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308</v>
      </c>
      <c r="CE44" s="792"/>
      <c r="CF44" s="676" t="s">
        <v>358</v>
      </c>
      <c r="CG44" s="677"/>
      <c r="CH44" s="677"/>
      <c r="CI44" s="677"/>
      <c r="CJ44" s="677"/>
      <c r="CK44" s="677"/>
      <c r="CL44" s="677"/>
      <c r="CM44" s="677"/>
      <c r="CN44" s="677"/>
      <c r="CO44" s="677"/>
      <c r="CP44" s="677"/>
      <c r="CQ44" s="678"/>
      <c r="CR44" s="679">
        <v>8731938</v>
      </c>
      <c r="CS44" s="680"/>
      <c r="CT44" s="680"/>
      <c r="CU44" s="680"/>
      <c r="CV44" s="680"/>
      <c r="CW44" s="680"/>
      <c r="CX44" s="680"/>
      <c r="CY44" s="681"/>
      <c r="CZ44" s="684">
        <v>8.6999999999999993</v>
      </c>
      <c r="DA44" s="685"/>
      <c r="DB44" s="685"/>
      <c r="DC44" s="780"/>
      <c r="DD44" s="688">
        <v>2656231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3016318</v>
      </c>
      <c r="CS45" s="715"/>
      <c r="CT45" s="715"/>
      <c r="CU45" s="715"/>
      <c r="CV45" s="715"/>
      <c r="CW45" s="715"/>
      <c r="CX45" s="715"/>
      <c r="CY45" s="716"/>
      <c r="CZ45" s="684">
        <v>3</v>
      </c>
      <c r="DA45" s="713"/>
      <c r="DB45" s="713"/>
      <c r="DC45" s="717"/>
      <c r="DD45" s="688">
        <v>56281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5619414</v>
      </c>
      <c r="CS46" s="680"/>
      <c r="CT46" s="680"/>
      <c r="CU46" s="680"/>
      <c r="CV46" s="680"/>
      <c r="CW46" s="680"/>
      <c r="CX46" s="680"/>
      <c r="CY46" s="681"/>
      <c r="CZ46" s="684">
        <v>5.6</v>
      </c>
      <c r="DA46" s="685"/>
      <c r="DB46" s="685"/>
      <c r="DC46" s="780"/>
      <c r="DD46" s="688">
        <v>2503744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v>549342</v>
      </c>
      <c r="CS47" s="715"/>
      <c r="CT47" s="715"/>
      <c r="CU47" s="715"/>
      <c r="CV47" s="715"/>
      <c r="CW47" s="715"/>
      <c r="CX47" s="715"/>
      <c r="CY47" s="716"/>
      <c r="CZ47" s="684">
        <v>0.5</v>
      </c>
      <c r="DA47" s="713"/>
      <c r="DB47" s="713"/>
      <c r="DC47" s="717"/>
      <c r="DD47" s="688">
        <v>91326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246</v>
      </c>
      <c r="CS48" s="680"/>
      <c r="CT48" s="680"/>
      <c r="CU48" s="680"/>
      <c r="CV48" s="680"/>
      <c r="CW48" s="680"/>
      <c r="CX48" s="680"/>
      <c r="CY48" s="681"/>
      <c r="CZ48" s="684" t="s">
        <v>246</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100011283</v>
      </c>
      <c r="CS49" s="749"/>
      <c r="CT49" s="749"/>
      <c r="CU49" s="749"/>
      <c r="CV49" s="749"/>
      <c r="CW49" s="749"/>
      <c r="CX49" s="749"/>
      <c r="CY49" s="781"/>
      <c r="CZ49" s="764">
        <v>100</v>
      </c>
      <c r="DA49" s="782"/>
      <c r="DB49" s="782"/>
      <c r="DC49" s="783"/>
      <c r="DD49" s="784">
        <v>67167724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fUitweD3KNyrEQEdfGFGu48iSJvUPoB+EP2sbVINcMIXXAV7LUuGEZjyJOsWC/9GS4tCdlDWAN/wz5QqyIlb9g==" saltValue="thSzwRdKc+zBU8/+CwqI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105144</v>
      </c>
      <c r="R7" s="815"/>
      <c r="S7" s="815"/>
      <c r="T7" s="815"/>
      <c r="U7" s="815"/>
      <c r="V7" s="815">
        <v>99677</v>
      </c>
      <c r="W7" s="815"/>
      <c r="X7" s="815"/>
      <c r="Y7" s="815"/>
      <c r="Z7" s="815"/>
      <c r="AA7" s="815">
        <v>5467</v>
      </c>
      <c r="AB7" s="815"/>
      <c r="AC7" s="815"/>
      <c r="AD7" s="815"/>
      <c r="AE7" s="816"/>
      <c r="AF7" s="817">
        <v>4319</v>
      </c>
      <c r="AG7" s="818"/>
      <c r="AH7" s="818"/>
      <c r="AI7" s="818"/>
      <c r="AJ7" s="819"/>
      <c r="AK7" s="854">
        <v>3146</v>
      </c>
      <c r="AL7" s="855"/>
      <c r="AM7" s="855"/>
      <c r="AN7" s="855"/>
      <c r="AO7" s="855"/>
      <c r="AP7" s="855">
        <v>56240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587</v>
      </c>
      <c r="BS7" s="858" t="s">
        <v>579</v>
      </c>
      <c r="BT7" s="859"/>
      <c r="BU7" s="859"/>
      <c r="BV7" s="859"/>
      <c r="BW7" s="859"/>
      <c r="BX7" s="859"/>
      <c r="BY7" s="859"/>
      <c r="BZ7" s="859"/>
      <c r="CA7" s="859"/>
      <c r="CB7" s="859"/>
      <c r="CC7" s="859"/>
      <c r="CD7" s="859"/>
      <c r="CE7" s="859"/>
      <c r="CF7" s="859"/>
      <c r="CG7" s="860"/>
      <c r="CH7" s="851" t="s">
        <v>584</v>
      </c>
      <c r="CI7" s="852"/>
      <c r="CJ7" s="852"/>
      <c r="CK7" s="852"/>
      <c r="CL7" s="853"/>
      <c r="CM7" s="851">
        <v>45</v>
      </c>
      <c r="CN7" s="852"/>
      <c r="CO7" s="852"/>
      <c r="CP7" s="852"/>
      <c r="CQ7" s="853"/>
      <c r="CR7" s="851">
        <v>5</v>
      </c>
      <c r="CS7" s="852"/>
      <c r="CT7" s="852"/>
      <c r="CU7" s="852"/>
      <c r="CV7" s="853"/>
      <c r="CW7" s="851">
        <v>0</v>
      </c>
      <c r="CX7" s="852"/>
      <c r="CY7" s="852"/>
      <c r="CZ7" s="852"/>
      <c r="DA7" s="853"/>
      <c r="DB7" s="851">
        <v>0</v>
      </c>
      <c r="DC7" s="852"/>
      <c r="DD7" s="852"/>
      <c r="DE7" s="852"/>
      <c r="DF7" s="853"/>
      <c r="DG7" s="851">
        <v>90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c r="A8" s="261">
        <v>2</v>
      </c>
      <c r="B8" s="835" t="s">
        <v>387</v>
      </c>
      <c r="C8" s="836"/>
      <c r="D8" s="836"/>
      <c r="E8" s="836"/>
      <c r="F8" s="836"/>
      <c r="G8" s="836"/>
      <c r="H8" s="836"/>
      <c r="I8" s="836"/>
      <c r="J8" s="836"/>
      <c r="K8" s="836"/>
      <c r="L8" s="836"/>
      <c r="M8" s="836"/>
      <c r="N8" s="836"/>
      <c r="O8" s="836"/>
      <c r="P8" s="837"/>
      <c r="Q8" s="838">
        <v>795</v>
      </c>
      <c r="R8" s="839"/>
      <c r="S8" s="839"/>
      <c r="T8" s="839"/>
      <c r="U8" s="839"/>
      <c r="V8" s="839">
        <v>205</v>
      </c>
      <c r="W8" s="839"/>
      <c r="X8" s="839"/>
      <c r="Y8" s="839"/>
      <c r="Z8" s="839"/>
      <c r="AA8" s="839">
        <v>590</v>
      </c>
      <c r="AB8" s="839"/>
      <c r="AC8" s="839"/>
      <c r="AD8" s="839"/>
      <c r="AE8" s="840"/>
      <c r="AF8" s="841">
        <v>1</v>
      </c>
      <c r="AG8" s="842"/>
      <c r="AH8" s="842"/>
      <c r="AI8" s="842"/>
      <c r="AJ8" s="843"/>
      <c r="AK8" s="844">
        <v>398</v>
      </c>
      <c r="AL8" s="845"/>
      <c r="AM8" s="845"/>
      <c r="AN8" s="845"/>
      <c r="AO8" s="845"/>
      <c r="AP8" s="845">
        <v>994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587</v>
      </c>
      <c r="BS8" s="848" t="s">
        <v>580</v>
      </c>
      <c r="BT8" s="849"/>
      <c r="BU8" s="849"/>
      <c r="BV8" s="849"/>
      <c r="BW8" s="849"/>
      <c r="BX8" s="849"/>
      <c r="BY8" s="849"/>
      <c r="BZ8" s="849"/>
      <c r="CA8" s="849"/>
      <c r="CB8" s="849"/>
      <c r="CC8" s="849"/>
      <c r="CD8" s="849"/>
      <c r="CE8" s="849"/>
      <c r="CF8" s="849"/>
      <c r="CG8" s="850"/>
      <c r="CH8" s="861">
        <v>26</v>
      </c>
      <c r="CI8" s="862"/>
      <c r="CJ8" s="862"/>
      <c r="CK8" s="862"/>
      <c r="CL8" s="863"/>
      <c r="CM8" s="861">
        <v>673</v>
      </c>
      <c r="CN8" s="862"/>
      <c r="CO8" s="862"/>
      <c r="CP8" s="862"/>
      <c r="CQ8" s="863"/>
      <c r="CR8" s="861">
        <v>50</v>
      </c>
      <c r="CS8" s="862"/>
      <c r="CT8" s="862"/>
      <c r="CU8" s="862"/>
      <c r="CV8" s="863"/>
      <c r="CW8" s="861">
        <v>0</v>
      </c>
      <c r="CX8" s="862"/>
      <c r="CY8" s="862"/>
      <c r="CZ8" s="862"/>
      <c r="DA8" s="863"/>
      <c r="DB8" s="861">
        <v>0</v>
      </c>
      <c r="DC8" s="862"/>
      <c r="DD8" s="862"/>
      <c r="DE8" s="862"/>
      <c r="DF8" s="863"/>
      <c r="DG8" s="861">
        <v>0</v>
      </c>
      <c r="DH8" s="862"/>
      <c r="DI8" s="862"/>
      <c r="DJ8" s="862"/>
      <c r="DK8" s="863"/>
      <c r="DL8" s="861">
        <v>0</v>
      </c>
      <c r="DM8" s="862"/>
      <c r="DN8" s="862"/>
      <c r="DO8" s="862"/>
      <c r="DP8" s="863"/>
      <c r="DQ8" s="861">
        <v>0</v>
      </c>
      <c r="DR8" s="862"/>
      <c r="DS8" s="862"/>
      <c r="DT8" s="862"/>
      <c r="DU8" s="863"/>
      <c r="DV8" s="864"/>
      <c r="DW8" s="865"/>
      <c r="DX8" s="865"/>
      <c r="DY8" s="865"/>
      <c r="DZ8" s="866"/>
      <c r="EA8" s="254"/>
    </row>
    <row r="9" spans="1:131" s="255" customFormat="1" ht="26.25" customHeight="1">
      <c r="A9" s="261">
        <v>3</v>
      </c>
      <c r="B9" s="835" t="s">
        <v>388</v>
      </c>
      <c r="C9" s="836"/>
      <c r="D9" s="836"/>
      <c r="E9" s="836"/>
      <c r="F9" s="836"/>
      <c r="G9" s="836"/>
      <c r="H9" s="836"/>
      <c r="I9" s="836"/>
      <c r="J9" s="836"/>
      <c r="K9" s="836"/>
      <c r="L9" s="836"/>
      <c r="M9" s="836"/>
      <c r="N9" s="836"/>
      <c r="O9" s="836"/>
      <c r="P9" s="837"/>
      <c r="Q9" s="838">
        <v>1439</v>
      </c>
      <c r="R9" s="839"/>
      <c r="S9" s="839"/>
      <c r="T9" s="839"/>
      <c r="U9" s="839"/>
      <c r="V9" s="839">
        <v>1170</v>
      </c>
      <c r="W9" s="839"/>
      <c r="X9" s="839"/>
      <c r="Y9" s="839"/>
      <c r="Z9" s="839"/>
      <c r="AA9" s="839">
        <v>269</v>
      </c>
      <c r="AB9" s="839"/>
      <c r="AC9" s="839"/>
      <c r="AD9" s="839"/>
      <c r="AE9" s="840"/>
      <c r="AF9" s="841" t="s">
        <v>389</v>
      </c>
      <c r="AG9" s="842"/>
      <c r="AH9" s="842"/>
      <c r="AI9" s="842"/>
      <c r="AJ9" s="843"/>
      <c r="AK9" s="844">
        <v>458</v>
      </c>
      <c r="AL9" s="845"/>
      <c r="AM9" s="845"/>
      <c r="AN9" s="845"/>
      <c r="AO9" s="845"/>
      <c r="AP9" s="845">
        <v>732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587</v>
      </c>
      <c r="BS9" s="848" t="s">
        <v>581</v>
      </c>
      <c r="BT9" s="849"/>
      <c r="BU9" s="849"/>
      <c r="BV9" s="849"/>
      <c r="BW9" s="849"/>
      <c r="BX9" s="849"/>
      <c r="BY9" s="849"/>
      <c r="BZ9" s="849"/>
      <c r="CA9" s="849"/>
      <c r="CB9" s="849"/>
      <c r="CC9" s="849"/>
      <c r="CD9" s="849"/>
      <c r="CE9" s="849"/>
      <c r="CF9" s="849"/>
      <c r="CG9" s="850"/>
      <c r="CH9" s="861" t="s">
        <v>585</v>
      </c>
      <c r="CI9" s="862"/>
      <c r="CJ9" s="862"/>
      <c r="CK9" s="862"/>
      <c r="CL9" s="863"/>
      <c r="CM9" s="861">
        <v>118</v>
      </c>
      <c r="CN9" s="862"/>
      <c r="CO9" s="862"/>
      <c r="CP9" s="862"/>
      <c r="CQ9" s="863"/>
      <c r="CR9" s="861">
        <v>50</v>
      </c>
      <c r="CS9" s="862"/>
      <c r="CT9" s="862"/>
      <c r="CU9" s="862"/>
      <c r="CV9" s="863"/>
      <c r="CW9" s="861">
        <v>0</v>
      </c>
      <c r="CX9" s="862"/>
      <c r="CY9" s="862"/>
      <c r="CZ9" s="862"/>
      <c r="DA9" s="863"/>
      <c r="DB9" s="861">
        <v>0</v>
      </c>
      <c r="DC9" s="862"/>
      <c r="DD9" s="862"/>
      <c r="DE9" s="862"/>
      <c r="DF9" s="863"/>
      <c r="DG9" s="861">
        <v>0</v>
      </c>
      <c r="DH9" s="862"/>
      <c r="DI9" s="862"/>
      <c r="DJ9" s="862"/>
      <c r="DK9" s="863"/>
      <c r="DL9" s="861">
        <v>0</v>
      </c>
      <c r="DM9" s="862"/>
      <c r="DN9" s="862"/>
      <c r="DO9" s="862"/>
      <c r="DP9" s="863"/>
      <c r="DQ9" s="861">
        <v>0</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587</v>
      </c>
      <c r="BS10" s="848" t="s">
        <v>582</v>
      </c>
      <c r="BT10" s="849"/>
      <c r="BU10" s="849"/>
      <c r="BV10" s="849"/>
      <c r="BW10" s="849"/>
      <c r="BX10" s="849"/>
      <c r="BY10" s="849"/>
      <c r="BZ10" s="849"/>
      <c r="CA10" s="849"/>
      <c r="CB10" s="849"/>
      <c r="CC10" s="849"/>
      <c r="CD10" s="849"/>
      <c r="CE10" s="849"/>
      <c r="CF10" s="849"/>
      <c r="CG10" s="850"/>
      <c r="CH10" s="861">
        <v>67</v>
      </c>
      <c r="CI10" s="862"/>
      <c r="CJ10" s="862"/>
      <c r="CK10" s="862"/>
      <c r="CL10" s="863"/>
      <c r="CM10" s="861">
        <v>498</v>
      </c>
      <c r="CN10" s="862"/>
      <c r="CO10" s="862"/>
      <c r="CP10" s="862"/>
      <c r="CQ10" s="863"/>
      <c r="CR10" s="861">
        <v>200</v>
      </c>
      <c r="CS10" s="862"/>
      <c r="CT10" s="862"/>
      <c r="CU10" s="862"/>
      <c r="CV10" s="863"/>
      <c r="CW10" s="861">
        <v>0</v>
      </c>
      <c r="CX10" s="862"/>
      <c r="CY10" s="862"/>
      <c r="CZ10" s="862"/>
      <c r="DA10" s="863"/>
      <c r="DB10" s="861">
        <v>0</v>
      </c>
      <c r="DC10" s="862"/>
      <c r="DD10" s="862"/>
      <c r="DE10" s="862"/>
      <c r="DF10" s="863"/>
      <c r="DG10" s="861">
        <v>0</v>
      </c>
      <c r="DH10" s="862"/>
      <c r="DI10" s="862"/>
      <c r="DJ10" s="862"/>
      <c r="DK10" s="863"/>
      <c r="DL10" s="861">
        <v>0</v>
      </c>
      <c r="DM10" s="862"/>
      <c r="DN10" s="862"/>
      <c r="DO10" s="862"/>
      <c r="DP10" s="863"/>
      <c r="DQ10" s="861">
        <v>0</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t="s">
        <v>587</v>
      </c>
      <c r="BS11" s="848" t="s">
        <v>583</v>
      </c>
      <c r="BT11" s="849"/>
      <c r="BU11" s="849"/>
      <c r="BV11" s="849"/>
      <c r="BW11" s="849"/>
      <c r="BX11" s="849"/>
      <c r="BY11" s="849"/>
      <c r="BZ11" s="849"/>
      <c r="CA11" s="849"/>
      <c r="CB11" s="849"/>
      <c r="CC11" s="849"/>
      <c r="CD11" s="849"/>
      <c r="CE11" s="849"/>
      <c r="CF11" s="849"/>
      <c r="CG11" s="850"/>
      <c r="CH11" s="861">
        <v>5</v>
      </c>
      <c r="CI11" s="862"/>
      <c r="CJ11" s="862"/>
      <c r="CK11" s="862"/>
      <c r="CL11" s="863"/>
      <c r="CM11" s="861">
        <v>1385</v>
      </c>
      <c r="CN11" s="862"/>
      <c r="CO11" s="862"/>
      <c r="CP11" s="862"/>
      <c r="CQ11" s="863"/>
      <c r="CR11" s="861">
        <v>1292</v>
      </c>
      <c r="CS11" s="862"/>
      <c r="CT11" s="862"/>
      <c r="CU11" s="862"/>
      <c r="CV11" s="863"/>
      <c r="CW11" s="861">
        <v>0</v>
      </c>
      <c r="CX11" s="862"/>
      <c r="CY11" s="862"/>
      <c r="CZ11" s="862"/>
      <c r="DA11" s="863"/>
      <c r="DB11" s="861">
        <v>59</v>
      </c>
      <c r="DC11" s="862"/>
      <c r="DD11" s="862"/>
      <c r="DE11" s="862"/>
      <c r="DF11" s="863"/>
      <c r="DG11" s="861">
        <v>0</v>
      </c>
      <c r="DH11" s="862"/>
      <c r="DI11" s="862"/>
      <c r="DJ11" s="862"/>
      <c r="DK11" s="863"/>
      <c r="DL11" s="861">
        <v>0</v>
      </c>
      <c r="DM11" s="862"/>
      <c r="DN11" s="862"/>
      <c r="DO11" s="862"/>
      <c r="DP11" s="863"/>
      <c r="DQ11" s="861">
        <v>0</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t="s">
        <v>587</v>
      </c>
      <c r="BS12" s="848" t="s">
        <v>586</v>
      </c>
      <c r="BT12" s="849"/>
      <c r="BU12" s="849"/>
      <c r="BV12" s="849"/>
      <c r="BW12" s="849"/>
      <c r="BX12" s="849"/>
      <c r="BY12" s="849"/>
      <c r="BZ12" s="849"/>
      <c r="CA12" s="849"/>
      <c r="CB12" s="849"/>
      <c r="CC12" s="849"/>
      <c r="CD12" s="849"/>
      <c r="CE12" s="849"/>
      <c r="CF12" s="849"/>
      <c r="CG12" s="850"/>
      <c r="CH12" s="861">
        <v>5</v>
      </c>
      <c r="CI12" s="862"/>
      <c r="CJ12" s="862"/>
      <c r="CK12" s="862"/>
      <c r="CL12" s="863"/>
      <c r="CM12" s="861">
        <v>15</v>
      </c>
      <c r="CN12" s="862"/>
      <c r="CO12" s="862"/>
      <c r="CP12" s="862"/>
      <c r="CQ12" s="863"/>
      <c r="CR12" s="861">
        <v>5</v>
      </c>
      <c r="CS12" s="862"/>
      <c r="CT12" s="862"/>
      <c r="CU12" s="862"/>
      <c r="CV12" s="863"/>
      <c r="CW12" s="861">
        <v>0</v>
      </c>
      <c r="CX12" s="862"/>
      <c r="CY12" s="862"/>
      <c r="CZ12" s="862"/>
      <c r="DA12" s="863"/>
      <c r="DB12" s="861">
        <v>0</v>
      </c>
      <c r="DC12" s="862"/>
      <c r="DD12" s="862"/>
      <c r="DE12" s="862"/>
      <c r="DF12" s="863"/>
      <c r="DG12" s="861">
        <v>0</v>
      </c>
      <c r="DH12" s="862"/>
      <c r="DI12" s="862"/>
      <c r="DJ12" s="862"/>
      <c r="DK12" s="863"/>
      <c r="DL12" s="861">
        <v>0</v>
      </c>
      <c r="DM12" s="862"/>
      <c r="DN12" s="862"/>
      <c r="DO12" s="862"/>
      <c r="DP12" s="863"/>
      <c r="DQ12" s="861">
        <v>0</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391</v>
      </c>
      <c r="B23" s="870" t="s">
        <v>392</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4320</v>
      </c>
      <c r="AG23" s="874"/>
      <c r="AH23" s="874"/>
      <c r="AI23" s="874"/>
      <c r="AJ23" s="877"/>
      <c r="AK23" s="878"/>
      <c r="AL23" s="879"/>
      <c r="AM23" s="879"/>
      <c r="AN23" s="879"/>
      <c r="AO23" s="879"/>
      <c r="AP23" s="874"/>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403</v>
      </c>
      <c r="C28" s="812"/>
      <c r="D28" s="812"/>
      <c r="E28" s="812"/>
      <c r="F28" s="812"/>
      <c r="G28" s="812"/>
      <c r="H28" s="812"/>
      <c r="I28" s="812"/>
      <c r="J28" s="812"/>
      <c r="K28" s="812"/>
      <c r="L28" s="812"/>
      <c r="M28" s="812"/>
      <c r="N28" s="812"/>
      <c r="O28" s="812"/>
      <c r="P28" s="813"/>
      <c r="Q28" s="902">
        <v>56</v>
      </c>
      <c r="R28" s="903"/>
      <c r="S28" s="903"/>
      <c r="T28" s="903"/>
      <c r="U28" s="903"/>
      <c r="V28" s="903">
        <v>28</v>
      </c>
      <c r="W28" s="903"/>
      <c r="X28" s="903"/>
      <c r="Y28" s="903"/>
      <c r="Z28" s="903"/>
      <c r="AA28" s="903">
        <v>28</v>
      </c>
      <c r="AB28" s="903"/>
      <c r="AC28" s="903"/>
      <c r="AD28" s="903"/>
      <c r="AE28" s="904"/>
      <c r="AF28" s="905">
        <v>28</v>
      </c>
      <c r="AG28" s="903"/>
      <c r="AH28" s="903"/>
      <c r="AI28" s="903"/>
      <c r="AJ28" s="906"/>
      <c r="AK28" s="907">
        <v>0</v>
      </c>
      <c r="AL28" s="898"/>
      <c r="AM28" s="898"/>
      <c r="AN28" s="898"/>
      <c r="AO28" s="898"/>
      <c r="AP28" s="898">
        <v>0</v>
      </c>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404</v>
      </c>
      <c r="C29" s="836"/>
      <c r="D29" s="836"/>
      <c r="E29" s="836"/>
      <c r="F29" s="836"/>
      <c r="G29" s="836"/>
      <c r="H29" s="836"/>
      <c r="I29" s="836"/>
      <c r="J29" s="836"/>
      <c r="K29" s="836"/>
      <c r="L29" s="836"/>
      <c r="M29" s="836"/>
      <c r="N29" s="836"/>
      <c r="O29" s="836"/>
      <c r="P29" s="837"/>
      <c r="Q29" s="838">
        <v>33981</v>
      </c>
      <c r="R29" s="839"/>
      <c r="S29" s="839"/>
      <c r="T29" s="839"/>
      <c r="U29" s="839"/>
      <c r="V29" s="839">
        <v>33973</v>
      </c>
      <c r="W29" s="839"/>
      <c r="X29" s="839"/>
      <c r="Y29" s="839"/>
      <c r="Z29" s="839"/>
      <c r="AA29" s="839">
        <v>7</v>
      </c>
      <c r="AB29" s="839"/>
      <c r="AC29" s="839"/>
      <c r="AD29" s="839"/>
      <c r="AE29" s="840"/>
      <c r="AF29" s="841">
        <v>7</v>
      </c>
      <c r="AG29" s="842"/>
      <c r="AH29" s="842"/>
      <c r="AI29" s="842"/>
      <c r="AJ29" s="843"/>
      <c r="AK29" s="910">
        <v>1612</v>
      </c>
      <c r="AL29" s="911"/>
      <c r="AM29" s="911"/>
      <c r="AN29" s="911"/>
      <c r="AO29" s="911"/>
      <c r="AP29" s="911">
        <v>0</v>
      </c>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405</v>
      </c>
      <c r="C30" s="836"/>
      <c r="D30" s="836"/>
      <c r="E30" s="836"/>
      <c r="F30" s="836"/>
      <c r="G30" s="836"/>
      <c r="H30" s="836"/>
      <c r="I30" s="836"/>
      <c r="J30" s="836"/>
      <c r="K30" s="836"/>
      <c r="L30" s="836"/>
      <c r="M30" s="836"/>
      <c r="N30" s="836"/>
      <c r="O30" s="836"/>
      <c r="P30" s="837"/>
      <c r="Q30" s="838">
        <v>23670</v>
      </c>
      <c r="R30" s="839"/>
      <c r="S30" s="839"/>
      <c r="T30" s="839"/>
      <c r="U30" s="839"/>
      <c r="V30" s="839">
        <v>22522</v>
      </c>
      <c r="W30" s="839"/>
      <c r="X30" s="839"/>
      <c r="Y30" s="839"/>
      <c r="Z30" s="839"/>
      <c r="AA30" s="839">
        <v>1147</v>
      </c>
      <c r="AB30" s="839"/>
      <c r="AC30" s="839"/>
      <c r="AD30" s="839"/>
      <c r="AE30" s="840"/>
      <c r="AF30" s="841">
        <v>1147</v>
      </c>
      <c r="AG30" s="842"/>
      <c r="AH30" s="842"/>
      <c r="AI30" s="842"/>
      <c r="AJ30" s="843"/>
      <c r="AK30" s="910">
        <v>3570</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4331</v>
      </c>
      <c r="R31" s="839"/>
      <c r="S31" s="839"/>
      <c r="T31" s="839"/>
      <c r="U31" s="839"/>
      <c r="V31" s="839">
        <v>4314</v>
      </c>
      <c r="W31" s="839"/>
      <c r="X31" s="839"/>
      <c r="Y31" s="839"/>
      <c r="Z31" s="839"/>
      <c r="AA31" s="839">
        <v>17</v>
      </c>
      <c r="AB31" s="839"/>
      <c r="AC31" s="839"/>
      <c r="AD31" s="839"/>
      <c r="AE31" s="840"/>
      <c r="AF31" s="841">
        <v>17</v>
      </c>
      <c r="AG31" s="842"/>
      <c r="AH31" s="842"/>
      <c r="AI31" s="842"/>
      <c r="AJ31" s="843"/>
      <c r="AK31" s="910">
        <v>583</v>
      </c>
      <c r="AL31" s="911"/>
      <c r="AM31" s="911"/>
      <c r="AN31" s="911"/>
      <c r="AO31" s="911"/>
      <c r="AP31" s="911">
        <v>0</v>
      </c>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6256</v>
      </c>
      <c r="R32" s="839"/>
      <c r="S32" s="839"/>
      <c r="T32" s="839"/>
      <c r="U32" s="839"/>
      <c r="V32" s="839">
        <v>5839</v>
      </c>
      <c r="W32" s="839"/>
      <c r="X32" s="839"/>
      <c r="Y32" s="839"/>
      <c r="Z32" s="839"/>
      <c r="AA32" s="839">
        <v>417</v>
      </c>
      <c r="AB32" s="839"/>
      <c r="AC32" s="839"/>
      <c r="AD32" s="839"/>
      <c r="AE32" s="840"/>
      <c r="AF32" s="841">
        <v>6005</v>
      </c>
      <c r="AG32" s="842"/>
      <c r="AH32" s="842"/>
      <c r="AI32" s="842"/>
      <c r="AJ32" s="843"/>
      <c r="AK32" s="910">
        <v>48</v>
      </c>
      <c r="AL32" s="911"/>
      <c r="AM32" s="911"/>
      <c r="AN32" s="911"/>
      <c r="AO32" s="911"/>
      <c r="AP32" s="911">
        <v>6414</v>
      </c>
      <c r="AQ32" s="911"/>
      <c r="AR32" s="911"/>
      <c r="AS32" s="911"/>
      <c r="AT32" s="911"/>
      <c r="AU32" s="911">
        <v>0</v>
      </c>
      <c r="AV32" s="911"/>
      <c r="AW32" s="911"/>
      <c r="AX32" s="911"/>
      <c r="AY32" s="911"/>
      <c r="AZ32" s="912"/>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409</v>
      </c>
      <c r="C33" s="836"/>
      <c r="D33" s="836"/>
      <c r="E33" s="836"/>
      <c r="F33" s="836"/>
      <c r="G33" s="836"/>
      <c r="H33" s="836"/>
      <c r="I33" s="836"/>
      <c r="J33" s="836"/>
      <c r="K33" s="836"/>
      <c r="L33" s="836"/>
      <c r="M33" s="836"/>
      <c r="N33" s="836"/>
      <c r="O33" s="836"/>
      <c r="P33" s="837"/>
      <c r="Q33" s="838">
        <v>5767</v>
      </c>
      <c r="R33" s="839"/>
      <c r="S33" s="839"/>
      <c r="T33" s="839"/>
      <c r="U33" s="839"/>
      <c r="V33" s="839">
        <v>5604</v>
      </c>
      <c r="W33" s="839"/>
      <c r="X33" s="839"/>
      <c r="Y33" s="839"/>
      <c r="Z33" s="839"/>
      <c r="AA33" s="839">
        <v>163</v>
      </c>
      <c r="AB33" s="839"/>
      <c r="AC33" s="839"/>
      <c r="AD33" s="839"/>
      <c r="AE33" s="840"/>
      <c r="AF33" s="841">
        <v>2556</v>
      </c>
      <c r="AG33" s="842"/>
      <c r="AH33" s="842"/>
      <c r="AI33" s="842"/>
      <c r="AJ33" s="843"/>
      <c r="AK33" s="910">
        <v>1370</v>
      </c>
      <c r="AL33" s="911"/>
      <c r="AM33" s="911"/>
      <c r="AN33" s="911"/>
      <c r="AO33" s="911"/>
      <c r="AP33" s="911">
        <v>19704</v>
      </c>
      <c r="AQ33" s="911"/>
      <c r="AR33" s="911"/>
      <c r="AS33" s="911"/>
      <c r="AT33" s="911"/>
      <c r="AU33" s="911">
        <v>1754</v>
      </c>
      <c r="AV33" s="911"/>
      <c r="AW33" s="911"/>
      <c r="AX33" s="911"/>
      <c r="AY33" s="911"/>
      <c r="AZ33" s="912"/>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411</v>
      </c>
      <c r="C34" s="836"/>
      <c r="D34" s="836"/>
      <c r="E34" s="836"/>
      <c r="F34" s="836"/>
      <c r="G34" s="836"/>
      <c r="H34" s="836"/>
      <c r="I34" s="836"/>
      <c r="J34" s="836"/>
      <c r="K34" s="836"/>
      <c r="L34" s="836"/>
      <c r="M34" s="836"/>
      <c r="N34" s="836"/>
      <c r="O34" s="836"/>
      <c r="P34" s="837"/>
      <c r="Q34" s="838">
        <v>1819</v>
      </c>
      <c r="R34" s="839"/>
      <c r="S34" s="839"/>
      <c r="T34" s="839"/>
      <c r="U34" s="839"/>
      <c r="V34" s="839">
        <v>1835</v>
      </c>
      <c r="W34" s="839"/>
      <c r="X34" s="839"/>
      <c r="Y34" s="839"/>
      <c r="Z34" s="839"/>
      <c r="AA34" s="839">
        <v>-16</v>
      </c>
      <c r="AB34" s="839"/>
      <c r="AC34" s="839"/>
      <c r="AD34" s="839"/>
      <c r="AE34" s="840"/>
      <c r="AF34" s="841">
        <v>228</v>
      </c>
      <c r="AG34" s="842"/>
      <c r="AH34" s="842"/>
      <c r="AI34" s="842"/>
      <c r="AJ34" s="843"/>
      <c r="AK34" s="910">
        <v>384</v>
      </c>
      <c r="AL34" s="911"/>
      <c r="AM34" s="911"/>
      <c r="AN34" s="911"/>
      <c r="AO34" s="911"/>
      <c r="AP34" s="911">
        <v>170</v>
      </c>
      <c r="AQ34" s="911"/>
      <c r="AR34" s="911"/>
      <c r="AS34" s="911"/>
      <c r="AT34" s="911"/>
      <c r="AU34" s="911">
        <v>0</v>
      </c>
      <c r="AV34" s="911"/>
      <c r="AW34" s="911"/>
      <c r="AX34" s="911"/>
      <c r="AY34" s="911"/>
      <c r="AZ34" s="912"/>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391</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9989</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389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396</v>
      </c>
      <c r="W66" s="798"/>
      <c r="X66" s="798"/>
      <c r="Y66" s="798"/>
      <c r="Z66" s="799"/>
      <c r="AA66" s="797" t="s">
        <v>417</v>
      </c>
      <c r="AB66" s="798"/>
      <c r="AC66" s="798"/>
      <c r="AD66" s="798"/>
      <c r="AE66" s="799"/>
      <c r="AF66" s="932" t="s">
        <v>418</v>
      </c>
      <c r="AG66" s="893"/>
      <c r="AH66" s="893"/>
      <c r="AI66" s="893"/>
      <c r="AJ66" s="933"/>
      <c r="AK66" s="797" t="s">
        <v>399</v>
      </c>
      <c r="AL66" s="821"/>
      <c r="AM66" s="821"/>
      <c r="AN66" s="821"/>
      <c r="AO66" s="822"/>
      <c r="AP66" s="797" t="s">
        <v>400</v>
      </c>
      <c r="AQ66" s="798"/>
      <c r="AR66" s="798"/>
      <c r="AS66" s="798"/>
      <c r="AT66" s="799"/>
      <c r="AU66" s="797" t="s">
        <v>419</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578</v>
      </c>
      <c r="C68" s="950"/>
      <c r="D68" s="950"/>
      <c r="E68" s="950"/>
      <c r="F68" s="950"/>
      <c r="G68" s="950"/>
      <c r="H68" s="950"/>
      <c r="I68" s="950"/>
      <c r="J68" s="950"/>
      <c r="K68" s="950"/>
      <c r="L68" s="950"/>
      <c r="M68" s="950"/>
      <c r="N68" s="950"/>
      <c r="O68" s="950"/>
      <c r="P68" s="951"/>
      <c r="Q68" s="952">
        <v>10116</v>
      </c>
      <c r="R68" s="946"/>
      <c r="S68" s="946"/>
      <c r="T68" s="946"/>
      <c r="U68" s="946"/>
      <c r="V68" s="946">
        <v>9877</v>
      </c>
      <c r="W68" s="946"/>
      <c r="X68" s="946"/>
      <c r="Y68" s="946"/>
      <c r="Z68" s="946"/>
      <c r="AA68" s="946">
        <v>239</v>
      </c>
      <c r="AB68" s="946"/>
      <c r="AC68" s="946"/>
      <c r="AD68" s="946"/>
      <c r="AE68" s="946"/>
      <c r="AF68" s="946">
        <v>239</v>
      </c>
      <c r="AG68" s="946"/>
      <c r="AH68" s="946"/>
      <c r="AI68" s="946"/>
      <c r="AJ68" s="946"/>
      <c r="AK68" s="946">
        <v>0</v>
      </c>
      <c r="AL68" s="946"/>
      <c r="AM68" s="946"/>
      <c r="AN68" s="946"/>
      <c r="AO68" s="946"/>
      <c r="AP68" s="946">
        <v>2704</v>
      </c>
      <c r="AQ68" s="946"/>
      <c r="AR68" s="946"/>
      <c r="AS68" s="946"/>
      <c r="AT68" s="946"/>
      <c r="AU68" s="946">
        <v>780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391</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239</v>
      </c>
      <c r="AG88" s="922"/>
      <c r="AH88" s="922"/>
      <c r="AI88" s="922"/>
      <c r="AJ88" s="922"/>
      <c r="AK88" s="919"/>
      <c r="AL88" s="919"/>
      <c r="AM88" s="919"/>
      <c r="AN88" s="919"/>
      <c r="AO88" s="919"/>
      <c r="AP88" s="922">
        <v>2704</v>
      </c>
      <c r="AQ88" s="922"/>
      <c r="AR88" s="922"/>
      <c r="AS88" s="922"/>
      <c r="AT88" s="922"/>
      <c r="AU88" s="922">
        <v>780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307</v>
      </c>
      <c r="AG109" s="975"/>
      <c r="AH109" s="975"/>
      <c r="AI109" s="975"/>
      <c r="AJ109" s="976"/>
      <c r="AK109" s="974" t="s">
        <v>306</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307</v>
      </c>
      <c r="BW109" s="975"/>
      <c r="BX109" s="975"/>
      <c r="BY109" s="975"/>
      <c r="BZ109" s="976"/>
      <c r="CA109" s="974" t="s">
        <v>306</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307</v>
      </c>
      <c r="DM109" s="975"/>
      <c r="DN109" s="975"/>
      <c r="DO109" s="975"/>
      <c r="DP109" s="976"/>
      <c r="DQ109" s="974" t="s">
        <v>306</v>
      </c>
      <c r="DR109" s="975"/>
      <c r="DS109" s="975"/>
      <c r="DT109" s="975"/>
      <c r="DU109" s="976"/>
      <c r="DV109" s="974" t="s">
        <v>430</v>
      </c>
      <c r="DW109" s="975"/>
      <c r="DX109" s="975"/>
      <c r="DY109" s="975"/>
      <c r="DZ109" s="977"/>
    </row>
    <row r="110" spans="1:131" s="246" customFormat="1" ht="26.25" customHeight="1">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6673866</v>
      </c>
      <c r="AB110" s="982"/>
      <c r="AC110" s="982"/>
      <c r="AD110" s="982"/>
      <c r="AE110" s="983"/>
      <c r="AF110" s="984">
        <v>6867728</v>
      </c>
      <c r="AG110" s="982"/>
      <c r="AH110" s="982"/>
      <c r="AI110" s="982"/>
      <c r="AJ110" s="983"/>
      <c r="AK110" s="984">
        <v>6420602</v>
      </c>
      <c r="AL110" s="982"/>
      <c r="AM110" s="982"/>
      <c r="AN110" s="982"/>
      <c r="AO110" s="983"/>
      <c r="AP110" s="985">
        <v>11.8</v>
      </c>
      <c r="AQ110" s="986"/>
      <c r="AR110" s="986"/>
      <c r="AS110" s="986"/>
      <c r="AT110" s="987"/>
      <c r="AU110" s="988" t="s">
        <v>72</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58571823</v>
      </c>
      <c r="BR110" s="1017"/>
      <c r="BS110" s="1017"/>
      <c r="BT110" s="1017"/>
      <c r="BU110" s="1017"/>
      <c r="BV110" s="1017">
        <v>57529927</v>
      </c>
      <c r="BW110" s="1017"/>
      <c r="BX110" s="1017"/>
      <c r="BY110" s="1017"/>
      <c r="BZ110" s="1017"/>
      <c r="CA110" s="1017">
        <v>57966416</v>
      </c>
      <c r="CB110" s="1017"/>
      <c r="CC110" s="1017"/>
      <c r="CD110" s="1017"/>
      <c r="CE110" s="1017"/>
      <c r="CF110" s="1031">
        <v>106.8</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436</v>
      </c>
      <c r="DH110" s="1017"/>
      <c r="DI110" s="1017"/>
      <c r="DJ110" s="1017"/>
      <c r="DK110" s="1017"/>
      <c r="DL110" s="1017" t="s">
        <v>436</v>
      </c>
      <c r="DM110" s="1017"/>
      <c r="DN110" s="1017"/>
      <c r="DO110" s="1017"/>
      <c r="DP110" s="1017"/>
      <c r="DQ110" s="1017" t="s">
        <v>437</v>
      </c>
      <c r="DR110" s="1017"/>
      <c r="DS110" s="1017"/>
      <c r="DT110" s="1017"/>
      <c r="DU110" s="1017"/>
      <c r="DV110" s="1018" t="s">
        <v>437</v>
      </c>
      <c r="DW110" s="1018"/>
      <c r="DX110" s="1018"/>
      <c r="DY110" s="1018"/>
      <c r="DZ110" s="1019"/>
    </row>
    <row r="111" spans="1:131" s="246" customFormat="1" ht="26.25" customHeight="1">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389</v>
      </c>
      <c r="AB111" s="1024"/>
      <c r="AC111" s="1024"/>
      <c r="AD111" s="1024"/>
      <c r="AE111" s="1025"/>
      <c r="AF111" s="1026" t="s">
        <v>127</v>
      </c>
      <c r="AG111" s="1024"/>
      <c r="AH111" s="1024"/>
      <c r="AI111" s="1024"/>
      <c r="AJ111" s="1025"/>
      <c r="AK111" s="1026" t="s">
        <v>436</v>
      </c>
      <c r="AL111" s="1024"/>
      <c r="AM111" s="1024"/>
      <c r="AN111" s="1024"/>
      <c r="AO111" s="1025"/>
      <c r="AP111" s="1027" t="s">
        <v>436</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3737524</v>
      </c>
      <c r="BR111" s="1010"/>
      <c r="BS111" s="1010"/>
      <c r="BT111" s="1010"/>
      <c r="BU111" s="1010"/>
      <c r="BV111" s="1010">
        <v>3486930</v>
      </c>
      <c r="BW111" s="1010"/>
      <c r="BX111" s="1010"/>
      <c r="BY111" s="1010"/>
      <c r="BZ111" s="1010"/>
      <c r="CA111" s="1010">
        <v>3281547</v>
      </c>
      <c r="CB111" s="1010"/>
      <c r="CC111" s="1010"/>
      <c r="CD111" s="1010"/>
      <c r="CE111" s="1010"/>
      <c r="CF111" s="1004">
        <v>6</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3536496</v>
      </c>
      <c r="DH111" s="1010"/>
      <c r="DI111" s="1010"/>
      <c r="DJ111" s="1010"/>
      <c r="DK111" s="1010"/>
      <c r="DL111" s="1010">
        <v>3365499</v>
      </c>
      <c r="DM111" s="1010"/>
      <c r="DN111" s="1010"/>
      <c r="DO111" s="1010"/>
      <c r="DP111" s="1010"/>
      <c r="DQ111" s="1010">
        <v>3191755</v>
      </c>
      <c r="DR111" s="1010"/>
      <c r="DS111" s="1010"/>
      <c r="DT111" s="1010"/>
      <c r="DU111" s="1010"/>
      <c r="DV111" s="1011">
        <v>5.9</v>
      </c>
      <c r="DW111" s="1011"/>
      <c r="DX111" s="1011"/>
      <c r="DY111" s="1011"/>
      <c r="DZ111" s="1012"/>
    </row>
    <row r="112" spans="1:131" s="246" customFormat="1" ht="26.25" customHeight="1">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437</v>
      </c>
      <c r="AG112" s="1049"/>
      <c r="AH112" s="1049"/>
      <c r="AI112" s="1049"/>
      <c r="AJ112" s="1050"/>
      <c r="AK112" s="1051" t="s">
        <v>437</v>
      </c>
      <c r="AL112" s="1049"/>
      <c r="AM112" s="1049"/>
      <c r="AN112" s="1049"/>
      <c r="AO112" s="1050"/>
      <c r="AP112" s="1052" t="s">
        <v>437</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2325093</v>
      </c>
      <c r="BR112" s="1010"/>
      <c r="BS112" s="1010"/>
      <c r="BT112" s="1010"/>
      <c r="BU112" s="1010"/>
      <c r="BV112" s="1010">
        <v>2287814</v>
      </c>
      <c r="BW112" s="1010"/>
      <c r="BX112" s="1010"/>
      <c r="BY112" s="1010"/>
      <c r="BZ112" s="1010"/>
      <c r="CA112" s="1010">
        <v>1674868</v>
      </c>
      <c r="CB112" s="1010"/>
      <c r="CC112" s="1010"/>
      <c r="CD112" s="1010"/>
      <c r="CE112" s="1010"/>
      <c r="CF112" s="1004">
        <v>3.1</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436</v>
      </c>
      <c r="DM112" s="1010"/>
      <c r="DN112" s="1010"/>
      <c r="DO112" s="1010"/>
      <c r="DP112" s="1010"/>
      <c r="DQ112" s="1010" t="s">
        <v>437</v>
      </c>
      <c r="DR112" s="1010"/>
      <c r="DS112" s="1010"/>
      <c r="DT112" s="1010"/>
      <c r="DU112" s="1010"/>
      <c r="DV112" s="1011" t="s">
        <v>127</v>
      </c>
      <c r="DW112" s="1011"/>
      <c r="DX112" s="1011"/>
      <c r="DY112" s="1011"/>
      <c r="DZ112" s="1012"/>
    </row>
    <row r="113" spans="1:130" s="246" customFormat="1" ht="26.25" customHeight="1">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890468</v>
      </c>
      <c r="AB113" s="1024"/>
      <c r="AC113" s="1024"/>
      <c r="AD113" s="1024"/>
      <c r="AE113" s="1025"/>
      <c r="AF113" s="1026">
        <v>1040554</v>
      </c>
      <c r="AG113" s="1024"/>
      <c r="AH113" s="1024"/>
      <c r="AI113" s="1024"/>
      <c r="AJ113" s="1025"/>
      <c r="AK113" s="1026">
        <v>964954</v>
      </c>
      <c r="AL113" s="1024"/>
      <c r="AM113" s="1024"/>
      <c r="AN113" s="1024"/>
      <c r="AO113" s="1025"/>
      <c r="AP113" s="1027">
        <v>1.8</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995964</v>
      </c>
      <c r="BR113" s="1010"/>
      <c r="BS113" s="1010"/>
      <c r="BT113" s="1010"/>
      <c r="BU113" s="1010"/>
      <c r="BV113" s="1010">
        <v>894891</v>
      </c>
      <c r="BW113" s="1010"/>
      <c r="BX113" s="1010"/>
      <c r="BY113" s="1010"/>
      <c r="BZ113" s="1010"/>
      <c r="CA113" s="1010">
        <v>780435</v>
      </c>
      <c r="CB113" s="1010"/>
      <c r="CC113" s="1010"/>
      <c r="CD113" s="1010"/>
      <c r="CE113" s="1010"/>
      <c r="CF113" s="1004">
        <v>1.4</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436</v>
      </c>
      <c r="DH113" s="1049"/>
      <c r="DI113" s="1049"/>
      <c r="DJ113" s="1049"/>
      <c r="DK113" s="1050"/>
      <c r="DL113" s="1051" t="s">
        <v>436</v>
      </c>
      <c r="DM113" s="1049"/>
      <c r="DN113" s="1049"/>
      <c r="DO113" s="1049"/>
      <c r="DP113" s="1050"/>
      <c r="DQ113" s="1051" t="s">
        <v>448</v>
      </c>
      <c r="DR113" s="1049"/>
      <c r="DS113" s="1049"/>
      <c r="DT113" s="1049"/>
      <c r="DU113" s="1050"/>
      <c r="DV113" s="1052" t="s">
        <v>437</v>
      </c>
      <c r="DW113" s="1053"/>
      <c r="DX113" s="1053"/>
      <c r="DY113" s="1053"/>
      <c r="DZ113" s="1054"/>
    </row>
    <row r="114" spans="1:130" s="246" customFormat="1" ht="26.25" customHeight="1">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168530</v>
      </c>
      <c r="AB114" s="1049"/>
      <c r="AC114" s="1049"/>
      <c r="AD114" s="1049"/>
      <c r="AE114" s="1050"/>
      <c r="AF114" s="1051">
        <v>194697</v>
      </c>
      <c r="AG114" s="1049"/>
      <c r="AH114" s="1049"/>
      <c r="AI114" s="1049"/>
      <c r="AJ114" s="1050"/>
      <c r="AK114" s="1051">
        <v>195246</v>
      </c>
      <c r="AL114" s="1049"/>
      <c r="AM114" s="1049"/>
      <c r="AN114" s="1049"/>
      <c r="AO114" s="1050"/>
      <c r="AP114" s="1052">
        <v>0.4</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8456687</v>
      </c>
      <c r="BR114" s="1010"/>
      <c r="BS114" s="1010"/>
      <c r="BT114" s="1010"/>
      <c r="BU114" s="1010"/>
      <c r="BV114" s="1010">
        <v>8189204</v>
      </c>
      <c r="BW114" s="1010"/>
      <c r="BX114" s="1010"/>
      <c r="BY114" s="1010"/>
      <c r="BZ114" s="1010"/>
      <c r="CA114" s="1010">
        <v>7569099</v>
      </c>
      <c r="CB114" s="1010"/>
      <c r="CC114" s="1010"/>
      <c r="CD114" s="1010"/>
      <c r="CE114" s="1010"/>
      <c r="CF114" s="1004">
        <v>14</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437</v>
      </c>
      <c r="DM114" s="1049"/>
      <c r="DN114" s="1049"/>
      <c r="DO114" s="1049"/>
      <c r="DP114" s="1050"/>
      <c r="DQ114" s="1051" t="s">
        <v>437</v>
      </c>
      <c r="DR114" s="1049"/>
      <c r="DS114" s="1049"/>
      <c r="DT114" s="1049"/>
      <c r="DU114" s="1050"/>
      <c r="DV114" s="1052" t="s">
        <v>127</v>
      </c>
      <c r="DW114" s="1053"/>
      <c r="DX114" s="1053"/>
      <c r="DY114" s="1053"/>
      <c r="DZ114" s="1054"/>
    </row>
    <row r="115" spans="1:130" s="246" customFormat="1" ht="26.25" customHeight="1">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230809</v>
      </c>
      <c r="AB115" s="1024"/>
      <c r="AC115" s="1024"/>
      <c r="AD115" s="1024"/>
      <c r="AE115" s="1025"/>
      <c r="AF115" s="1026">
        <v>230608</v>
      </c>
      <c r="AG115" s="1024"/>
      <c r="AH115" s="1024"/>
      <c r="AI115" s="1024"/>
      <c r="AJ115" s="1025"/>
      <c r="AK115" s="1026">
        <v>230391</v>
      </c>
      <c r="AL115" s="1024"/>
      <c r="AM115" s="1024"/>
      <c r="AN115" s="1024"/>
      <c r="AO115" s="1025"/>
      <c r="AP115" s="1027">
        <v>0.4</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v>4630</v>
      </c>
      <c r="BR115" s="1010"/>
      <c r="BS115" s="1010"/>
      <c r="BT115" s="1010"/>
      <c r="BU115" s="1010"/>
      <c r="BV115" s="1010" t="s">
        <v>436</v>
      </c>
      <c r="BW115" s="1010"/>
      <c r="BX115" s="1010"/>
      <c r="BY115" s="1010"/>
      <c r="BZ115" s="1010"/>
      <c r="CA115" s="1010">
        <v>840</v>
      </c>
      <c r="CB115" s="1010"/>
      <c r="CC115" s="1010"/>
      <c r="CD115" s="1010"/>
      <c r="CE115" s="1010"/>
      <c r="CF115" s="1004">
        <v>0</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201028</v>
      </c>
      <c r="DH115" s="1049"/>
      <c r="DI115" s="1049"/>
      <c r="DJ115" s="1049"/>
      <c r="DK115" s="1050"/>
      <c r="DL115" s="1051">
        <v>121431</v>
      </c>
      <c r="DM115" s="1049"/>
      <c r="DN115" s="1049"/>
      <c r="DO115" s="1049"/>
      <c r="DP115" s="1050"/>
      <c r="DQ115" s="1051">
        <v>89792</v>
      </c>
      <c r="DR115" s="1049"/>
      <c r="DS115" s="1049"/>
      <c r="DT115" s="1049"/>
      <c r="DU115" s="1050"/>
      <c r="DV115" s="1052">
        <v>0.2</v>
      </c>
      <c r="DW115" s="1053"/>
      <c r="DX115" s="1053"/>
      <c r="DY115" s="1053"/>
      <c r="DZ115" s="1054"/>
    </row>
    <row r="116" spans="1:130" s="246" customFormat="1" ht="26.25" customHeight="1">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436</v>
      </c>
      <c r="AB116" s="1049"/>
      <c r="AC116" s="1049"/>
      <c r="AD116" s="1049"/>
      <c r="AE116" s="1050"/>
      <c r="AF116" s="1051" t="s">
        <v>437</v>
      </c>
      <c r="AG116" s="1049"/>
      <c r="AH116" s="1049"/>
      <c r="AI116" s="1049"/>
      <c r="AJ116" s="1050"/>
      <c r="AK116" s="1051" t="s">
        <v>436</v>
      </c>
      <c r="AL116" s="1049"/>
      <c r="AM116" s="1049"/>
      <c r="AN116" s="1049"/>
      <c r="AO116" s="1050"/>
      <c r="AP116" s="1052" t="s">
        <v>389</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436</v>
      </c>
      <c r="BR116" s="1010"/>
      <c r="BS116" s="1010"/>
      <c r="BT116" s="1010"/>
      <c r="BU116" s="1010"/>
      <c r="BV116" s="1010" t="s">
        <v>437</v>
      </c>
      <c r="BW116" s="1010"/>
      <c r="BX116" s="1010"/>
      <c r="BY116" s="1010"/>
      <c r="BZ116" s="1010"/>
      <c r="CA116" s="1010" t="s">
        <v>437</v>
      </c>
      <c r="CB116" s="1010"/>
      <c r="CC116" s="1010"/>
      <c r="CD116" s="1010"/>
      <c r="CE116" s="1010"/>
      <c r="CF116" s="1004" t="s">
        <v>437</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437</v>
      </c>
      <c r="DM116" s="1049"/>
      <c r="DN116" s="1049"/>
      <c r="DO116" s="1049"/>
      <c r="DP116" s="1050"/>
      <c r="DQ116" s="1051" t="s">
        <v>448</v>
      </c>
      <c r="DR116" s="1049"/>
      <c r="DS116" s="1049"/>
      <c r="DT116" s="1049"/>
      <c r="DU116" s="1050"/>
      <c r="DV116" s="1052" t="s">
        <v>389</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7963673</v>
      </c>
      <c r="AB117" s="1067"/>
      <c r="AC117" s="1067"/>
      <c r="AD117" s="1067"/>
      <c r="AE117" s="1068"/>
      <c r="AF117" s="1069">
        <v>8333587</v>
      </c>
      <c r="AG117" s="1067"/>
      <c r="AH117" s="1067"/>
      <c r="AI117" s="1067"/>
      <c r="AJ117" s="1068"/>
      <c r="AK117" s="1069">
        <v>7811193</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437</v>
      </c>
      <c r="BW117" s="1010"/>
      <c r="BX117" s="1010"/>
      <c r="BY117" s="1010"/>
      <c r="BZ117" s="1010"/>
      <c r="CA117" s="1010" t="s">
        <v>437</v>
      </c>
      <c r="CB117" s="1010"/>
      <c r="CC117" s="1010"/>
      <c r="CD117" s="1010"/>
      <c r="CE117" s="1010"/>
      <c r="CF117" s="1004" t="s">
        <v>437</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437</v>
      </c>
      <c r="DH117" s="1049"/>
      <c r="DI117" s="1049"/>
      <c r="DJ117" s="1049"/>
      <c r="DK117" s="1050"/>
      <c r="DL117" s="1051" t="s">
        <v>437</v>
      </c>
      <c r="DM117" s="1049"/>
      <c r="DN117" s="1049"/>
      <c r="DO117" s="1049"/>
      <c r="DP117" s="1050"/>
      <c r="DQ117" s="1051" t="s">
        <v>437</v>
      </c>
      <c r="DR117" s="1049"/>
      <c r="DS117" s="1049"/>
      <c r="DT117" s="1049"/>
      <c r="DU117" s="1050"/>
      <c r="DV117" s="1052" t="s">
        <v>437</v>
      </c>
      <c r="DW117" s="1053"/>
      <c r="DX117" s="1053"/>
      <c r="DY117" s="1053"/>
      <c r="DZ117" s="1054"/>
    </row>
    <row r="118" spans="1:130" s="246" customFormat="1" ht="26.25" customHeight="1">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307</v>
      </c>
      <c r="AG118" s="975"/>
      <c r="AH118" s="975"/>
      <c r="AI118" s="975"/>
      <c r="AJ118" s="976"/>
      <c r="AK118" s="974" t="s">
        <v>306</v>
      </c>
      <c r="AL118" s="975"/>
      <c r="AM118" s="975"/>
      <c r="AN118" s="975"/>
      <c r="AO118" s="976"/>
      <c r="AP118" s="1061" t="s">
        <v>430</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436</v>
      </c>
      <c r="BR118" s="1088"/>
      <c r="BS118" s="1088"/>
      <c r="BT118" s="1088"/>
      <c r="BU118" s="1088"/>
      <c r="BV118" s="1088" t="s">
        <v>437</v>
      </c>
      <c r="BW118" s="1088"/>
      <c r="BX118" s="1088"/>
      <c r="BY118" s="1088"/>
      <c r="BZ118" s="1088"/>
      <c r="CA118" s="1088" t="s">
        <v>437</v>
      </c>
      <c r="CB118" s="1088"/>
      <c r="CC118" s="1088"/>
      <c r="CD118" s="1088"/>
      <c r="CE118" s="1088"/>
      <c r="CF118" s="1004" t="s">
        <v>436</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437</v>
      </c>
      <c r="DM118" s="1049"/>
      <c r="DN118" s="1049"/>
      <c r="DO118" s="1049"/>
      <c r="DP118" s="1050"/>
      <c r="DQ118" s="1051" t="s">
        <v>436</v>
      </c>
      <c r="DR118" s="1049"/>
      <c r="DS118" s="1049"/>
      <c r="DT118" s="1049"/>
      <c r="DU118" s="1050"/>
      <c r="DV118" s="1052" t="s">
        <v>436</v>
      </c>
      <c r="DW118" s="1053"/>
      <c r="DX118" s="1053"/>
      <c r="DY118" s="1053"/>
      <c r="DZ118" s="1054"/>
    </row>
    <row r="119" spans="1:130" s="246" customFormat="1" ht="26.25" customHeight="1">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436</v>
      </c>
      <c r="AB119" s="982"/>
      <c r="AC119" s="982"/>
      <c r="AD119" s="982"/>
      <c r="AE119" s="983"/>
      <c r="AF119" s="984" t="s">
        <v>436</v>
      </c>
      <c r="AG119" s="982"/>
      <c r="AH119" s="982"/>
      <c r="AI119" s="982"/>
      <c r="AJ119" s="983"/>
      <c r="AK119" s="984" t="s">
        <v>436</v>
      </c>
      <c r="AL119" s="982"/>
      <c r="AM119" s="982"/>
      <c r="AN119" s="982"/>
      <c r="AO119" s="983"/>
      <c r="AP119" s="985" t="s">
        <v>436</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463</v>
      </c>
      <c r="BP119" s="1096"/>
      <c r="BQ119" s="1087">
        <v>74091721</v>
      </c>
      <c r="BR119" s="1088"/>
      <c r="BS119" s="1088"/>
      <c r="BT119" s="1088"/>
      <c r="BU119" s="1088"/>
      <c r="BV119" s="1088">
        <v>72388766</v>
      </c>
      <c r="BW119" s="1088"/>
      <c r="BX119" s="1088"/>
      <c r="BY119" s="1088"/>
      <c r="BZ119" s="1088"/>
      <c r="CA119" s="1088">
        <v>71273205</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389</v>
      </c>
      <c r="DH119" s="1074"/>
      <c r="DI119" s="1074"/>
      <c r="DJ119" s="1074"/>
      <c r="DK119" s="1075"/>
      <c r="DL119" s="1073" t="s">
        <v>389</v>
      </c>
      <c r="DM119" s="1074"/>
      <c r="DN119" s="1074"/>
      <c r="DO119" s="1074"/>
      <c r="DP119" s="1075"/>
      <c r="DQ119" s="1073" t="s">
        <v>389</v>
      </c>
      <c r="DR119" s="1074"/>
      <c r="DS119" s="1074"/>
      <c r="DT119" s="1074"/>
      <c r="DU119" s="1075"/>
      <c r="DV119" s="1076" t="s">
        <v>389</v>
      </c>
      <c r="DW119" s="1077"/>
      <c r="DX119" s="1077"/>
      <c r="DY119" s="1077"/>
      <c r="DZ119" s="1078"/>
    </row>
    <row r="120" spans="1:130" s="246" customFormat="1" ht="26.25" customHeight="1">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389</v>
      </c>
      <c r="AB120" s="1049"/>
      <c r="AC120" s="1049"/>
      <c r="AD120" s="1049"/>
      <c r="AE120" s="1050"/>
      <c r="AF120" s="1051" t="s">
        <v>389</v>
      </c>
      <c r="AG120" s="1049"/>
      <c r="AH120" s="1049"/>
      <c r="AI120" s="1049"/>
      <c r="AJ120" s="1050"/>
      <c r="AK120" s="1051" t="s">
        <v>389</v>
      </c>
      <c r="AL120" s="1049"/>
      <c r="AM120" s="1049"/>
      <c r="AN120" s="1049"/>
      <c r="AO120" s="1050"/>
      <c r="AP120" s="1052" t="s">
        <v>389</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10251234</v>
      </c>
      <c r="BR120" s="1017"/>
      <c r="BS120" s="1017"/>
      <c r="BT120" s="1017"/>
      <c r="BU120" s="1017"/>
      <c r="BV120" s="1017">
        <v>10350247</v>
      </c>
      <c r="BW120" s="1017"/>
      <c r="BX120" s="1017"/>
      <c r="BY120" s="1017"/>
      <c r="BZ120" s="1017"/>
      <c r="CA120" s="1017">
        <v>13095583</v>
      </c>
      <c r="CB120" s="1017"/>
      <c r="CC120" s="1017"/>
      <c r="CD120" s="1017"/>
      <c r="CE120" s="1017"/>
      <c r="CF120" s="1031">
        <v>24.1</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2325093</v>
      </c>
      <c r="DH120" s="1017"/>
      <c r="DI120" s="1017"/>
      <c r="DJ120" s="1017"/>
      <c r="DK120" s="1017"/>
      <c r="DL120" s="1017">
        <v>2287814</v>
      </c>
      <c r="DM120" s="1017"/>
      <c r="DN120" s="1017"/>
      <c r="DO120" s="1017"/>
      <c r="DP120" s="1017"/>
      <c r="DQ120" s="1017">
        <v>1674868</v>
      </c>
      <c r="DR120" s="1017"/>
      <c r="DS120" s="1017"/>
      <c r="DT120" s="1017"/>
      <c r="DU120" s="1017"/>
      <c r="DV120" s="1018">
        <v>3.1</v>
      </c>
      <c r="DW120" s="1018"/>
      <c r="DX120" s="1018"/>
      <c r="DY120" s="1018"/>
      <c r="DZ120" s="1019"/>
    </row>
    <row r="121" spans="1:130" s="246" customFormat="1" ht="26.25" customHeight="1">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389</v>
      </c>
      <c r="AB121" s="1049"/>
      <c r="AC121" s="1049"/>
      <c r="AD121" s="1049"/>
      <c r="AE121" s="1050"/>
      <c r="AF121" s="1051" t="s">
        <v>389</v>
      </c>
      <c r="AG121" s="1049"/>
      <c r="AH121" s="1049"/>
      <c r="AI121" s="1049"/>
      <c r="AJ121" s="1050"/>
      <c r="AK121" s="1051" t="s">
        <v>389</v>
      </c>
      <c r="AL121" s="1049"/>
      <c r="AM121" s="1049"/>
      <c r="AN121" s="1049"/>
      <c r="AO121" s="1050"/>
      <c r="AP121" s="1052" t="s">
        <v>389</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7513515</v>
      </c>
      <c r="BR121" s="1010"/>
      <c r="BS121" s="1010"/>
      <c r="BT121" s="1010"/>
      <c r="BU121" s="1010"/>
      <c r="BV121" s="1010">
        <v>6837282</v>
      </c>
      <c r="BW121" s="1010"/>
      <c r="BX121" s="1010"/>
      <c r="BY121" s="1010"/>
      <c r="BZ121" s="1010"/>
      <c r="CA121" s="1010">
        <v>7493980</v>
      </c>
      <c r="CB121" s="1010"/>
      <c r="CC121" s="1010"/>
      <c r="CD121" s="1010"/>
      <c r="CE121" s="1010"/>
      <c r="CF121" s="1004">
        <v>13.8</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t="s">
        <v>389</v>
      </c>
      <c r="DH121" s="1010"/>
      <c r="DI121" s="1010"/>
      <c r="DJ121" s="1010"/>
      <c r="DK121" s="1010"/>
      <c r="DL121" s="1010" t="s">
        <v>389</v>
      </c>
      <c r="DM121" s="1010"/>
      <c r="DN121" s="1010"/>
      <c r="DO121" s="1010"/>
      <c r="DP121" s="1010"/>
      <c r="DQ121" s="1010" t="s">
        <v>389</v>
      </c>
      <c r="DR121" s="1010"/>
      <c r="DS121" s="1010"/>
      <c r="DT121" s="1010"/>
      <c r="DU121" s="1010"/>
      <c r="DV121" s="1011" t="s">
        <v>389</v>
      </c>
      <c r="DW121" s="1011"/>
      <c r="DX121" s="1011"/>
      <c r="DY121" s="1011"/>
      <c r="DZ121" s="1012"/>
    </row>
    <row r="122" spans="1:130" s="246" customFormat="1" ht="26.25" customHeight="1">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389</v>
      </c>
      <c r="AB122" s="1049"/>
      <c r="AC122" s="1049"/>
      <c r="AD122" s="1049"/>
      <c r="AE122" s="1050"/>
      <c r="AF122" s="1051" t="s">
        <v>389</v>
      </c>
      <c r="AG122" s="1049"/>
      <c r="AH122" s="1049"/>
      <c r="AI122" s="1049"/>
      <c r="AJ122" s="1050"/>
      <c r="AK122" s="1051" t="s">
        <v>389</v>
      </c>
      <c r="AL122" s="1049"/>
      <c r="AM122" s="1049"/>
      <c r="AN122" s="1049"/>
      <c r="AO122" s="1050"/>
      <c r="AP122" s="1052" t="s">
        <v>389</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54967104</v>
      </c>
      <c r="BR122" s="1088"/>
      <c r="BS122" s="1088"/>
      <c r="BT122" s="1088"/>
      <c r="BU122" s="1088"/>
      <c r="BV122" s="1088">
        <v>53763361</v>
      </c>
      <c r="BW122" s="1088"/>
      <c r="BX122" s="1088"/>
      <c r="BY122" s="1088"/>
      <c r="BZ122" s="1088"/>
      <c r="CA122" s="1088">
        <v>53511799</v>
      </c>
      <c r="CB122" s="1088"/>
      <c r="CC122" s="1088"/>
      <c r="CD122" s="1088"/>
      <c r="CE122" s="1088"/>
      <c r="CF122" s="1108">
        <v>98.6</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t="s">
        <v>389</v>
      </c>
      <c r="DH122" s="1010"/>
      <c r="DI122" s="1010"/>
      <c r="DJ122" s="1010"/>
      <c r="DK122" s="1010"/>
      <c r="DL122" s="1010" t="s">
        <v>474</v>
      </c>
      <c r="DM122" s="1010"/>
      <c r="DN122" s="1010"/>
      <c r="DO122" s="1010"/>
      <c r="DP122" s="1010"/>
      <c r="DQ122" s="1010" t="s">
        <v>127</v>
      </c>
      <c r="DR122" s="1010"/>
      <c r="DS122" s="1010"/>
      <c r="DT122" s="1010"/>
      <c r="DU122" s="1010"/>
      <c r="DV122" s="1011" t="s">
        <v>127</v>
      </c>
      <c r="DW122" s="1011"/>
      <c r="DX122" s="1011"/>
      <c r="DY122" s="1011"/>
      <c r="DZ122" s="1012"/>
    </row>
    <row r="123" spans="1:130" s="246" customFormat="1" ht="26.25" customHeight="1">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389</v>
      </c>
      <c r="AG123" s="1049"/>
      <c r="AH123" s="1049"/>
      <c r="AI123" s="1049"/>
      <c r="AJ123" s="1050"/>
      <c r="AK123" s="1051" t="s">
        <v>127</v>
      </c>
      <c r="AL123" s="1049"/>
      <c r="AM123" s="1049"/>
      <c r="AN123" s="1049"/>
      <c r="AO123" s="1050"/>
      <c r="AP123" s="1052" t="s">
        <v>389</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475</v>
      </c>
      <c r="BP123" s="1096"/>
      <c r="BQ123" s="1155">
        <v>72731853</v>
      </c>
      <c r="BR123" s="1156"/>
      <c r="BS123" s="1156"/>
      <c r="BT123" s="1156"/>
      <c r="BU123" s="1156"/>
      <c r="BV123" s="1156">
        <v>70950890</v>
      </c>
      <c r="BW123" s="1156"/>
      <c r="BX123" s="1156"/>
      <c r="BY123" s="1156"/>
      <c r="BZ123" s="1156"/>
      <c r="CA123" s="1156">
        <v>74101362</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389</v>
      </c>
      <c r="AB124" s="1049"/>
      <c r="AC124" s="1049"/>
      <c r="AD124" s="1049"/>
      <c r="AE124" s="1050"/>
      <c r="AF124" s="1051" t="s">
        <v>389</v>
      </c>
      <c r="AG124" s="1049"/>
      <c r="AH124" s="1049"/>
      <c r="AI124" s="1049"/>
      <c r="AJ124" s="1050"/>
      <c r="AK124" s="1051" t="s">
        <v>389</v>
      </c>
      <c r="AL124" s="1049"/>
      <c r="AM124" s="1049"/>
      <c r="AN124" s="1049"/>
      <c r="AO124" s="1050"/>
      <c r="AP124" s="1052" t="s">
        <v>127</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2.5</v>
      </c>
      <c r="BR124" s="1118"/>
      <c r="BS124" s="1118"/>
      <c r="BT124" s="1118"/>
      <c r="BU124" s="1118"/>
      <c r="BV124" s="1118">
        <v>2.6</v>
      </c>
      <c r="BW124" s="1118"/>
      <c r="BX124" s="1118"/>
      <c r="BY124" s="1118"/>
      <c r="BZ124" s="1118"/>
      <c r="CA124" s="1118" t="s">
        <v>389</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389</v>
      </c>
      <c r="DR124" s="1074"/>
      <c r="DS124" s="1074"/>
      <c r="DT124" s="1074"/>
      <c r="DU124" s="1075"/>
      <c r="DV124" s="1076" t="s">
        <v>389</v>
      </c>
      <c r="DW124" s="1077"/>
      <c r="DX124" s="1077"/>
      <c r="DY124" s="1077"/>
      <c r="DZ124" s="1078"/>
    </row>
    <row r="125" spans="1:130" s="246" customFormat="1" ht="26.25" customHeight="1">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474</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389</v>
      </c>
      <c r="DH125" s="1017"/>
      <c r="DI125" s="1017"/>
      <c r="DJ125" s="1017"/>
      <c r="DK125" s="1017"/>
      <c r="DL125" s="1017" t="s">
        <v>389</v>
      </c>
      <c r="DM125" s="1017"/>
      <c r="DN125" s="1017"/>
      <c r="DO125" s="1017"/>
      <c r="DP125" s="1017"/>
      <c r="DQ125" s="1017" t="s">
        <v>389</v>
      </c>
      <c r="DR125" s="1017"/>
      <c r="DS125" s="1017"/>
      <c r="DT125" s="1017"/>
      <c r="DU125" s="1017"/>
      <c r="DV125" s="1018" t="s">
        <v>127</v>
      </c>
      <c r="DW125" s="1018"/>
      <c r="DX125" s="1018"/>
      <c r="DY125" s="1018"/>
      <c r="DZ125" s="1019"/>
    </row>
    <row r="126" spans="1:130" s="246" customFormat="1" ht="26.25" customHeight="1" thickBot="1">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230563</v>
      </c>
      <c r="AB126" s="1049"/>
      <c r="AC126" s="1049"/>
      <c r="AD126" s="1049"/>
      <c r="AE126" s="1050"/>
      <c r="AF126" s="1051">
        <v>230393</v>
      </c>
      <c r="AG126" s="1049"/>
      <c r="AH126" s="1049"/>
      <c r="AI126" s="1049"/>
      <c r="AJ126" s="1050"/>
      <c r="AK126" s="1051">
        <v>230222</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389</v>
      </c>
      <c r="DH126" s="1010"/>
      <c r="DI126" s="1010"/>
      <c r="DJ126" s="1010"/>
      <c r="DK126" s="1010"/>
      <c r="DL126" s="1010" t="s">
        <v>474</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246</v>
      </c>
      <c r="AB127" s="1049"/>
      <c r="AC127" s="1049"/>
      <c r="AD127" s="1049"/>
      <c r="AE127" s="1050"/>
      <c r="AF127" s="1051">
        <v>215</v>
      </c>
      <c r="AG127" s="1049"/>
      <c r="AH127" s="1049"/>
      <c r="AI127" s="1049"/>
      <c r="AJ127" s="1050"/>
      <c r="AK127" s="1051">
        <v>169</v>
      </c>
      <c r="AL127" s="1049"/>
      <c r="AM127" s="1049"/>
      <c r="AN127" s="1049"/>
      <c r="AO127" s="1050"/>
      <c r="AP127" s="1052">
        <v>0</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389</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1415395</v>
      </c>
      <c r="AB128" s="1138"/>
      <c r="AC128" s="1138"/>
      <c r="AD128" s="1138"/>
      <c r="AE128" s="1139"/>
      <c r="AF128" s="1140">
        <v>1763491</v>
      </c>
      <c r="AG128" s="1138"/>
      <c r="AH128" s="1138"/>
      <c r="AI128" s="1138"/>
      <c r="AJ128" s="1139"/>
      <c r="AK128" s="1140">
        <v>1454395</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127</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v>4630</v>
      </c>
      <c r="DH128" s="1130"/>
      <c r="DI128" s="1130"/>
      <c r="DJ128" s="1130"/>
      <c r="DK128" s="1130"/>
      <c r="DL128" s="1130" t="s">
        <v>389</v>
      </c>
      <c r="DM128" s="1130"/>
      <c r="DN128" s="1130"/>
      <c r="DO128" s="1130"/>
      <c r="DP128" s="1130"/>
      <c r="DQ128" s="1130">
        <v>840</v>
      </c>
      <c r="DR128" s="1130"/>
      <c r="DS128" s="1130"/>
      <c r="DT128" s="1130"/>
      <c r="DU128" s="1130"/>
      <c r="DV128" s="1131">
        <v>0</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58635298</v>
      </c>
      <c r="AB129" s="1049"/>
      <c r="AC129" s="1049"/>
      <c r="AD129" s="1049"/>
      <c r="AE129" s="1050"/>
      <c r="AF129" s="1051">
        <v>58937842</v>
      </c>
      <c r="AG129" s="1049"/>
      <c r="AH129" s="1049"/>
      <c r="AI129" s="1049"/>
      <c r="AJ129" s="1050"/>
      <c r="AK129" s="1051">
        <v>59322418</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389</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5271155</v>
      </c>
      <c r="AB130" s="1049"/>
      <c r="AC130" s="1049"/>
      <c r="AD130" s="1049"/>
      <c r="AE130" s="1050"/>
      <c r="AF130" s="1051">
        <v>5240940</v>
      </c>
      <c r="AG130" s="1049"/>
      <c r="AH130" s="1049"/>
      <c r="AI130" s="1049"/>
      <c r="AJ130" s="1050"/>
      <c r="AK130" s="1051">
        <v>5066384</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2.4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53364143</v>
      </c>
      <c r="AB131" s="1074"/>
      <c r="AC131" s="1074"/>
      <c r="AD131" s="1074"/>
      <c r="AE131" s="1075"/>
      <c r="AF131" s="1073">
        <v>53696902</v>
      </c>
      <c r="AG131" s="1074"/>
      <c r="AH131" s="1074"/>
      <c r="AI131" s="1074"/>
      <c r="AJ131" s="1075"/>
      <c r="AK131" s="1073">
        <v>54256034</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t="s">
        <v>389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2.3932231050000001</v>
      </c>
      <c r="AB132" s="1190"/>
      <c r="AC132" s="1190"/>
      <c r="AD132" s="1190"/>
      <c r="AE132" s="1191"/>
      <c r="AF132" s="1192">
        <v>2.4752936399999999</v>
      </c>
      <c r="AG132" s="1190"/>
      <c r="AH132" s="1190"/>
      <c r="AI132" s="1190"/>
      <c r="AJ132" s="1191"/>
      <c r="AK132" s="1192">
        <v>2.3783787809999999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1.6</v>
      </c>
      <c r="AB133" s="1173"/>
      <c r="AC133" s="1173"/>
      <c r="AD133" s="1173"/>
      <c r="AE133" s="1174"/>
      <c r="AF133" s="1172">
        <v>2.1</v>
      </c>
      <c r="AG133" s="1173"/>
      <c r="AH133" s="1173"/>
      <c r="AI133" s="1173"/>
      <c r="AJ133" s="1174"/>
      <c r="AK133" s="1172">
        <v>2.4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xw2ne51whKVAeXV/Omc9NGSStx8tgBeSCar9cMLT4/aOs+15tUiskSKgocineUhKziH9ewv9KVvtTg9J9loTPQ==" saltValue="wiuW10O3BVwLxD67cwZf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KY0f7Ln1kpHr9M5RFzWCZiHVFMahteihoV5GLOA3ZKOFajL+6B7S+qRyPPDdFCW3gFCY+JqjcmjBGK21qpCpQ==" saltValue="Az7Vdu+1q9aF1X1BFdW8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aQ+9ix7t1+YM0nWVUSiV7YxC+S+eOboa2MKmfHiv3I8K+uZ0O4waiIKrmEg/jtXyuqzqrc+b6D7GePu/sLb1Q==" saltValue="rVPqmmU51M5LjcrE5sca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15986241</v>
      </c>
      <c r="AP9" s="312">
        <v>46428</v>
      </c>
      <c r="AQ9" s="313">
        <v>56485</v>
      </c>
      <c r="AR9" s="314">
        <v>-17.8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1334912</v>
      </c>
      <c r="AP10" s="315">
        <v>3877</v>
      </c>
      <c r="AQ10" s="316">
        <v>3940</v>
      </c>
      <c r="AR10" s="317">
        <v>-1.6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3153213</v>
      </c>
      <c r="AP11" s="315">
        <v>9158</v>
      </c>
      <c r="AQ11" s="316">
        <v>2339</v>
      </c>
      <c r="AR11" s="317">
        <v>291.5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v>386772</v>
      </c>
      <c r="AP12" s="315">
        <v>1123</v>
      </c>
      <c r="AQ12" s="316">
        <v>1531</v>
      </c>
      <c r="AR12" s="317">
        <v>-26.6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514</v>
      </c>
      <c r="AP13" s="315" t="s">
        <v>514</v>
      </c>
      <c r="AQ13" s="316">
        <v>56</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515</v>
      </c>
      <c r="AL14" s="1213"/>
      <c r="AM14" s="1213"/>
      <c r="AN14" s="1214"/>
      <c r="AO14" s="315" t="s">
        <v>514</v>
      </c>
      <c r="AP14" s="315" t="s">
        <v>514</v>
      </c>
      <c r="AQ14" s="316">
        <v>1684</v>
      </c>
      <c r="AR14" s="317" t="s">
        <v>514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516</v>
      </c>
      <c r="AL15" s="1213"/>
      <c r="AM15" s="1213"/>
      <c r="AN15" s="1214"/>
      <c r="AO15" s="315">
        <v>198528</v>
      </c>
      <c r="AP15" s="315">
        <v>577</v>
      </c>
      <c r="AQ15" s="316">
        <v>1307</v>
      </c>
      <c r="AR15" s="317">
        <v>-55.9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517</v>
      </c>
      <c r="AL16" s="1216"/>
      <c r="AM16" s="1216"/>
      <c r="AN16" s="1217"/>
      <c r="AO16" s="315">
        <v>-1186252</v>
      </c>
      <c r="AP16" s="315">
        <v>-3445</v>
      </c>
      <c r="AQ16" s="316">
        <v>-4039</v>
      </c>
      <c r="AR16" s="317">
        <v>-14.7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19873414</v>
      </c>
      <c r="AP17" s="315">
        <v>57718</v>
      </c>
      <c r="AQ17" s="316">
        <v>63303</v>
      </c>
      <c r="AR17" s="317">
        <v>-8.8000000000000007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522</v>
      </c>
      <c r="AL21" s="1208"/>
      <c r="AM21" s="1208"/>
      <c r="AN21" s="1209"/>
      <c r="AO21" s="327">
        <v>5.42</v>
      </c>
      <c r="AP21" s="328">
        <v>6.31</v>
      </c>
      <c r="AQ21" s="329">
        <v>-0.89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523</v>
      </c>
      <c r="AL22" s="1208"/>
      <c r="AM22" s="1208"/>
      <c r="AN22" s="1209"/>
      <c r="AO22" s="332">
        <v>101.2</v>
      </c>
      <c r="AP22" s="333">
        <v>99.9</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527</v>
      </c>
      <c r="AL32" s="1224"/>
      <c r="AM32" s="1224"/>
      <c r="AN32" s="1225"/>
      <c r="AO32" s="342">
        <v>6420602</v>
      </c>
      <c r="AP32" s="342">
        <v>18647</v>
      </c>
      <c r="AQ32" s="343">
        <v>29657</v>
      </c>
      <c r="AR32" s="344">
        <v>-37.1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528</v>
      </c>
      <c r="AL33" s="1224"/>
      <c r="AM33" s="1224"/>
      <c r="AN33" s="1225"/>
      <c r="AO33" s="342" t="s">
        <v>514</v>
      </c>
      <c r="AP33" s="342" t="s">
        <v>514</v>
      </c>
      <c r="AQ33" s="343">
        <v>0</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514</v>
      </c>
      <c r="AP34" s="342" t="s">
        <v>514</v>
      </c>
      <c r="AQ34" s="343">
        <v>34</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964954</v>
      </c>
      <c r="AP35" s="342">
        <v>2802</v>
      </c>
      <c r="AQ35" s="343">
        <v>9943</v>
      </c>
      <c r="AR35" s="344">
        <v>-71.8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195246</v>
      </c>
      <c r="AP36" s="342">
        <v>567</v>
      </c>
      <c r="AQ36" s="343">
        <v>489</v>
      </c>
      <c r="AR36" s="344">
        <v>16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v>230391</v>
      </c>
      <c r="AP37" s="342">
        <v>669</v>
      </c>
      <c r="AQ37" s="343">
        <v>748</v>
      </c>
      <c r="AR37" s="344">
        <v>-10.6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t="s">
        <v>514</v>
      </c>
      <c r="AP38" s="345" t="s">
        <v>514</v>
      </c>
      <c r="AQ38" s="346">
        <v>0</v>
      </c>
      <c r="AR38" s="334" t="s">
        <v>514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-1454395</v>
      </c>
      <c r="AP39" s="342">
        <v>-4224</v>
      </c>
      <c r="AQ39" s="343">
        <v>-7534</v>
      </c>
      <c r="AR39" s="344">
        <v>-43.9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-5066384</v>
      </c>
      <c r="AP40" s="342">
        <v>-14714</v>
      </c>
      <c r="AQ40" s="343">
        <v>-26610</v>
      </c>
      <c r="AR40" s="344">
        <v>-44.7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1290414</v>
      </c>
      <c r="AP41" s="342">
        <v>3748</v>
      </c>
      <c r="AQ41" s="343">
        <v>6727</v>
      </c>
      <c r="AR41" s="344">
        <v>-44.3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5687766</v>
      </c>
      <c r="AN51" s="364">
        <v>16578</v>
      </c>
      <c r="AO51" s="365">
        <v>5.0999999999999996</v>
      </c>
      <c r="AP51" s="366">
        <v>41862</v>
      </c>
      <c r="AQ51" s="367">
        <v>1.5</v>
      </c>
      <c r="AR51" s="368">
        <v>3.6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4653986</v>
      </c>
      <c r="AN52" s="372">
        <v>13565</v>
      </c>
      <c r="AO52" s="373">
        <v>11.1</v>
      </c>
      <c r="AP52" s="374">
        <v>23710</v>
      </c>
      <c r="AQ52" s="375">
        <v>7.4</v>
      </c>
      <c r="AR52" s="376">
        <v>3.7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6431119</v>
      </c>
      <c r="AN53" s="364">
        <v>18728</v>
      </c>
      <c r="AO53" s="365">
        <v>13</v>
      </c>
      <c r="AP53" s="366">
        <v>43554</v>
      </c>
      <c r="AQ53" s="367">
        <v>4</v>
      </c>
      <c r="AR53" s="368">
        <v>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4885528</v>
      </c>
      <c r="AN54" s="372">
        <v>14227</v>
      </c>
      <c r="AO54" s="373">
        <v>4.9000000000000004</v>
      </c>
      <c r="AP54" s="374">
        <v>24811</v>
      </c>
      <c r="AQ54" s="375">
        <v>4.5999999999999996</v>
      </c>
      <c r="AR54" s="376">
        <v>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10180520</v>
      </c>
      <c r="AN55" s="364">
        <v>29595</v>
      </c>
      <c r="AO55" s="365">
        <v>58</v>
      </c>
      <c r="AP55" s="366">
        <v>42581</v>
      </c>
      <c r="AQ55" s="367">
        <v>-2.2000000000000002</v>
      </c>
      <c r="AR55" s="368">
        <v>60.2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8216005</v>
      </c>
      <c r="AN56" s="372">
        <v>23884</v>
      </c>
      <c r="AO56" s="373">
        <v>67.900000000000006</v>
      </c>
      <c r="AP56" s="374">
        <v>24354</v>
      </c>
      <c r="AQ56" s="375">
        <v>-1.8</v>
      </c>
      <c r="AR56" s="376">
        <v>69.7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6730856</v>
      </c>
      <c r="AN57" s="364">
        <v>19568</v>
      </c>
      <c r="AO57" s="365">
        <v>-33.9</v>
      </c>
      <c r="AP57" s="366">
        <v>45426</v>
      </c>
      <c r="AQ57" s="367">
        <v>6.7</v>
      </c>
      <c r="AR57" s="368">
        <v>-40.6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5593494</v>
      </c>
      <c r="AN58" s="372">
        <v>16262</v>
      </c>
      <c r="AO58" s="373">
        <v>-31.9</v>
      </c>
      <c r="AP58" s="374">
        <v>24508</v>
      </c>
      <c r="AQ58" s="375">
        <v>0.6</v>
      </c>
      <c r="AR58" s="376">
        <v>-32.5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8731938</v>
      </c>
      <c r="AN59" s="364">
        <v>25360</v>
      </c>
      <c r="AO59" s="365">
        <v>29.6</v>
      </c>
      <c r="AP59" s="366">
        <v>45022</v>
      </c>
      <c r="AQ59" s="367">
        <v>-0.9</v>
      </c>
      <c r="AR59" s="368">
        <v>30.5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5619414</v>
      </c>
      <c r="AN60" s="372">
        <v>16320</v>
      </c>
      <c r="AO60" s="373">
        <v>0.4</v>
      </c>
      <c r="AP60" s="374">
        <v>25247</v>
      </c>
      <c r="AQ60" s="375">
        <v>3</v>
      </c>
      <c r="AR60" s="376">
        <v>-2.6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7552440</v>
      </c>
      <c r="AN61" s="379">
        <v>21966</v>
      </c>
      <c r="AO61" s="380">
        <v>14.4</v>
      </c>
      <c r="AP61" s="381">
        <v>43689</v>
      </c>
      <c r="AQ61" s="382">
        <v>1.8</v>
      </c>
      <c r="AR61" s="368">
        <v>12.6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5793685</v>
      </c>
      <c r="AN62" s="372">
        <v>16852</v>
      </c>
      <c r="AO62" s="373">
        <v>10.5</v>
      </c>
      <c r="AP62" s="374">
        <v>24526</v>
      </c>
      <c r="AQ62" s="375">
        <v>2.8</v>
      </c>
      <c r="AR62" s="376">
        <v>7.7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PSaFyyguOXwpygUa6G3MrRIGovLTZbeo0eLiFNjlXzqslhd0kjbyqSVOD1jKTCvt/2UodajO+LSbALJkIK9eA==" saltValue="iwVEhqCQxKZrORaiwVqp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0OnoGn37h8iU8/KqaFGjQqTcVuIa4Livwq0IgTiTIXa3Qf14Dsj3WlcliejhKFeQuKCAduq9RlkpI1YoKyeYg==" saltValue="WypANTZvnCw9zUPN6sPq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5gDEQXEpJCQzVeRRNPqN/DwQrHzND7qblSKXvkb31SXBiXDn+tZXger6LZ+cPN7lubySP4SBABs2kou9kKYRA==" saltValue="DZZ+eBSknBrqwJYux82x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2" t="s">
        <v>3</v>
      </c>
      <c r="D47" s="1232"/>
      <c r="E47" s="1233"/>
      <c r="F47" s="11">
        <v>4.32</v>
      </c>
      <c r="G47" s="12">
        <v>4.3600000000000003</v>
      </c>
      <c r="H47" s="12">
        <v>6.73</v>
      </c>
      <c r="I47" s="12">
        <v>6.93</v>
      </c>
      <c r="J47" s="13">
        <v>10.98</v>
      </c>
    </row>
    <row r="48" spans="2:10" ht="57.75" customHeight="1">
      <c r="B48" s="14"/>
      <c r="C48" s="1234" t="s">
        <v>4</v>
      </c>
      <c r="D48" s="1234"/>
      <c r="E48" s="1235"/>
      <c r="F48" s="15">
        <v>6.21</v>
      </c>
      <c r="G48" s="16">
        <v>7.42</v>
      </c>
      <c r="H48" s="16">
        <v>5.25</v>
      </c>
      <c r="I48" s="16">
        <v>6.41</v>
      </c>
      <c r="J48" s="17">
        <v>7.34</v>
      </c>
    </row>
    <row r="49" spans="2:10" ht="57.75" customHeight="1" thickBot="1">
      <c r="B49" s="18"/>
      <c r="C49" s="1236" t="s">
        <v>5</v>
      </c>
      <c r="D49" s="1236"/>
      <c r="E49" s="1237"/>
      <c r="F49" s="19" t="s">
        <v>560</v>
      </c>
      <c r="G49" s="20">
        <v>1.45</v>
      </c>
      <c r="H49" s="20">
        <v>0.24</v>
      </c>
      <c r="I49" s="20">
        <v>1.43</v>
      </c>
      <c r="J49" s="21">
        <v>5.07</v>
      </c>
    </row>
    <row r="50" spans="2:10" ht="13.5" customHeight="1"/>
    <row r="51" spans="2:10" ht="13.5" hidden="1" customHeight="1"/>
    <row r="52" spans="2:10" ht="13.5" hidden="1" customHeight="1"/>
    <row r="53" spans="2:10" ht="13.5" hidden="1" customHeight="1"/>
  </sheetData>
  <sheetProtection algorithmName="SHA-512" hashValue="Jy/xSMMErRrBhiOZ5fpWVmuVwk4BcZ49tbdV40nBWOINGdA1mEzlyL5cOhWJqD9XRmnnak7qKlHJODylypkSDQ==" saltValue="HO8TOKOPvntHHCxjdPhP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公会計指標分析・財政指標組合せ分析表!Print_Area</vt:lpstr>
      <vt:lpstr>施設類型別ストック情報分析表①!Print_Area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2020-09-28T05:20:56Z</cp:lastPrinted>
  <dcterms:created xsi:type="dcterms:W3CDTF">2020-02-10T03:01:24Z</dcterms:created>
  <dcterms:modified xsi:type="dcterms:W3CDTF">2020-09-28T08:17:37Z</dcterms:modified>
  <cp:category/>
</cp:coreProperties>
</file>