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た\"/>
    </mc:Choice>
  </mc:AlternateContent>
  <xr:revisionPtr revIDLastSave="0" documentId="13_ncr:1_{CE98322F-04B0-4F8E-9931-19A687805146}" xr6:coauthVersionLast="36" xr6:coauthVersionMax="36" xr10:uidLastSave="{00000000-0000-0000-0000-000000000000}"/>
  <bookViews>
    <workbookView xWindow="0" yWindow="0" windowWidth="15360" windowHeight="7635" tabRatio="89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3" r:id="rId14"/>
    <sheet name="施設類型別ストック情報分析表①" sheetId="2" r:id="rId15"/>
    <sheet name="施設類型別ストック情報分析表②" sheetId="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<sst xmlns="http://schemas.openxmlformats.org/spreadsheetml/2006/main" count="1162" uniqueCount="559">
  <si>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</si>
  <si>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</si>
  <si>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</si>
  <si>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</si>
  <si>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</si>
  <si>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</si>
  <si>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</si>
  <si>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</si>
  <si>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</si>
  <si>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</si>
  <si>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</si>
  <si>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</si>
  <si>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</si>
  <si>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</si>
  <si>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</si>
  <si>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</si>
  <si>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</si>
  <si>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</si>
  <si>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</si>
  <si>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</si>
  <si>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</si>
  <si>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</si>
  <si>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</si>
  <si>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</si>
  <si>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</si>
  <si>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</si>
  <si>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</si>
  <si>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</si>
  <si>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</si>
  <si>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</si>
  <si>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</si>
  <si>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</si>
  <si>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</si>
  <si>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</si>
  <si>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財団法人　秩父地域地場産業振興センター</t>
    <rPh sb="0" eb="2">
      <t>ザイダン</t>
    </rPh>
    <rPh sb="2" eb="4">
      <t>ホウジン</t>
    </rPh>
    <rPh sb="5" eb="7">
      <t>チチブ</t>
    </rPh>
    <rPh sb="7" eb="9">
      <t>チイキ</t>
    </rPh>
    <rPh sb="9" eb="11">
      <t>ジバ</t>
    </rPh>
    <rPh sb="11" eb="13">
      <t>サンギョウ</t>
    </rPh>
    <rPh sb="13" eb="15">
      <t>シンコウ</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</si>
  <si>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</si>
  <si>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</si>
  <si>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</si>
  <si>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</si>
  <si>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</si>
  <si>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</si>
  <si>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</si>
  <si>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</si>
  <si>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</si>
  <si>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</si>
  <si>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</si>
  <si>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</si>
  <si>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</si>
  <si>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</si>
  <si>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</si>
  <si>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</si>
  <si>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</si>
  <si>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</si>
  <si>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</si>
  <si>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</si>
  <si>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</si>
  <si>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</si>
  <si>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</si>
  <si>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</si>
  <si>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</si>
  <si>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</si>
  <si>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</si>
  <si>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</si>
  <si>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r>
      <t>減債基金残高</t>
    </r>
    <r>
      <rPr>
        <sz val="11"/>
        <color theme="1"/>
        <rFont val="ＭＳ ゴシック"/>
        <family val="3"/>
        <charset val="128"/>
      </rPr>
      <t>（注）</t>
    </r>
    <rPh sb="4" eb="6">
      <t>ザンダカ</t>
    </rPh>
    <rPh sb="7" eb="8">
      <t>チュウ</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</si>
  <si>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</si>
  <si>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</si>
  <si>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</si>
  <si>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</si>
  <si>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</si>
  <si>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</si>
  <si>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</si>
  <si>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</si>
  <si>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</si>
  <si>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</si>
  <si>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</si>
  <si>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</si>
  <si>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</si>
  <si>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</si>
  <si>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</si>
  <si>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</si>
  <si>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</si>
  <si>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</si>
  <si>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</si>
  <si>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</si>
  <si>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</si>
  <si>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</si>
  <si>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</si>
  <si>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</si>
  <si>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</si>
  <si>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</si>
  <si>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</si>
  <si>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</si>
  <si>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</si>
  <si>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公設地方卸売市場特別会計</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</si>
  <si>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</si>
  <si>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</si>
  <si>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</si>
  <si>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</si>
  <si>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</si>
  <si>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</si>
  <si>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</si>
  <si>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</si>
  <si>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</si>
  <si>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</si>
  <si>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</si>
  <si>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</si>
  <si>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</si>
  <si>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</si>
  <si>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</si>
  <si>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</si>
  <si>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</si>
  <si>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</si>
  <si>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</si>
  <si>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</si>
  <si>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</si>
  <si>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</si>
  <si>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</si>
  <si>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</si>
  <si>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</si>
  <si>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7"/>
  </si>
  <si>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</si>
  <si>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</si>
  <si>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</si>
  <si>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</si>
  <si>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埼玉県秩父市</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</si>
  <si>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</si>
  <si>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</si>
  <si>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</si>
  <si>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</si>
  <si>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</si>
  <si>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</si>
  <si>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</si>
  <si>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</si>
  <si>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</si>
  <si>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</si>
  <si>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</si>
  <si>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</si>
  <si>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</si>
  <si>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</si>
  <si>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</si>
  <si>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</si>
  <si>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</si>
  <si>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</si>
  <si>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</si>
  <si>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　うち臨時財政対策債</t>
  </si>
  <si>
    <t>歳入合計</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</si>
  <si>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</si>
  <si>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</si>
  <si>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</si>
  <si>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</si>
  <si>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</si>
  <si>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</si>
  <si>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</si>
  <si>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</si>
  <si>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</si>
  <si>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平成30年度(千円･％)</t>
    <rPh sb="0" eb="2">
      <t>ヘイセイ</t>
    </rPh>
    <rPh sb="4" eb="6">
      <t>ネンド</t>
    </rPh>
    <rPh sb="7" eb="9">
      <t>センエン</t>
    </rPh>
    <phoneticPr fontId="6"/>
  </si>
  <si>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</si>
  <si>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</si>
  <si>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</si>
  <si>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</si>
  <si>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</si>
  <si>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</si>
  <si>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</si>
  <si>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</si>
  <si>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</si>
  <si>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</si>
  <si>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</si>
  <si>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秩父市</t>
  </si>
  <si>
    <t>地方交付税種地</t>
    <rPh sb="0" eb="2">
      <t>チホウ</t>
    </rPh>
    <rPh sb="2" eb="5">
      <t>コウフゼイ</t>
    </rPh>
    <rPh sb="5" eb="6">
      <t>シュ</t>
    </rPh>
    <rPh sb="6" eb="7">
      <t>チ</t>
    </rPh>
    <phoneticPr fontId="6"/>
  </si>
  <si>
    <t>地方特例交付金</t>
  </si>
  <si>
    <t>1-3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</si>
  <si>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</si>
  <si>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</si>
  <si>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</si>
  <si>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</si>
  <si>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</si>
  <si>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</si>
  <si>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</si>
  <si>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</si>
  <si>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</si>
  <si>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</si>
  <si>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</si>
  <si>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</si>
  <si>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</si>
  <si>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</si>
  <si>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</si>
  <si>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</si>
  <si>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</si>
  <si>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</si>
  <si>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</si>
  <si>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</si>
  <si>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</si>
  <si>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</si>
  <si>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</si>
  <si>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</si>
  <si>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</si>
  <si>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</si>
  <si>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</si>
  <si>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財団法人　秩父市地域振興公社</t>
    <rPh sb="0" eb="2">
      <t>ザイダン</t>
    </rPh>
    <rPh sb="2" eb="4">
      <t>ホウジン</t>
    </rPh>
    <rPh sb="5" eb="8">
      <t>チチブシ</t>
    </rPh>
    <rPh sb="8" eb="10">
      <t>チイキ</t>
    </rPh>
    <rPh sb="10" eb="12">
      <t>シンコウ</t>
    </rPh>
    <rPh sb="12" eb="14">
      <t>コウシャ</t>
    </rPh>
    <phoneticPr fontId="6"/>
  </si>
  <si>
    <r>
      <t xml:space="preserve">増減率 </t>
    </r>
    <r>
      <rPr>
        <sz val="9"/>
        <color indexed="8"/>
        <rFont val="ＭＳ ゴシック"/>
        <family val="3"/>
        <charset val="128"/>
      </rPr>
      <t xml:space="preserve"> (％)</t>
    </r>
    <rPh sb="0" eb="2">
      <t>ゾウゲン</t>
    </rPh>
    <rPh sb="2" eb="3">
      <t>リツ</t>
    </rPh>
    <phoneticPr fontId="6"/>
  </si>
  <si>
    <t>歳出合計</t>
  </si>
  <si>
    <t>-5.1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</si>
  <si>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</si>
  <si>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</si>
  <si>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</si>
  <si>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</si>
  <si>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</si>
  <si>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</si>
  <si>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</si>
  <si>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</si>
  <si>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</si>
  <si>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</si>
  <si>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</si>
  <si>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</si>
  <si>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</si>
  <si>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</si>
  <si>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</si>
  <si>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</si>
  <si>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t>▲ 0.63</t>
  </si>
  <si>
    <r>
      <t>資金不足比率 (※</t>
    </r>
    <r>
      <rPr>
        <sz val="9"/>
        <color indexed="8"/>
        <rFont val="ＭＳ ゴシック"/>
        <family val="3"/>
        <charset val="128"/>
      </rPr>
      <t>4)</t>
    </r>
  </si>
  <si>
    <t>第1次</t>
    <rPh sb="0" eb="1">
      <t>ダイ</t>
    </rPh>
    <rPh sb="2" eb="3">
      <t>ジ</t>
    </rPh>
    <phoneticPr fontId="6"/>
  </si>
  <si>
    <t>戸別合併処理浄化槽事業特別会計</t>
  </si>
  <si>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</si>
  <si>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</si>
  <si>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0.66</t>
  </si>
  <si>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</si>
  <si>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</si>
  <si>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</si>
  <si>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</si>
  <si>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</si>
  <si>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</si>
  <si>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</si>
  <si>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</si>
  <si>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</si>
  <si>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</si>
  <si>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</si>
  <si>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-1.3</t>
  </si>
  <si>
    <t>現年</t>
    <rPh sb="0" eb="1">
      <t>ゲン</t>
    </rPh>
    <rPh sb="1" eb="2">
      <t>ネン</t>
    </rPh>
    <phoneticPr fontId="6"/>
  </si>
  <si>
    <t xml:space="preserve"> H26</t>
  </si>
  <si>
    <t>-1.4</t>
  </si>
  <si>
    <t>一般職員</t>
    <rPh sb="0" eb="2">
      <t>イッパン</t>
    </rPh>
    <rPh sb="2" eb="4">
      <t>ショクイン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</si>
  <si>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</si>
  <si>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</si>
  <si>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</si>
  <si>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</si>
  <si>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</si>
  <si>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</si>
  <si>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</si>
  <si>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</si>
  <si>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</si>
  <si>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</si>
  <si>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</si>
  <si>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</si>
  <si>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</si>
  <si>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</si>
  <si>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</si>
  <si>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</si>
  <si>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</si>
  <si>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</si>
  <si>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</si>
  <si>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</si>
  <si>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</si>
  <si>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</si>
  <si>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</si>
  <si>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</si>
  <si>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</si>
  <si>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</si>
  <si>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</si>
  <si>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</si>
  <si>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</si>
  <si>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</si>
  <si>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</si>
  <si>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</si>
  <si>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</si>
  <si>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</si>
  <si>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</si>
  <si>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</si>
  <si>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</si>
  <si>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</si>
  <si>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H25末</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</si>
  <si>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</si>
  <si>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</si>
  <si>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</si>
  <si>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</si>
  <si>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</si>
  <si>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</si>
  <si>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</si>
  <si>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</si>
  <si>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</si>
  <si>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</si>
  <si>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</si>
  <si>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</si>
  <si>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</si>
  <si>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</si>
  <si>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</si>
  <si>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</si>
  <si>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</si>
  <si>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</si>
  <si>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</si>
  <si>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</si>
  <si>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</si>
  <si>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</si>
  <si>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</si>
  <si>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</si>
  <si>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</si>
  <si>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</si>
  <si>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</si>
  <si>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埼玉県後期高齢者医療広域連合</t>
    <rPh sb="0" eb="3">
      <t>サイタマケン</t>
    </rPh>
    <rPh sb="3" eb="5">
      <t>コウキ</t>
    </rPh>
    <rPh sb="5" eb="8">
      <t>コウレイシャ</t>
    </rPh>
    <rPh sb="8" eb="10">
      <t>イリョウ</t>
    </rPh>
    <rPh sb="10" eb="12">
      <t>コウイキ</t>
    </rPh>
    <rPh sb="12" eb="14">
      <t>レンゴウ</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</si>
  <si>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</si>
  <si>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</si>
  <si>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</si>
  <si>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</si>
  <si>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</si>
  <si>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</si>
  <si>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</si>
  <si>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</si>
  <si>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</si>
  <si>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</si>
  <si>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</si>
  <si>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</si>
  <si>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</si>
  <si>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</si>
  <si>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</si>
  <si>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</si>
  <si>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</si>
  <si>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</si>
  <si>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8"/>
  </si>
  <si>
    <t>軽油引取税交付金</t>
  </si>
  <si>
    <t>交通災害特別会計</t>
    <rPh sb="0" eb="2">
      <t>コウツウ</t>
    </rPh>
    <rPh sb="2" eb="4">
      <t>サイガイ</t>
    </rPh>
    <rPh sb="4" eb="6">
      <t>トクベツ</t>
    </rPh>
    <rPh sb="6" eb="8">
      <t>カイケイ</t>
    </rPh>
    <phoneticPr fontId="6"/>
  </si>
  <si>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</si>
  <si>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</si>
  <si>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</si>
  <si>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</si>
  <si>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</si>
  <si>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</si>
  <si>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</si>
  <si>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</si>
  <si>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</si>
  <si>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</si>
  <si>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</si>
  <si>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</si>
  <si>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8"/>
  </si>
  <si>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</si>
  <si>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</si>
  <si>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</si>
  <si>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</si>
  <si>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</si>
  <si>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</si>
  <si>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</si>
  <si>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</si>
  <si>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</si>
  <si>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</si>
  <si>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</si>
  <si>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</si>
  <si>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</si>
  <si>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</si>
  <si>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</si>
  <si>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</si>
  <si>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</si>
  <si>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</si>
  <si>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</si>
  <si>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</si>
  <si>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平成３０年度の将来負担比率は、地方債が減少したことにより、類似団体と比較して低い水準になっている。一方、有形固定資産減価償却率は、道路等の減価償却率が高いことや施設の老朽化が進んでいることにより、類似団体内平均値を大きく上回っている。秩父市公共施設総合管理計画に基づき、予防保全型維持管理にシフトチェンジし、施設の長寿命化を検討するなど、老朽化については適切に対応していく。同時に、耐用年数を過ぎた建物・耐震基準を満たしていない施設については、利用者の安全面を考慮し、統廃合や除却を進めていく。</t>
    <rPh sb="15" eb="18">
      <t>チホウサイ</t>
    </rPh>
    <rPh sb="19" eb="21">
      <t>ゲンショウ</t>
    </rPh>
    <rPh sb="38" eb="39">
      <t>ヒク</t>
    </rPh>
    <rPh sb="80" eb="82">
      <t>シセツ</t>
    </rPh>
    <rPh sb="83" eb="86">
      <t>ロウキュウカ</t>
    </rPh>
    <rPh sb="87" eb="88">
      <t>スス</t>
    </rPh>
    <rPh sb="117" eb="120">
      <t>チチブシ</t>
    </rPh>
    <rPh sb="120" eb="122">
      <t>コウキョウ</t>
    </rPh>
    <rPh sb="122" eb="124">
      <t>シセツ</t>
    </rPh>
    <rPh sb="124" eb="128">
      <t>ソウゴウカンリ</t>
    </rPh>
    <rPh sb="128" eb="130">
      <t>ケイカク</t>
    </rPh>
    <rPh sb="131" eb="132">
      <t>モト</t>
    </rPh>
    <rPh sb="187" eb="189">
      <t>ドウジ</t>
    </rPh>
    <rPh sb="191" eb="193">
      <t>タイヨウ</t>
    </rPh>
    <rPh sb="193" eb="195">
      <t>ネンスウ</t>
    </rPh>
    <rPh sb="196" eb="197">
      <t>ス</t>
    </rPh>
    <rPh sb="199" eb="201">
      <t>タテモノ</t>
    </rPh>
    <rPh sb="202" eb="206">
      <t>タイシンキジュン</t>
    </rPh>
    <rPh sb="207" eb="208">
      <t>ミ</t>
    </rPh>
    <rPh sb="214" eb="216">
      <t>シセツ</t>
    </rPh>
    <rPh sb="222" eb="225">
      <t>リヨウシャ</t>
    </rPh>
    <rPh sb="226" eb="229">
      <t>アンゼンメン</t>
    </rPh>
    <rPh sb="230" eb="232">
      <t>コウリョ</t>
    </rPh>
    <rPh sb="234" eb="237">
      <t>トウハイゴウ</t>
    </rPh>
    <rPh sb="238" eb="240">
      <t>ジョキャク</t>
    </rPh>
    <rPh sb="241" eb="242">
      <t>スス</t>
    </rPh>
    <phoneticPr fontId="6"/>
  </si>
  <si>
    <t>　　特別土地保有税</t>
  </si>
  <si>
    <t>企業債
（地方債）
現在高</t>
  </si>
  <si>
    <t>公債費</t>
  </si>
  <si>
    <t>諸支出金</t>
    <rPh sb="3" eb="4">
      <t>キン</t>
    </rPh>
    <phoneticPr fontId="39"/>
  </si>
  <si>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</si>
  <si>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</si>
  <si>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</si>
  <si>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</si>
  <si>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</si>
  <si>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</si>
  <si>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</si>
  <si>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</si>
  <si>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</si>
  <si>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</si>
  <si>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</si>
  <si>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</si>
  <si>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</si>
  <si>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</si>
  <si>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</si>
  <si>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</si>
  <si>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</si>
  <si>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</si>
  <si>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</si>
  <si>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</si>
  <si>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</si>
  <si>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</si>
  <si>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</si>
  <si>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</si>
  <si>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</si>
  <si>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</si>
  <si>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</si>
  <si>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</si>
  <si>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</si>
  <si>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</si>
  <si>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</si>
  <si>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</si>
  <si>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</si>
  <si>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</si>
  <si>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</si>
  <si>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</si>
  <si>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</si>
  <si>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</si>
  <si>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</si>
  <si>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</si>
  <si>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</si>
  <si>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</si>
  <si>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</si>
  <si>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</si>
  <si>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6"/>
  </si>
  <si>
    <t>実質公債費比率</t>
  </si>
  <si>
    <t>再差引収支</t>
    <rPh sb="0" eb="1">
      <t>サイ</t>
    </rPh>
    <rPh sb="1" eb="3">
      <t>サシヒキ</t>
    </rPh>
    <rPh sb="3" eb="5">
      <t>シュウシ</t>
    </rPh>
    <phoneticPr fontId="6"/>
  </si>
  <si>
    <t>財政再生基準</t>
  </si>
  <si>
    <t>下水道</t>
  </si>
  <si>
    <t>加入世帯数(世帯)</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</si>
  <si>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</si>
  <si>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</si>
  <si>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</si>
  <si>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</si>
  <si>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</si>
  <si>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　繰出金</t>
  </si>
  <si>
    <t>介護サービス</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</si>
  <si>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</si>
  <si>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</si>
  <si>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</si>
  <si>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</si>
  <si>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</si>
  <si>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国民健康保険</t>
  </si>
  <si>
    <t>その他</t>
  </si>
  <si>
    <t>保険給付費</t>
  </si>
  <si>
    <t>普通建設事業費</t>
  </si>
  <si>
    <t>　うち補助</t>
  </si>
  <si>
    <t>　うち単独</t>
  </si>
  <si>
    <t>災害復旧事業費</t>
  </si>
  <si>
    <t>秩父広域市町村圏組合</t>
    <rPh sb="0" eb="10">
      <t>チチブコウイキシチョウソンケンクミアイ</t>
    </rPh>
    <phoneticPr fontId="6"/>
  </si>
  <si>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</si>
  <si>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</si>
  <si>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</si>
  <si>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</si>
  <si>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</si>
  <si>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</si>
  <si>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</si>
  <si>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</si>
  <si>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</si>
  <si>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</si>
  <si>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</si>
  <si>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</si>
  <si>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</si>
  <si>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</si>
  <si>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</si>
  <si>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</si>
  <si>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</si>
  <si>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</si>
  <si>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</si>
  <si>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</si>
  <si>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</si>
  <si>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</si>
  <si>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</si>
  <si>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</si>
  <si>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</si>
  <si>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国民健康保険特別会計（診療施設勘定）</t>
  </si>
  <si>
    <t>駐車場事業特別会計</t>
  </si>
  <si>
    <t>PFI事業に係るもの</t>
    <rPh sb="3" eb="5">
      <t>ジギョウ</t>
    </rPh>
    <rPh sb="6" eb="7">
      <t>カカ</t>
    </rPh>
    <phoneticPr fontId="34"/>
  </si>
  <si>
    <t>将来負担比率</t>
    <rPh sb="0" eb="2">
      <t>ショウライ</t>
    </rPh>
    <rPh sb="2" eb="4">
      <t>フタン</t>
    </rPh>
    <rPh sb="4" eb="6">
      <t>ヒリツ</t>
    </rPh>
    <phoneticPr fontId="37"/>
  </si>
  <si>
    <t>秩父市立病院事業会計</t>
  </si>
  <si>
    <t xml:space="preserve">組合等負担等見込額 </t>
    <rPh sb="0" eb="2">
      <t>クミアイ</t>
    </rPh>
    <rPh sb="2" eb="3">
      <t>トウ</t>
    </rPh>
    <rPh sb="3" eb="5">
      <t>フタン</t>
    </rPh>
    <rPh sb="5" eb="6">
      <t>トウ</t>
    </rPh>
    <rPh sb="6" eb="9">
      <t>ミコミガク</t>
    </rPh>
    <phoneticPr fontId="34"/>
  </si>
  <si>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</si>
  <si>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</si>
  <si>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</si>
  <si>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</si>
  <si>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</si>
  <si>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</si>
  <si>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</si>
  <si>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</si>
  <si>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</si>
  <si>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</si>
  <si>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</si>
  <si>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</si>
  <si>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</si>
  <si>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</si>
  <si>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</si>
  <si>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</si>
  <si>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</si>
  <si>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</si>
  <si>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</si>
  <si>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</si>
  <si>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</si>
  <si>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</si>
  <si>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</si>
  <si>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</si>
  <si>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</si>
  <si>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</si>
  <si>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</si>
  <si>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</si>
  <si>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</si>
  <si>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</si>
  <si>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地域振興基金</t>
    <rPh sb="0" eb="2">
      <t>チイキ</t>
    </rPh>
    <rPh sb="2" eb="4">
      <t>シンコウ</t>
    </rPh>
    <rPh sb="4" eb="6">
      <t>キキン</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</si>
  <si>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</si>
  <si>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</si>
  <si>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</si>
  <si>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</si>
  <si>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</si>
  <si>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平成30年度</t>
    <rPh sb="0" eb="2">
      <t>ヘイセイ</t>
    </rPh>
    <rPh sb="4" eb="6">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</si>
  <si>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</si>
  <si>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</si>
  <si>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</si>
  <si>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</si>
  <si>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</si>
  <si>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</si>
  <si>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</si>
  <si>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</si>
  <si>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</si>
  <si>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</si>
  <si>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</si>
  <si>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</si>
  <si>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</si>
  <si>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</si>
  <si>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</si>
  <si>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</si>
  <si>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</si>
  <si>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</si>
  <si>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</si>
  <si>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</si>
  <si>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</si>
  <si>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</si>
  <si>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</si>
  <si>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</si>
  <si>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</si>
  <si>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</si>
  <si>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</si>
  <si>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</si>
  <si>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</si>
  <si>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</si>
  <si>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その他会計（赤字）</t>
  </si>
  <si>
    <t>H26末</t>
  </si>
  <si>
    <t>H27末</t>
  </si>
  <si>
    <t>H28末</t>
  </si>
  <si>
    <t>H29末</t>
  </si>
  <si>
    <t>秩父広域市町村圏組合</t>
    <rPh sb="0" eb="2">
      <t>チチブ</t>
    </rPh>
    <rPh sb="2" eb="4">
      <t>コウイキ</t>
    </rPh>
    <rPh sb="4" eb="8">
      <t>シチョウソンケン</t>
    </rPh>
    <rPh sb="8" eb="10">
      <t>クミアイ</t>
    </rPh>
    <phoneticPr fontId="6"/>
  </si>
  <si>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6"/>
  </si>
  <si>
    <t>埼玉県市町村総合事務組合</t>
    <rPh sb="0" eb="3">
      <t>サイタマケン</t>
    </rPh>
    <rPh sb="3" eb="6">
      <t>シチョウソン</t>
    </rPh>
    <rPh sb="6" eb="8">
      <t>ソウゴウ</t>
    </rPh>
    <rPh sb="8" eb="10">
      <t>ジム</t>
    </rPh>
    <rPh sb="10" eb="12">
      <t>クミアイ</t>
    </rPh>
    <phoneticPr fontId="6"/>
  </si>
  <si>
    <t>彩の国さいたま人づくり広域連合</t>
    <rPh sb="0" eb="1">
      <t>サイ</t>
    </rPh>
    <rPh sb="2" eb="3">
      <t>クニ</t>
    </rPh>
    <rPh sb="7" eb="8">
      <t>ヒト</t>
    </rPh>
    <rPh sb="11" eb="13">
      <t>コウイキ</t>
    </rPh>
    <rPh sb="13" eb="15">
      <t>レンゴウ</t>
    </rPh>
    <phoneticPr fontId="6"/>
  </si>
  <si>
    <t>一般会計</t>
    <rPh sb="0" eb="2">
      <t>イッパン</t>
    </rPh>
    <rPh sb="2" eb="4">
      <t>カイケイ</t>
    </rPh>
    <phoneticPr fontId="6"/>
  </si>
  <si>
    <t>水道事業会計</t>
    <rPh sb="0" eb="2">
      <t>スイドウ</t>
    </rPh>
    <rPh sb="2" eb="4">
      <t>ジギョウ</t>
    </rPh>
    <rPh sb="4" eb="6">
      <t>カイケイ</t>
    </rPh>
    <phoneticPr fontId="6"/>
  </si>
  <si>
    <t>埼玉県都市競艇組合</t>
    <rPh sb="0" eb="3">
      <t>サイタマケン</t>
    </rPh>
    <rPh sb="3" eb="5">
      <t>トシ</t>
    </rPh>
    <rPh sb="5" eb="7">
      <t>キョウテイ</t>
    </rPh>
    <rPh sb="7" eb="9">
      <t>クミアイ</t>
    </rPh>
    <phoneticPr fontId="6"/>
  </si>
  <si>
    <t>秩父新電力　株式会社</t>
    <rPh sb="0" eb="2">
      <t>チチブ</t>
    </rPh>
    <rPh sb="2" eb="3">
      <t>シン</t>
    </rPh>
    <rPh sb="3" eb="5">
      <t>デンリョク</t>
    </rPh>
    <rPh sb="6" eb="10">
      <t>カブシキガイシャ</t>
    </rPh>
    <phoneticPr fontId="6"/>
  </si>
  <si>
    <t>公共施設整備基金</t>
    <rPh sb="0" eb="2">
      <t>コウキョウ</t>
    </rPh>
    <rPh sb="2" eb="4">
      <t>シセツ</t>
    </rPh>
    <rPh sb="4" eb="6">
      <t>セイビ</t>
    </rPh>
    <rPh sb="6" eb="8">
      <t>キキン</t>
    </rPh>
    <phoneticPr fontId="6"/>
  </si>
  <si>
    <t>株式会社　ちちぶ観光機構</t>
    <rPh sb="0" eb="2">
      <t>カブシキ</t>
    </rPh>
    <rPh sb="2" eb="4">
      <t>カイシャ</t>
    </rPh>
    <rPh sb="8" eb="10">
      <t>カンコウ</t>
    </rPh>
    <rPh sb="10" eb="12">
      <t>キコウ</t>
    </rPh>
    <phoneticPr fontId="6"/>
  </si>
  <si>
    <t>公有地取得基金</t>
    <rPh sb="0" eb="3">
      <t>コウユウチ</t>
    </rPh>
    <rPh sb="3" eb="5">
      <t>シュトク</t>
    </rPh>
    <rPh sb="5" eb="7">
      <t>キキン</t>
    </rPh>
    <phoneticPr fontId="6"/>
  </si>
  <si>
    <t>地域福祉基金</t>
    <rPh sb="0" eb="2">
      <t>チイキ</t>
    </rPh>
    <rPh sb="2" eb="4">
      <t>フクシ</t>
    </rPh>
    <rPh sb="4" eb="6">
      <t>キキン</t>
    </rPh>
    <phoneticPr fontId="6"/>
  </si>
  <si>
    <t>ちちぶ夢創り基金</t>
    <rPh sb="3" eb="4">
      <t>ユメ</t>
    </rPh>
    <rPh sb="4" eb="5">
      <t>ツク</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</si>
  <si>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</si>
  <si>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</si>
  <si>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</si>
  <si>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</si>
  <si>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</si>
  <si>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平成30年度の将来負担比率及び実質公債費比率は、類似団体内平均値と比較し、低い水準で推移している。平成29年度と比較すると将来負担比率は基準財政需要額算入見込額が増加したことにより2.3ポイントの減少、実質公債費比率については、繰上償還額の減少による基準財政需要額の減少などにより0.3ポイント増加した。今後も、地方交付税の合併特例措置の終了を見据え、市債残高の抑制を図るため、繰上償還を検討していく。</t>
    <rPh sb="101" eb="103">
      <t>ジッシツ</t>
    </rPh>
    <rPh sb="103" eb="106">
      <t>コウサイヒ</t>
    </rPh>
    <rPh sb="106" eb="108">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</si>
</sst>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1"/>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1"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0" fontId="32" fillId="0" borderId="23"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xf numFmtId="0" fontId="0" fillId="0" borderId="30" xfId="20" applyFont="1" applyBorder="1" applyAlignment="1" applyProtection="1">
      <alignment horizontal="left" vertical="top" wrapText="1"/>
      <protection locked="0"/>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46F8-4D76-B132-ACA1CE640B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57334</c:v>
                </c:pt>
                <c:pt idx="1">
                  <c:v>46999</c:v>
                </c:pt>
                <c:pt idx="2">
                  <c:v>117694</c:v>
                </c:pt>
                <c:pt idx="3">
                  <c:v>48401</c:v>
                </c:pt>
                <c:pt idx="4">
                  <c:v>50373</c:v>
                </c:pt>
              </c:numCache>
            </c:numRef>
          </c:val>
          <c:smooth val="0"/>
          <c:extLst>
            <c:ext xmlns:c16="http://schemas.microsoft.com/office/drawing/2014/chart" uri="{C3380CC4-5D6E-409C-BE32-E72D297353CC}">
              <c16:uniqueId val="{00000001-46F8-4D76-B132-ACA1CE640B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11.71</c:v>
                </c:pt>
                <c:pt idx="1">
                  <c:v>10.37</c:v>
                </c:pt>
                <c:pt idx="2">
                  <c:v>9.68</c:v>
                </c:pt>
                <c:pt idx="3">
                  <c:v>9.85</c:v>
                </c:pt>
                <c:pt idx="4">
                  <c:v>8.01</c:v>
                </c:pt>
              </c:numCache>
            </c:numRef>
          </c:val>
          <c:extLst>
            <c:ext xmlns:c16="http://schemas.microsoft.com/office/drawing/2014/chart" uri="{C3380CC4-5D6E-409C-BE32-E72D297353CC}">
              <c16:uniqueId val="{00000000-C154-43EB-A1FE-4B1BB9AAC9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10.48</c:v>
                </c:pt>
                <c:pt idx="1">
                  <c:v>11.01</c:v>
                </c:pt>
                <c:pt idx="2">
                  <c:v>12.7</c:v>
                </c:pt>
                <c:pt idx="3">
                  <c:v>12.07</c:v>
                </c:pt>
                <c:pt idx="4">
                  <c:v>12.93</c:v>
                </c:pt>
              </c:numCache>
            </c:numRef>
          </c:val>
          <c:extLst>
            <c:ext xmlns:c16="http://schemas.microsoft.com/office/drawing/2014/chart" uri="{C3380CC4-5D6E-409C-BE32-E72D297353CC}">
              <c16:uniqueId val="{00000001-C154-43EB-A1FE-4B1BB9AAC9D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3.04</c:v>
                </c:pt>
                <c:pt idx="1">
                  <c:v>-0.66</c:v>
                </c:pt>
                <c:pt idx="2">
                  <c:v>2.89</c:v>
                </c:pt>
                <c:pt idx="3">
                  <c:v>10.35</c:v>
                </c:pt>
                <c:pt idx="4">
                  <c:v>-0.63</c:v>
                </c:pt>
              </c:numCache>
            </c:numRef>
          </c:val>
          <c:smooth val="0"/>
          <c:extLst>
            <c:ext xmlns:c16="http://schemas.microsoft.com/office/drawing/2014/chart" uri="{C3380CC4-5D6E-409C-BE32-E72D297353CC}">
              <c16:uniqueId val="{00000002-C154-43EB-A1FE-4B1BB9AAC9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5.23</c:v>
                </c:pt>
                <c:pt idx="2">
                  <c:v>#N/A</c:v>
                </c:pt>
                <c:pt idx="3">
                  <c:v>10.26</c:v>
                </c:pt>
                <c:pt idx="4">
                  <c:v>#N/A</c:v>
                </c:pt>
                <c:pt idx="5">
                  <c:v>0.33</c:v>
                </c:pt>
                <c:pt idx="6">
                  <c:v>#N/A</c:v>
                </c:pt>
                <c:pt idx="7">
                  <c:v>0.18</c:v>
                </c:pt>
                <c:pt idx="8">
                  <c:v>#N/A</c:v>
                </c:pt>
                <c:pt idx="9">
                  <c:v>0.2</c:v>
                </c:pt>
              </c:numCache>
            </c:numRef>
          </c:val>
          <c:extLst>
            <c:ext xmlns:c16="http://schemas.microsoft.com/office/drawing/2014/chart" uri="{C3380CC4-5D6E-409C-BE32-E72D297353CC}">
              <c16:uniqueId val="{00000000-665B-4119-B187-BF81832B4E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5B-4119-B187-BF81832B4E3B}"/>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0.14000000000000001</c:v>
                </c:pt>
                <c:pt idx="2">
                  <c:v>#N/A</c:v>
                </c:pt>
                <c:pt idx="3">
                  <c:v>0.13</c:v>
                </c:pt>
                <c:pt idx="4">
                  <c:v>#N/A</c:v>
                </c:pt>
                <c:pt idx="5">
                  <c:v>0.13</c:v>
                </c:pt>
                <c:pt idx="6">
                  <c:v>#N/A</c:v>
                </c:pt>
                <c:pt idx="7">
                  <c:v>0.11</c:v>
                </c:pt>
                <c:pt idx="8">
                  <c:v>#N/A</c:v>
                </c:pt>
                <c:pt idx="9">
                  <c:v>0.13</c:v>
                </c:pt>
              </c:numCache>
            </c:numRef>
          </c:val>
          <c:extLst>
            <c:ext xmlns:c16="http://schemas.microsoft.com/office/drawing/2014/chart" uri="{C3380CC4-5D6E-409C-BE32-E72D297353CC}">
              <c16:uniqueId val="{00000002-665B-4119-B187-BF81832B4E3B}"/>
            </c:ext>
          </c:extLst>
        </c:ser>
        <c:ser>
          <c:idx val="3"/>
          <c:order val="3"/>
          <c:tx>
            <c:strRef>
              <c:f>データシート!$A$30</c:f>
              <c:strCache>
                <c:ptCount val="1"/>
                <c:pt idx="0">
                  <c:v>戸別合併処理浄化槽事業特別会計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7.0000000000000007E-2</c:v>
                </c:pt>
                <c:pt idx="4">
                  <c:v>#N/A</c:v>
                </c:pt>
                <c:pt idx="5">
                  <c:v>0.12</c:v>
                </c:pt>
                <c:pt idx="6">
                  <c:v>#N/A</c:v>
                </c:pt>
                <c:pt idx="7">
                  <c:v>0.12</c:v>
                </c:pt>
                <c:pt idx="8">
                  <c:v>#N/A</c:v>
                </c:pt>
                <c:pt idx="9">
                  <c:v>0.13</c:v>
                </c:pt>
              </c:numCache>
            </c:numRef>
          </c:val>
          <c:extLst>
            <c:ext xmlns:c16="http://schemas.microsoft.com/office/drawing/2014/chart" uri="{C3380CC4-5D6E-409C-BE32-E72D297353CC}">
              <c16:uniqueId val="{00000003-665B-4119-B187-BF81832B4E3B}"/>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1.1000000000000001</c:v>
                </c:pt>
                <c:pt idx="2">
                  <c:v>#N/A</c:v>
                </c:pt>
                <c:pt idx="3">
                  <c:v>0.81</c:v>
                </c:pt>
                <c:pt idx="4">
                  <c:v>#N/A</c:v>
                </c:pt>
                <c:pt idx="5">
                  <c:v>1.1299999999999999</c:v>
                </c:pt>
                <c:pt idx="6">
                  <c:v>#N/A</c:v>
                </c:pt>
                <c:pt idx="7">
                  <c:v>0.97</c:v>
                </c:pt>
                <c:pt idx="8">
                  <c:v>#N/A</c:v>
                </c:pt>
                <c:pt idx="9">
                  <c:v>0.85</c:v>
                </c:pt>
              </c:numCache>
            </c:numRef>
          </c:val>
          <c:extLst>
            <c:ext xmlns:c16="http://schemas.microsoft.com/office/drawing/2014/chart" uri="{C3380CC4-5D6E-409C-BE32-E72D297353CC}">
              <c16:uniqueId val="{00000004-665B-4119-B187-BF81832B4E3B}"/>
            </c:ext>
          </c:extLst>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0.63</c:v>
                </c:pt>
                <c:pt idx="2">
                  <c:v>#N/A</c:v>
                </c:pt>
                <c:pt idx="3">
                  <c:v>0.91</c:v>
                </c:pt>
                <c:pt idx="4">
                  <c:v>#N/A</c:v>
                </c:pt>
                <c:pt idx="5">
                  <c:v>0.8</c:v>
                </c:pt>
                <c:pt idx="6">
                  <c:v>#N/A</c:v>
                </c:pt>
                <c:pt idx="7">
                  <c:v>0.44</c:v>
                </c:pt>
                <c:pt idx="8">
                  <c:v>#N/A</c:v>
                </c:pt>
                <c:pt idx="9">
                  <c:v>0.86</c:v>
                </c:pt>
              </c:numCache>
            </c:numRef>
          </c:val>
          <c:extLst>
            <c:ext xmlns:c16="http://schemas.microsoft.com/office/drawing/2014/chart" uri="{C3380CC4-5D6E-409C-BE32-E72D297353CC}">
              <c16:uniqueId val="{00000005-665B-4119-B187-BF81832B4E3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1.44</c:v>
                </c:pt>
                <c:pt idx="2">
                  <c:v>#N/A</c:v>
                </c:pt>
                <c:pt idx="3">
                  <c:v>1.19</c:v>
                </c:pt>
                <c:pt idx="4">
                  <c:v>#N/A</c:v>
                </c:pt>
                <c:pt idx="5">
                  <c:v>1.04</c:v>
                </c:pt>
                <c:pt idx="6">
                  <c:v>#N/A</c:v>
                </c:pt>
                <c:pt idx="7">
                  <c:v>1.0900000000000001</c:v>
                </c:pt>
                <c:pt idx="8">
                  <c:v>#N/A</c:v>
                </c:pt>
                <c:pt idx="9">
                  <c:v>1.41</c:v>
                </c:pt>
              </c:numCache>
            </c:numRef>
          </c:val>
          <c:extLst>
            <c:ext xmlns:c16="http://schemas.microsoft.com/office/drawing/2014/chart" uri="{C3380CC4-5D6E-409C-BE32-E72D297353CC}">
              <c16:uniqueId val="{00000006-665B-4119-B187-BF81832B4E3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1.44</c:v>
                </c:pt>
                <c:pt idx="2">
                  <c:v>#N/A</c:v>
                </c:pt>
                <c:pt idx="3">
                  <c:v>1.78</c:v>
                </c:pt>
                <c:pt idx="4">
                  <c:v>#N/A</c:v>
                </c:pt>
                <c:pt idx="5">
                  <c:v>1.63</c:v>
                </c:pt>
                <c:pt idx="6">
                  <c:v>#N/A</c:v>
                </c:pt>
                <c:pt idx="7">
                  <c:v>1.51</c:v>
                </c:pt>
                <c:pt idx="8">
                  <c:v>#N/A</c:v>
                </c:pt>
                <c:pt idx="9">
                  <c:v>2.16</c:v>
                </c:pt>
              </c:numCache>
            </c:numRef>
          </c:val>
          <c:extLst>
            <c:ext xmlns:c16="http://schemas.microsoft.com/office/drawing/2014/chart" uri="{C3380CC4-5D6E-409C-BE32-E72D297353CC}">
              <c16:uniqueId val="{00000007-665B-4119-B187-BF81832B4E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11.71</c:v>
                </c:pt>
                <c:pt idx="2">
                  <c:v>#N/A</c:v>
                </c:pt>
                <c:pt idx="3">
                  <c:v>10.37</c:v>
                </c:pt>
                <c:pt idx="4">
                  <c:v>#N/A</c:v>
                </c:pt>
                <c:pt idx="5">
                  <c:v>9.67</c:v>
                </c:pt>
                <c:pt idx="6">
                  <c:v>#N/A</c:v>
                </c:pt>
                <c:pt idx="7">
                  <c:v>9.84</c:v>
                </c:pt>
                <c:pt idx="8">
                  <c:v>#N/A</c:v>
                </c:pt>
                <c:pt idx="9">
                  <c:v>8.01</c:v>
                </c:pt>
              </c:numCache>
            </c:numRef>
          </c:val>
          <c:extLst>
            <c:ext xmlns:c16="http://schemas.microsoft.com/office/drawing/2014/chart" uri="{C3380CC4-5D6E-409C-BE32-E72D297353CC}">
              <c16:uniqueId val="{00000008-665B-4119-B187-BF81832B4E3B}"/>
            </c:ext>
          </c:extLst>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12.28</c:v>
                </c:pt>
                <c:pt idx="2">
                  <c:v>#N/A</c:v>
                </c:pt>
                <c:pt idx="3">
                  <c:v>13.04</c:v>
                </c:pt>
                <c:pt idx="4">
                  <c:v>#N/A</c:v>
                </c:pt>
                <c:pt idx="5">
                  <c:v>13.35</c:v>
                </c:pt>
                <c:pt idx="6">
                  <c:v>#N/A</c:v>
                </c:pt>
                <c:pt idx="7">
                  <c:v>11.97</c:v>
                </c:pt>
                <c:pt idx="8">
                  <c:v>#N/A</c:v>
                </c:pt>
                <c:pt idx="9">
                  <c:v>12.35</c:v>
                </c:pt>
              </c:numCache>
            </c:numRef>
          </c:val>
          <c:extLst>
            <c:ext xmlns:c16="http://schemas.microsoft.com/office/drawing/2014/chart" uri="{C3380CC4-5D6E-409C-BE32-E72D297353CC}">
              <c16:uniqueId val="{00000009-665B-4119-B187-BF81832B4E3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2814</c:v>
                </c:pt>
                <c:pt idx="5">
                  <c:v>2771</c:v>
                </c:pt>
                <c:pt idx="8">
                  <c:v>2834</c:v>
                </c:pt>
                <c:pt idx="11">
                  <c:v>3873</c:v>
                </c:pt>
                <c:pt idx="14">
                  <c:v>2860</c:v>
                </c:pt>
              </c:numCache>
            </c:numRef>
          </c:val>
          <c:extLst>
            <c:ext xmlns:c16="http://schemas.microsoft.com/office/drawing/2014/chart" uri="{C3380CC4-5D6E-409C-BE32-E72D297353CC}">
              <c16:uniqueId val="{00000000-D194-4856-AED8-956731A63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94-4856-AED8-956731A63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94-4856-AED8-956731A63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84</c:v>
                </c:pt>
                <c:pt idx="6">
                  <c:v>268</c:v>
                </c:pt>
                <c:pt idx="9">
                  <c:v>291</c:v>
                </c:pt>
                <c:pt idx="12">
                  <c:v>291</c:v>
                </c:pt>
              </c:numCache>
            </c:numRef>
          </c:val>
          <c:extLst>
            <c:ext xmlns:c16="http://schemas.microsoft.com/office/drawing/2014/chart" uri="{C3380CC4-5D6E-409C-BE32-E72D297353CC}">
              <c16:uniqueId val="{00000003-D194-4856-AED8-956731A63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513</c:v>
                </c:pt>
                <c:pt idx="3">
                  <c:v>520</c:v>
                </c:pt>
                <c:pt idx="6">
                  <c:v>382</c:v>
                </c:pt>
                <c:pt idx="9">
                  <c:v>442</c:v>
                </c:pt>
                <c:pt idx="12">
                  <c:v>429</c:v>
                </c:pt>
              </c:numCache>
            </c:numRef>
          </c:val>
          <c:extLst>
            <c:ext xmlns:c16="http://schemas.microsoft.com/office/drawing/2014/chart" uri="{C3380CC4-5D6E-409C-BE32-E72D297353CC}">
              <c16:uniqueId val="{00000004-D194-4856-AED8-956731A63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94-4856-AED8-956731A63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94-4856-AED8-956731A63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2809</c:v>
                </c:pt>
                <c:pt idx="3">
                  <c:v>2842</c:v>
                </c:pt>
                <c:pt idx="6">
                  <c:v>2593</c:v>
                </c:pt>
                <c:pt idx="9">
                  <c:v>2782</c:v>
                </c:pt>
                <c:pt idx="12">
                  <c:v>2952</c:v>
                </c:pt>
              </c:numCache>
            </c:numRef>
          </c:val>
          <c:extLst>
            <c:ext xmlns:c16="http://schemas.microsoft.com/office/drawing/2014/chart" uri="{C3380CC4-5D6E-409C-BE32-E72D297353CC}">
              <c16:uniqueId val="{00000007-D194-4856-AED8-956731A63C1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550</c:v>
                </c:pt>
                <c:pt idx="2">
                  <c:v>#N/A</c:v>
                </c:pt>
                <c:pt idx="3">
                  <c:v>#N/A</c:v>
                </c:pt>
                <c:pt idx="4">
                  <c:v>675</c:v>
                </c:pt>
                <c:pt idx="5">
                  <c:v>#N/A</c:v>
                </c:pt>
                <c:pt idx="6">
                  <c:v>#N/A</c:v>
                </c:pt>
                <c:pt idx="7">
                  <c:v>409</c:v>
                </c:pt>
                <c:pt idx="8">
                  <c:v>#N/A</c:v>
                </c:pt>
                <c:pt idx="9">
                  <c:v>#N/A</c:v>
                </c:pt>
                <c:pt idx="10">
                  <c:v>-358</c:v>
                </c:pt>
                <c:pt idx="11">
                  <c:v>#N/A</c:v>
                </c:pt>
                <c:pt idx="12">
                  <c:v>#N/A</c:v>
                </c:pt>
                <c:pt idx="13">
                  <c:v>812</c:v>
                </c:pt>
                <c:pt idx="14">
                  <c:v>#N/A</c:v>
                </c:pt>
              </c:numCache>
            </c:numRef>
          </c:val>
          <c:smooth val="0"/>
          <c:extLst>
            <c:ext xmlns:c16="http://schemas.microsoft.com/office/drawing/2014/chart" uri="{C3380CC4-5D6E-409C-BE32-E72D297353CC}">
              <c16:uniqueId val="{00000008-D194-4856-AED8-956731A63C1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28701</c:v>
                </c:pt>
                <c:pt idx="5">
                  <c:v>28686</c:v>
                </c:pt>
                <c:pt idx="8">
                  <c:v>30141</c:v>
                </c:pt>
                <c:pt idx="11">
                  <c:v>29076</c:v>
                </c:pt>
                <c:pt idx="14">
                  <c:v>29497</c:v>
                </c:pt>
              </c:numCache>
            </c:numRef>
          </c:val>
          <c:extLst>
            <c:ext xmlns:c16="http://schemas.microsoft.com/office/drawing/2014/chart" uri="{C3380CC4-5D6E-409C-BE32-E72D297353CC}">
              <c16:uniqueId val="{00000000-3BEB-433E-8595-006A087280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2463</c:v>
                </c:pt>
                <c:pt idx="5">
                  <c:v>2308</c:v>
                </c:pt>
                <c:pt idx="8">
                  <c:v>2288</c:v>
                </c:pt>
                <c:pt idx="11">
                  <c:v>2033</c:v>
                </c:pt>
                <c:pt idx="14">
                  <c:v>1737</c:v>
                </c:pt>
              </c:numCache>
            </c:numRef>
          </c:val>
          <c:extLst>
            <c:ext xmlns:c16="http://schemas.microsoft.com/office/drawing/2014/chart" uri="{C3380CC4-5D6E-409C-BE32-E72D297353CC}">
              <c16:uniqueId val="{00000001-3BEB-433E-8595-006A087280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10567</c:v>
                </c:pt>
                <c:pt idx="5">
                  <c:v>11957</c:v>
                </c:pt>
                <c:pt idx="8">
                  <c:v>11660</c:v>
                </c:pt>
                <c:pt idx="11">
                  <c:v>11555</c:v>
                </c:pt>
                <c:pt idx="14">
                  <c:v>11799</c:v>
                </c:pt>
              </c:numCache>
            </c:numRef>
          </c:val>
          <c:extLst>
            <c:ext xmlns:c16="http://schemas.microsoft.com/office/drawing/2014/chart" uri="{C3380CC4-5D6E-409C-BE32-E72D297353CC}">
              <c16:uniqueId val="{00000002-3BEB-433E-8595-006A087280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EB-433E-8595-006A087280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EB-433E-8595-006A087280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EB-433E-8595-006A087280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9665</c:v>
                </c:pt>
                <c:pt idx="3">
                  <c:v>9362</c:v>
                </c:pt>
                <c:pt idx="6">
                  <c:v>9551</c:v>
                </c:pt>
                <c:pt idx="9">
                  <c:v>9346</c:v>
                </c:pt>
                <c:pt idx="12">
                  <c:v>9081</c:v>
                </c:pt>
              </c:numCache>
            </c:numRef>
          </c:val>
          <c:extLst>
            <c:ext xmlns:c16="http://schemas.microsoft.com/office/drawing/2014/chart" uri="{C3380CC4-5D6E-409C-BE32-E72D297353CC}">
              <c16:uniqueId val="{00000006-3BEB-433E-8595-006A087280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1197</c:v>
                </c:pt>
                <c:pt idx="3">
                  <c:v>1344</c:v>
                </c:pt>
                <c:pt idx="6">
                  <c:v>1762</c:v>
                </c:pt>
                <c:pt idx="9">
                  <c:v>1614</c:v>
                </c:pt>
                <c:pt idx="12">
                  <c:v>1750</c:v>
                </c:pt>
              </c:numCache>
            </c:numRef>
          </c:val>
          <c:extLst>
            <c:ext xmlns:c16="http://schemas.microsoft.com/office/drawing/2014/chart" uri="{C3380CC4-5D6E-409C-BE32-E72D297353CC}">
              <c16:uniqueId val="{00000007-3BEB-433E-8595-006A087280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6288</c:v>
                </c:pt>
                <c:pt idx="3">
                  <c:v>6739</c:v>
                </c:pt>
                <c:pt idx="6">
                  <c:v>4286</c:v>
                </c:pt>
                <c:pt idx="9">
                  <c:v>4198</c:v>
                </c:pt>
                <c:pt idx="12">
                  <c:v>4133</c:v>
                </c:pt>
              </c:numCache>
            </c:numRef>
          </c:val>
          <c:extLst>
            <c:ext xmlns:c16="http://schemas.microsoft.com/office/drawing/2014/chart" uri="{C3380CC4-5D6E-409C-BE32-E72D297353CC}">
              <c16:uniqueId val="{00000008-3BEB-433E-8595-006A087280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EB-433E-8595-006A087280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31442</c:v>
                </c:pt>
                <c:pt idx="3">
                  <c:v>31219</c:v>
                </c:pt>
                <c:pt idx="6">
                  <c:v>33124</c:v>
                </c:pt>
                <c:pt idx="9">
                  <c:v>30964</c:v>
                </c:pt>
                <c:pt idx="12">
                  <c:v>31191</c:v>
                </c:pt>
              </c:numCache>
            </c:numRef>
          </c:val>
          <c:extLst>
            <c:ext xmlns:c16="http://schemas.microsoft.com/office/drawing/2014/chart" uri="{C3380CC4-5D6E-409C-BE32-E72D297353CC}">
              <c16:uniqueId val="{0000000A-3BEB-433E-8595-006A087280E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6862</c:v>
                </c:pt>
                <c:pt idx="2">
                  <c:v>#N/A</c:v>
                </c:pt>
                <c:pt idx="3">
                  <c:v>#N/A</c:v>
                </c:pt>
                <c:pt idx="4">
                  <c:v>5712</c:v>
                </c:pt>
                <c:pt idx="5">
                  <c:v>#N/A</c:v>
                </c:pt>
                <c:pt idx="6">
                  <c:v>#N/A</c:v>
                </c:pt>
                <c:pt idx="7">
                  <c:v>4634</c:v>
                </c:pt>
                <c:pt idx="8">
                  <c:v>#N/A</c:v>
                </c:pt>
                <c:pt idx="9">
                  <c:v>#N/A</c:v>
                </c:pt>
                <c:pt idx="10">
                  <c:v>3458</c:v>
                </c:pt>
                <c:pt idx="11">
                  <c:v>#N/A</c:v>
                </c:pt>
                <c:pt idx="12">
                  <c:v>#N/A</c:v>
                </c:pt>
                <c:pt idx="13">
                  <c:v>3123</c:v>
                </c:pt>
                <c:pt idx="14">
                  <c:v>#N/A</c:v>
                </c:pt>
              </c:numCache>
            </c:numRef>
          </c:val>
          <c:smooth val="0"/>
          <c:extLst>
            <c:ext xmlns:c16="http://schemas.microsoft.com/office/drawing/2014/chart" uri="{C3380CC4-5D6E-409C-BE32-E72D297353CC}">
              <c16:uniqueId val="{0000000B-3BEB-433E-8595-006A087280E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2188</c:v>
                </c:pt>
                <c:pt idx="1">
                  <c:v>2163</c:v>
                </c:pt>
                <c:pt idx="2">
                  <c:v>2188</c:v>
                </c:pt>
              </c:numCache>
            </c:numRef>
          </c:val>
          <c:extLst>
            <c:ext xmlns:c16="http://schemas.microsoft.com/office/drawing/2014/chart" uri="{C3380CC4-5D6E-409C-BE32-E72D297353CC}">
              <c16:uniqueId val="{00000000-A27C-4B09-9A44-C654E881FE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3496</c:v>
                </c:pt>
                <c:pt idx="1">
                  <c:v>3422</c:v>
                </c:pt>
                <c:pt idx="2">
                  <c:v>3437</c:v>
                </c:pt>
              </c:numCache>
            </c:numRef>
          </c:val>
          <c:extLst>
            <c:ext xmlns:c16="http://schemas.microsoft.com/office/drawing/2014/chart" uri="{C3380CC4-5D6E-409C-BE32-E72D297353CC}">
              <c16:uniqueId val="{00000001-A27C-4B09-9A44-C654E881FE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7857</c:v>
                </c:pt>
                <c:pt idx="1">
                  <c:v>7709</c:v>
                </c:pt>
                <c:pt idx="2">
                  <c:v>7861</c:v>
                </c:pt>
              </c:numCache>
            </c:numRef>
          </c:val>
          <c:extLst>
            <c:ext xmlns:c16="http://schemas.microsoft.com/office/drawing/2014/chart" uri="{C3380CC4-5D6E-409C-BE32-E72D297353CC}">
              <c16:uniqueId val="{00000002-A27C-4B09-9A44-C654E881FE4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3B4-450D-910F-87FEC10C53DE}"/>
              </c:ext>
            </c:extLst>
          </c:dPt>
          <c:dPt>
            <c:idx val="1"/>
            <c:bubble3D val="0"/>
            <c:extLst>
              <c:ext xmlns:c16="http://schemas.microsoft.com/office/drawing/2014/chart" uri="{C3380CC4-5D6E-409C-BE32-E72D297353CC}">
                <c16:uniqueId val="{00000001-D3B4-450D-910F-87FEC10C53DE}"/>
              </c:ext>
            </c:extLst>
          </c:dPt>
          <c:dPt>
            <c:idx val="2"/>
            <c:bubble3D val="0"/>
            <c:extLst>
              <c:ext xmlns:c16="http://schemas.microsoft.com/office/drawing/2014/chart" uri="{C3380CC4-5D6E-409C-BE32-E72D297353CC}">
                <c16:uniqueId val="{00000002-D3B4-450D-910F-87FEC10C53DE}"/>
              </c:ext>
            </c:extLst>
          </c:dPt>
          <c:dPt>
            <c:idx val="3"/>
            <c:bubble3D val="0"/>
            <c:extLst>
              <c:ext xmlns:c16="http://schemas.microsoft.com/office/drawing/2014/chart" uri="{C3380CC4-5D6E-409C-BE32-E72D297353CC}">
                <c16:uniqueId val="{00000003-D3B4-450D-910F-87FEC10C53DE}"/>
              </c:ext>
            </c:extLst>
          </c:dPt>
          <c:dPt>
            <c:idx val="4"/>
            <c:bubble3D val="0"/>
            <c:extLst>
              <c:ext xmlns:c16="http://schemas.microsoft.com/office/drawing/2014/chart" uri="{C3380CC4-5D6E-409C-BE32-E72D297353CC}">
                <c16:uniqueId val="{00000004-D3B4-450D-910F-87FEC10C53DE}"/>
              </c:ext>
            </c:extLst>
          </c:dPt>
          <c:dPt>
            <c:idx val="8"/>
            <c:bubble3D val="0"/>
            <c:extLst>
              <c:ext xmlns:c16="http://schemas.microsoft.com/office/drawing/2014/chart" uri="{C3380CC4-5D6E-409C-BE32-E72D297353CC}">
                <c16:uniqueId val="{00000005-D3B4-450D-910F-87FEC10C53DE}"/>
              </c:ext>
            </c:extLst>
          </c:dPt>
          <c:dPt>
            <c:idx val="16"/>
            <c:bubble3D val="0"/>
            <c:extLst>
              <c:ext xmlns:c16="http://schemas.microsoft.com/office/drawing/2014/chart" uri="{C3380CC4-5D6E-409C-BE32-E72D297353CC}">
                <c16:uniqueId val="{00000006-D3B4-450D-910F-87FEC10C53DE}"/>
              </c:ext>
            </c:extLst>
          </c:dPt>
          <c:dPt>
            <c:idx val="24"/>
            <c:bubble3D val="0"/>
            <c:extLst>
              <c:ext xmlns:c16="http://schemas.microsoft.com/office/drawing/2014/chart" uri="{C3380CC4-5D6E-409C-BE32-E72D297353CC}">
                <c16:uniqueId val="{00000007-D3B4-450D-910F-87FEC10C53DE}"/>
              </c:ext>
            </c:extLst>
          </c:dPt>
          <c:dPt>
            <c:idx val="32"/>
            <c:bubble3D val="0"/>
            <c:extLst>
              <c:ext xmlns:c16="http://schemas.microsoft.com/office/drawing/2014/chart" uri="{C3380CC4-5D6E-409C-BE32-E72D297353CC}">
                <c16:uniqueId val="{00000008-D3B4-450D-910F-87FEC10C53DE}"/>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4-450D-910F-87FEC10C53D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3B4-450D-910F-87FEC10C53D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3B4-450D-910F-87FEC10C53D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3B4-450D-910F-87FEC10C53D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3B4-450D-910F-87FEC10C53DE}"/>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B4-450D-910F-87FEC10C53DE}"/>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B4-450D-910F-87FEC10C53DE}"/>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B4-450D-910F-87FEC10C53DE}"/>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B4-450D-910F-87FEC10C53D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71.099999999999994</c:v>
                </c:pt>
                <c:pt idx="16">
                  <c:v>69.7</c:v>
                </c:pt>
                <c:pt idx="24">
                  <c:v>70.900000000000006</c:v>
                </c:pt>
                <c:pt idx="32">
                  <c:v>71.8</c:v>
                </c:pt>
              </c:numCache>
            </c:numRef>
          </c:xVal>
          <c:yVal>
            <c:numRef>
              <c:f>公会計指標分析・財政指標組合せ分析表!$BP$51:$DC$51</c:f>
              <c:numCache>
                <c:formatCode>#,##0.0;"▲ "#,##0.0</c:formatCode>
                <c:ptCount val="40"/>
                <c:pt idx="8">
                  <c:v>38.299999999999997</c:v>
                </c:pt>
                <c:pt idx="16">
                  <c:v>31.6</c:v>
                </c:pt>
                <c:pt idx="24">
                  <c:v>24.2</c:v>
                </c:pt>
                <c:pt idx="32">
                  <c:v>21.9</c:v>
                </c:pt>
              </c:numCache>
            </c:numRef>
          </c:yVal>
          <c:smooth val="0"/>
          <c:extLst>
            <c:ext xmlns:c16="http://schemas.microsoft.com/office/drawing/2014/chart" uri="{C3380CC4-5D6E-409C-BE32-E72D297353CC}">
              <c16:uniqueId val="{00000009-D3B4-450D-910F-87FEC10C53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3B4-450D-910F-87FEC10C53DE}"/>
              </c:ext>
            </c:extLst>
          </c:dPt>
          <c:dPt>
            <c:idx val="1"/>
            <c:bubble3D val="0"/>
            <c:extLst>
              <c:ext xmlns:c16="http://schemas.microsoft.com/office/drawing/2014/chart" uri="{C3380CC4-5D6E-409C-BE32-E72D297353CC}">
                <c16:uniqueId val="{0000000B-D3B4-450D-910F-87FEC10C53DE}"/>
              </c:ext>
            </c:extLst>
          </c:dPt>
          <c:dPt>
            <c:idx val="2"/>
            <c:bubble3D val="0"/>
            <c:extLst>
              <c:ext xmlns:c16="http://schemas.microsoft.com/office/drawing/2014/chart" uri="{C3380CC4-5D6E-409C-BE32-E72D297353CC}">
                <c16:uniqueId val="{0000000C-D3B4-450D-910F-87FEC10C53DE}"/>
              </c:ext>
            </c:extLst>
          </c:dPt>
          <c:dPt>
            <c:idx val="3"/>
            <c:bubble3D val="0"/>
            <c:extLst>
              <c:ext xmlns:c16="http://schemas.microsoft.com/office/drawing/2014/chart" uri="{C3380CC4-5D6E-409C-BE32-E72D297353CC}">
                <c16:uniqueId val="{0000000D-D3B4-450D-910F-87FEC10C53DE}"/>
              </c:ext>
            </c:extLst>
          </c:dPt>
          <c:dPt>
            <c:idx val="4"/>
            <c:bubble3D val="0"/>
            <c:extLst>
              <c:ext xmlns:c16="http://schemas.microsoft.com/office/drawing/2014/chart" uri="{C3380CC4-5D6E-409C-BE32-E72D297353CC}">
                <c16:uniqueId val="{0000000E-D3B4-450D-910F-87FEC10C53DE}"/>
              </c:ext>
            </c:extLst>
          </c:dPt>
          <c:dPt>
            <c:idx val="8"/>
            <c:bubble3D val="0"/>
            <c:extLst>
              <c:ext xmlns:c16="http://schemas.microsoft.com/office/drawing/2014/chart" uri="{C3380CC4-5D6E-409C-BE32-E72D297353CC}">
                <c16:uniqueId val="{0000000F-D3B4-450D-910F-87FEC10C53DE}"/>
              </c:ext>
            </c:extLst>
          </c:dPt>
          <c:dPt>
            <c:idx val="16"/>
            <c:bubble3D val="0"/>
            <c:extLst>
              <c:ext xmlns:c16="http://schemas.microsoft.com/office/drawing/2014/chart" uri="{C3380CC4-5D6E-409C-BE32-E72D297353CC}">
                <c16:uniqueId val="{00000010-D3B4-450D-910F-87FEC10C53DE}"/>
              </c:ext>
            </c:extLst>
          </c:dPt>
          <c:dPt>
            <c:idx val="24"/>
            <c:bubble3D val="0"/>
            <c:extLst>
              <c:ext xmlns:c16="http://schemas.microsoft.com/office/drawing/2014/chart" uri="{C3380CC4-5D6E-409C-BE32-E72D297353CC}">
                <c16:uniqueId val="{00000011-D3B4-450D-910F-87FEC10C53DE}"/>
              </c:ext>
            </c:extLst>
          </c:dPt>
          <c:dPt>
            <c:idx val="32"/>
            <c:bubble3D val="0"/>
            <c:extLst>
              <c:ext xmlns:c16="http://schemas.microsoft.com/office/drawing/2014/chart" uri="{C3380CC4-5D6E-409C-BE32-E72D297353CC}">
                <c16:uniqueId val="{00000012-D3B4-450D-910F-87FEC10C53DE}"/>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B4-450D-910F-87FEC10C53DE}"/>
                </c:ext>
              </c:extLst>
            </c:dLbl>
            <c:dLbl>
              <c:idx val="1"/>
              <c:delete val="1"/>
              <c:extLst>
                <c:ext xmlns:c15="http://schemas.microsoft.com/office/drawing/2012/chart" uri="{CE6537A1-D6FC-4f65-9D91-7224C49458BB}"/>
                <c:ext xmlns:c16="http://schemas.microsoft.com/office/drawing/2014/chart" uri="{C3380CC4-5D6E-409C-BE32-E72D297353CC}">
                  <c16:uniqueId val="{0000000B-D3B4-450D-910F-87FEC10C53DE}"/>
                </c:ext>
              </c:extLst>
            </c:dLbl>
            <c:dLbl>
              <c:idx val="2"/>
              <c:delete val="1"/>
              <c:extLst>
                <c:ext xmlns:c15="http://schemas.microsoft.com/office/drawing/2012/chart" uri="{CE6537A1-D6FC-4f65-9D91-7224C49458BB}"/>
                <c:ext xmlns:c16="http://schemas.microsoft.com/office/drawing/2014/chart" uri="{C3380CC4-5D6E-409C-BE32-E72D297353CC}">
                  <c16:uniqueId val="{0000000C-D3B4-450D-910F-87FEC10C53DE}"/>
                </c:ext>
              </c:extLst>
            </c:dLbl>
            <c:dLbl>
              <c:idx val="3"/>
              <c:delete val="1"/>
              <c:extLst>
                <c:ext xmlns:c15="http://schemas.microsoft.com/office/drawing/2012/chart" uri="{CE6537A1-D6FC-4f65-9D91-7224C49458BB}"/>
                <c:ext xmlns:c16="http://schemas.microsoft.com/office/drawing/2014/chart" uri="{C3380CC4-5D6E-409C-BE32-E72D297353CC}">
                  <c16:uniqueId val="{0000000D-D3B4-450D-910F-87FEC10C53DE}"/>
                </c:ext>
              </c:extLst>
            </c:dLbl>
            <c:dLbl>
              <c:idx val="4"/>
              <c:delete val="1"/>
              <c:extLst>
                <c:ext xmlns:c15="http://schemas.microsoft.com/office/drawing/2012/chart" uri="{CE6537A1-D6FC-4f65-9D91-7224C49458BB}"/>
                <c:ext xmlns:c16="http://schemas.microsoft.com/office/drawing/2014/chart" uri="{C3380CC4-5D6E-409C-BE32-E72D297353CC}">
                  <c16:uniqueId val="{0000000E-D3B4-450D-910F-87FEC10C53DE}"/>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B4-450D-910F-87FEC10C53DE}"/>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B4-450D-910F-87FEC10C53DE}"/>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B4-450D-910F-87FEC10C53DE}"/>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B4-450D-910F-87FEC10C53D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D3B4-450D-910F-87FEC10C53DE}"/>
            </c:ext>
          </c:extLst>
        </c:ser>
        <c:dLbls>
          <c:showLegendKey val="0"/>
          <c:showVal val="1"/>
          <c:showCatName val="0"/>
          <c:showSerName val="0"/>
          <c:showPercent val="0"/>
          <c:showBubbleSize val="0"/>
        </c:dLbls>
        <c:axId val="3"/>
        <c:axId val="2"/>
      </c:scatterChart>
      <c:valAx>
        <c:axId val="3"/>
        <c:scaling>
          <c:orientation val="minMax"/>
          <c:max val="74"/>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2"/>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315317381443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E97-490D-A359-4E47206DFBD7}"/>
              </c:ext>
            </c:extLst>
          </c:dPt>
          <c:dPt>
            <c:idx val="1"/>
            <c:bubble3D val="0"/>
            <c:extLst>
              <c:ext xmlns:c16="http://schemas.microsoft.com/office/drawing/2014/chart" uri="{C3380CC4-5D6E-409C-BE32-E72D297353CC}">
                <c16:uniqueId val="{00000001-6E97-490D-A359-4E47206DFBD7}"/>
              </c:ext>
            </c:extLst>
          </c:dPt>
          <c:dPt>
            <c:idx val="2"/>
            <c:bubble3D val="0"/>
            <c:extLst>
              <c:ext xmlns:c16="http://schemas.microsoft.com/office/drawing/2014/chart" uri="{C3380CC4-5D6E-409C-BE32-E72D297353CC}">
                <c16:uniqueId val="{00000002-6E97-490D-A359-4E47206DFBD7}"/>
              </c:ext>
            </c:extLst>
          </c:dPt>
          <c:dPt>
            <c:idx val="3"/>
            <c:bubble3D val="0"/>
            <c:extLst>
              <c:ext xmlns:c16="http://schemas.microsoft.com/office/drawing/2014/chart" uri="{C3380CC4-5D6E-409C-BE32-E72D297353CC}">
                <c16:uniqueId val="{00000003-6E97-490D-A359-4E47206DFBD7}"/>
              </c:ext>
            </c:extLst>
          </c:dPt>
          <c:dPt>
            <c:idx val="4"/>
            <c:bubble3D val="0"/>
            <c:extLst>
              <c:ext xmlns:c16="http://schemas.microsoft.com/office/drawing/2014/chart" uri="{C3380CC4-5D6E-409C-BE32-E72D297353CC}">
                <c16:uniqueId val="{00000004-6E97-490D-A359-4E47206DFBD7}"/>
              </c:ext>
            </c:extLst>
          </c:dPt>
          <c:dPt>
            <c:idx val="8"/>
            <c:bubble3D val="0"/>
            <c:extLst>
              <c:ext xmlns:c16="http://schemas.microsoft.com/office/drawing/2014/chart" uri="{C3380CC4-5D6E-409C-BE32-E72D297353CC}">
                <c16:uniqueId val="{00000005-6E97-490D-A359-4E47206DFBD7}"/>
              </c:ext>
            </c:extLst>
          </c:dPt>
          <c:dPt>
            <c:idx val="16"/>
            <c:bubble3D val="0"/>
            <c:extLst>
              <c:ext xmlns:c16="http://schemas.microsoft.com/office/drawing/2014/chart" uri="{C3380CC4-5D6E-409C-BE32-E72D297353CC}">
                <c16:uniqueId val="{00000006-6E97-490D-A359-4E47206DFBD7}"/>
              </c:ext>
            </c:extLst>
          </c:dPt>
          <c:dPt>
            <c:idx val="24"/>
            <c:bubble3D val="0"/>
            <c:extLst>
              <c:ext xmlns:c16="http://schemas.microsoft.com/office/drawing/2014/chart" uri="{C3380CC4-5D6E-409C-BE32-E72D297353CC}">
                <c16:uniqueId val="{00000007-6E97-490D-A359-4E47206DFBD7}"/>
              </c:ext>
            </c:extLst>
          </c:dPt>
          <c:dPt>
            <c:idx val="32"/>
            <c:bubble3D val="0"/>
            <c:extLst>
              <c:ext xmlns:c16="http://schemas.microsoft.com/office/drawing/2014/chart" uri="{C3380CC4-5D6E-409C-BE32-E72D297353CC}">
                <c16:uniqueId val="{00000008-6E97-490D-A359-4E47206DFBD7}"/>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97-490D-A359-4E47206DFBD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97-490D-A359-4E47206DFBD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97-490D-A359-4E47206DFBD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97-490D-A359-4E47206DFBD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97-490D-A359-4E47206DFBD7}"/>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97-490D-A359-4E47206DFBD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97-490D-A359-4E47206DFBD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97-490D-A359-4E47206DFBD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E97-490D-A359-4E47206DFBD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4.2</c:v>
                </c:pt>
                <c:pt idx="16">
                  <c:v>3.6</c:v>
                </c:pt>
                <c:pt idx="24">
                  <c:v>1.6</c:v>
                </c:pt>
                <c:pt idx="32">
                  <c:v>1.9</c:v>
                </c:pt>
              </c:numCache>
            </c:numRef>
          </c:xVal>
          <c:yVal>
            <c:numRef>
              <c:f>公会計指標分析・財政指標組合せ分析表!$BP$73:$DC$73</c:f>
              <c:numCache>
                <c:formatCode>#,##0.0;"▲ "#,##0.0</c:formatCode>
                <c:ptCount val="40"/>
                <c:pt idx="0">
                  <c:v>46.5</c:v>
                </c:pt>
                <c:pt idx="8">
                  <c:v>38.299999999999997</c:v>
                </c:pt>
                <c:pt idx="16">
                  <c:v>31.6</c:v>
                </c:pt>
                <c:pt idx="24">
                  <c:v>24.2</c:v>
                </c:pt>
                <c:pt idx="32">
                  <c:v>21.9</c:v>
                </c:pt>
              </c:numCache>
            </c:numRef>
          </c:yVal>
          <c:smooth val="0"/>
          <c:extLst>
            <c:ext xmlns:c16="http://schemas.microsoft.com/office/drawing/2014/chart" uri="{C3380CC4-5D6E-409C-BE32-E72D297353CC}">
              <c16:uniqueId val="{00000009-6E97-490D-A359-4E47206DFB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E97-490D-A359-4E47206DFBD7}"/>
              </c:ext>
            </c:extLst>
          </c:dPt>
          <c:dPt>
            <c:idx val="1"/>
            <c:bubble3D val="0"/>
            <c:extLst>
              <c:ext xmlns:c16="http://schemas.microsoft.com/office/drawing/2014/chart" uri="{C3380CC4-5D6E-409C-BE32-E72D297353CC}">
                <c16:uniqueId val="{0000000B-6E97-490D-A359-4E47206DFBD7}"/>
              </c:ext>
            </c:extLst>
          </c:dPt>
          <c:dPt>
            <c:idx val="2"/>
            <c:bubble3D val="0"/>
            <c:extLst>
              <c:ext xmlns:c16="http://schemas.microsoft.com/office/drawing/2014/chart" uri="{C3380CC4-5D6E-409C-BE32-E72D297353CC}">
                <c16:uniqueId val="{0000000C-6E97-490D-A359-4E47206DFBD7}"/>
              </c:ext>
            </c:extLst>
          </c:dPt>
          <c:dPt>
            <c:idx val="3"/>
            <c:bubble3D val="0"/>
            <c:extLst>
              <c:ext xmlns:c16="http://schemas.microsoft.com/office/drawing/2014/chart" uri="{C3380CC4-5D6E-409C-BE32-E72D297353CC}">
                <c16:uniqueId val="{0000000D-6E97-490D-A359-4E47206DFBD7}"/>
              </c:ext>
            </c:extLst>
          </c:dPt>
          <c:dPt>
            <c:idx val="4"/>
            <c:bubble3D val="0"/>
            <c:extLst>
              <c:ext xmlns:c16="http://schemas.microsoft.com/office/drawing/2014/chart" uri="{C3380CC4-5D6E-409C-BE32-E72D297353CC}">
                <c16:uniqueId val="{0000000E-6E97-490D-A359-4E47206DFBD7}"/>
              </c:ext>
            </c:extLst>
          </c:dPt>
          <c:dPt>
            <c:idx val="8"/>
            <c:bubble3D val="0"/>
            <c:extLst>
              <c:ext xmlns:c16="http://schemas.microsoft.com/office/drawing/2014/chart" uri="{C3380CC4-5D6E-409C-BE32-E72D297353CC}">
                <c16:uniqueId val="{0000000F-6E97-490D-A359-4E47206DFBD7}"/>
              </c:ext>
            </c:extLst>
          </c:dPt>
          <c:dPt>
            <c:idx val="16"/>
            <c:bubble3D val="0"/>
            <c:extLst>
              <c:ext xmlns:c16="http://schemas.microsoft.com/office/drawing/2014/chart" uri="{C3380CC4-5D6E-409C-BE32-E72D297353CC}">
                <c16:uniqueId val="{00000010-6E97-490D-A359-4E47206DFBD7}"/>
              </c:ext>
            </c:extLst>
          </c:dPt>
          <c:dPt>
            <c:idx val="24"/>
            <c:bubble3D val="0"/>
            <c:extLst>
              <c:ext xmlns:c16="http://schemas.microsoft.com/office/drawing/2014/chart" uri="{C3380CC4-5D6E-409C-BE32-E72D297353CC}">
                <c16:uniqueId val="{00000011-6E97-490D-A359-4E47206DFBD7}"/>
              </c:ext>
            </c:extLst>
          </c:dPt>
          <c:dPt>
            <c:idx val="32"/>
            <c:bubble3D val="0"/>
            <c:extLst>
              <c:ext xmlns:c16="http://schemas.microsoft.com/office/drawing/2014/chart" uri="{C3380CC4-5D6E-409C-BE32-E72D297353CC}">
                <c16:uniqueId val="{00000012-6E97-490D-A359-4E47206DFBD7}"/>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97-490D-A359-4E47206DFBD7}"/>
                </c:ext>
              </c:extLst>
            </c:dLbl>
            <c:dLbl>
              <c:idx val="1"/>
              <c:delete val="1"/>
              <c:extLst>
                <c:ext xmlns:c15="http://schemas.microsoft.com/office/drawing/2012/chart" uri="{CE6537A1-D6FC-4f65-9D91-7224C49458BB}"/>
                <c:ext xmlns:c16="http://schemas.microsoft.com/office/drawing/2014/chart" uri="{C3380CC4-5D6E-409C-BE32-E72D297353CC}">
                  <c16:uniqueId val="{0000000B-6E97-490D-A359-4E47206DFBD7}"/>
                </c:ext>
              </c:extLst>
            </c:dLbl>
            <c:dLbl>
              <c:idx val="2"/>
              <c:delete val="1"/>
              <c:extLst>
                <c:ext xmlns:c15="http://schemas.microsoft.com/office/drawing/2012/chart" uri="{CE6537A1-D6FC-4f65-9D91-7224C49458BB}"/>
                <c:ext xmlns:c16="http://schemas.microsoft.com/office/drawing/2014/chart" uri="{C3380CC4-5D6E-409C-BE32-E72D297353CC}">
                  <c16:uniqueId val="{0000000C-6E97-490D-A359-4E47206DFBD7}"/>
                </c:ext>
              </c:extLst>
            </c:dLbl>
            <c:dLbl>
              <c:idx val="3"/>
              <c:delete val="1"/>
              <c:extLst>
                <c:ext xmlns:c15="http://schemas.microsoft.com/office/drawing/2012/chart" uri="{CE6537A1-D6FC-4f65-9D91-7224C49458BB}"/>
                <c:ext xmlns:c16="http://schemas.microsoft.com/office/drawing/2014/chart" uri="{C3380CC4-5D6E-409C-BE32-E72D297353CC}">
                  <c16:uniqueId val="{0000000D-6E97-490D-A359-4E47206DFBD7}"/>
                </c:ext>
              </c:extLst>
            </c:dLbl>
            <c:dLbl>
              <c:idx val="4"/>
              <c:delete val="1"/>
              <c:extLst>
                <c:ext xmlns:c15="http://schemas.microsoft.com/office/drawing/2012/chart" uri="{CE6537A1-D6FC-4f65-9D91-7224C49458BB}"/>
                <c:ext xmlns:c16="http://schemas.microsoft.com/office/drawing/2014/chart" uri="{C3380CC4-5D6E-409C-BE32-E72D297353CC}">
                  <c16:uniqueId val="{0000000E-6E97-490D-A359-4E47206DFBD7}"/>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E97-490D-A359-4E47206DFBD7}"/>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E97-490D-A359-4E47206DFBD7}"/>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E97-490D-A359-4E47206DFBD7}"/>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E97-490D-A359-4E47206DFBD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6E97-490D-A359-4E47206DFBD7}"/>
            </c:ext>
          </c:extLst>
        </c:ser>
        <c:dLbls>
          <c:showLegendKey val="0"/>
          <c:showVal val="1"/>
          <c:showCatName val="0"/>
          <c:showSerName val="0"/>
          <c:showPercent val="0"/>
          <c:showBubbleSize val="0"/>
        </c:dLbls>
        <c:axId val="3"/>
        <c:axId val="2"/>
      </c:scatterChart>
      <c:valAx>
        <c:axId val="3"/>
        <c:scaling>
          <c:orientation val="minMax"/>
          <c:max val="10.1"/>
          <c:min val="1.100000000000000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1"/>
          <c:min val="1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724897759873E-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元利償還金は、近年地方債の借入条件の見直しに伴い、据置期間を短縮したため増加傾向にある。</a:t>
          </a:r>
        </a:p>
        <a:p>
          <a:r>
            <a:rPr kumimoji="1" lang="ja-JP" altLang="en-US" sz="1400">
              <a:latin typeface="ＭＳ Ｐゴシック"/>
              <a:ea typeface="ＭＳ Ｐゴシック"/>
            </a:rPr>
            <a:t>　一方、算入公債費等は、合併特例債償還費の減により減少した。</a:t>
          </a:r>
        </a:p>
        <a:p>
          <a:r>
            <a:rPr kumimoji="1" lang="ja-JP" altLang="en-US" sz="1400">
              <a:latin typeface="ＭＳ Ｐゴシック"/>
              <a:ea typeface="ＭＳ Ｐゴシック"/>
            </a:rPr>
            <a:t>　その結果、実質公債費比率の分子が増加となった。</a:t>
          </a:r>
        </a:p>
        <a:p>
          <a:r>
            <a:rPr lang="ja-JP" altLang="en-US" sz="1400">
              <a:latin typeface="ＭＳ Ｐゴシック"/>
              <a:ea typeface="ＭＳ Ｐゴシック"/>
            </a:rPr>
            <a:t>　今後も、投資事業を見極め、起債依存度の低い適切な財政運営に努めたい。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将来負担額は平成２９年度と比べ増加したが、その理由としては、緊急防災・減災事業債の増により一般会計等に係る地方債の現在高が増加したためである。</a:t>
          </a:r>
        </a:p>
        <a:p>
          <a:r>
            <a:rPr kumimoji="1" lang="ja-JP" altLang="en-US" sz="1400">
              <a:latin typeface="ＭＳ ゴシック"/>
              <a:ea typeface="ＭＳ ゴシック"/>
            </a:rPr>
            <a:t>　充当可能財源等も平成２９年度と比べ増加したが、その理由としては、充当可能基金がちちぶ夢創り基金の増及び基準財政需要額算入見込額が保健衛生費の増や公債費の増が原因である。</a:t>
          </a:r>
        </a:p>
        <a:p>
          <a:r>
            <a:rPr kumimoji="1" lang="ja-JP" altLang="en-US" sz="1400">
              <a:latin typeface="ＭＳ ゴシック"/>
              <a:ea typeface="ＭＳ ゴシック"/>
            </a:rPr>
            <a:t>　結果として、将来負担額も充当可能財源等も増額したが、充当可能財源等が増加したため、将来負担比率の分子が減少することになった。　</a:t>
          </a:r>
        </a:p>
        <a:p>
          <a:r>
            <a:rPr kumimoji="1" lang="ja-JP" altLang="en-US" sz="1400">
              <a:latin typeface="ＭＳ ゴシック"/>
              <a:ea typeface="ＭＳ ゴシック"/>
            </a:rPr>
            <a:t>　今後も、市債の繰上償還の実施など、地方債現在高の抑制に図りながら、投資事業等を精査し、起債に大きく頼ることのない財政運営に努める。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埼玉県秩父市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ちちぶ夢創り基金の増により、全体として１９０百万円の増となった。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の特例措置終了に伴う「財政調整基金」の取崩しや「減債基金」を活用した市債の繰上償還の実施などにより、基金全体の残高は減少傾向となる見込みである。今後も基金の使途や目的の明確化を図りながら、健全な運用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・公共施設整備基金：公共施設整備事業の推進を図る。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・公有地取得基金：公有地の取得及び造成を目的とする事業の推進を図る。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・地域福祉基金：在宅福祉の推進など、地域における保健福祉活動の振興を図る。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・ちちぶ夢創り基金：寄附を通して本市を支援する人々の意向を反映した事業を実施し、新しいふるさとづくりを推進する。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・公共施設整備基金：剰余金等約１．１億円を積み立てた一方で、消防団詰所新築工事や秩父ビジネスプラザ改修工事等に約１．９億円充当したことによる減少。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・ちちぶ夢創り基金：当該基金はふるさと納税寄附金の当年度分をを積み立て、翌年度に取り崩している。平成３０年度寄附金は約３．８億円、取崩し額約１．６億円であるため約２．２億円増加している。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・公共施設整備基金、地域地域振興基金：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平成３２年度で合併特例債の発行が終了し、有利な地方債の発行が見込めないため、当該基金等を活用し公共施設整備事業や地域振興に係る事業を推進するため、基金残高の減少が見込まれる。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標準財政規模の１０％を下回らないよう維持しながら、財源不足を補填したことによる。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今後も財政調整基金の残高は、標準財政規模の１０％を目安に運用することとしている。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基金運用利子の増による。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地方債残高を抑制するため、「減債基金」を活用した市債の繰上償還を積極的に実施していくため、今後は減少傾向となる見込みである。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463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463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77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tx1"/>
              </a:solidFill>
              <a:latin typeface="ＭＳ Ｐゴシック" panose="020B0600070205080204" pitchFamily="50" charset="-128"/>
              <a:ea typeface="ＭＳ Ｐゴシック" panose="020B0600070205080204" pitchFamily="50" charset="-128"/>
            </a:rPr>
            <a:t>平成３０年度の有形固定資産減価償却率は、類似団体に比べ高い水準になっているが、その主な原因は道路等の減価償却率が高いことによる。ただし、類似団体に比べて伸びは緩やかである。なお、平成３０年度に改訂した「秩父市公共施設等総合管理計画」に基づき、施設の長寿命化や、耐用年数を過ぎた建物・耐震基準を満たしていない施設については、利用者の安全面を考慮し、統廃合や除却を進めていく。</a:t>
          </a:r>
          <a:endParaRPr lang="ja-JP" altLang="en-US"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4965" cy="220980"/>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090" y="67100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4965" cy="220980"/>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090" y="640143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4965" cy="220980"/>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090" y="609282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4965" cy="220980"/>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090" y="578421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4965" cy="220980"/>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4965" cy="220980"/>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42545</xdr:rowOff>
    </xdr:from>
    <xdr:to>
      <xdr:col>23</xdr:col>
      <xdr:colOff>85090</xdr:colOff>
      <xdr:row>34</xdr:row>
      <xdr:rowOff>42545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3220"/>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46355</xdr:rowOff>
    </xdr:from>
    <xdr:ext cx="400685" cy="259080"/>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7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42545</xdr:rowOff>
    </xdr:from>
    <xdr:to>
      <xdr:col>23</xdr:col>
      <xdr:colOff>174625</xdr:colOff>
      <xdr:row>34</xdr:row>
      <xdr:rowOff>42545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4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160655</xdr:rowOff>
    </xdr:from>
    <xdr:ext cx="400685" cy="259080"/>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184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42545</xdr:rowOff>
    </xdr:from>
    <xdr:to>
      <xdr:col>23</xdr:col>
      <xdr:colOff>174625</xdr:colOff>
      <xdr:row>27</xdr:row>
      <xdr:rowOff>42545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0685" cy="25463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0898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170180</xdr:rowOff>
    </xdr:from>
    <xdr:to>
      <xdr:col>15</xdr:col>
      <xdr:colOff>187325</xdr:colOff>
      <xdr:row>30</xdr:row>
      <xdr:rowOff>100330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1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60325</xdr:rowOff>
    </xdr:from>
    <xdr:to>
      <xdr:col>11</xdr:col>
      <xdr:colOff>187325</xdr:colOff>
      <xdr:row>30</xdr:row>
      <xdr:rowOff>161925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27</xdr:row>
      <xdr:rowOff>63500</xdr:rowOff>
    </xdr:from>
    <xdr:to>
      <xdr:col>23</xdr:col>
      <xdr:colOff>136525</xdr:colOff>
      <xdr:row>27</xdr:row>
      <xdr:rowOff>164465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4641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149225</xdr:rowOff>
    </xdr:from>
    <xdr:ext cx="400685" cy="259080"/>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3784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90805</xdr:rowOff>
    </xdr:from>
    <xdr:to>
      <xdr:col>19</xdr:col>
      <xdr:colOff>187325</xdr:colOff>
      <xdr:row>28</xdr:row>
      <xdr:rowOff>20955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27</xdr:row>
      <xdr:rowOff>141605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514340"/>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141605</xdr:rowOff>
    </xdr:from>
    <xdr:to>
      <xdr:col>19</xdr:col>
      <xdr:colOff>136525</xdr:colOff>
      <xdr:row>28</xdr:row>
      <xdr:rowOff>6985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54228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135255</xdr:rowOff>
    </xdr:from>
    <xdr:to>
      <xdr:col>15</xdr:col>
      <xdr:colOff>136525</xdr:colOff>
      <xdr:row>28</xdr:row>
      <xdr:rowOff>6985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53593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52070</xdr:rowOff>
    </xdr:from>
    <xdr:ext cx="400685" cy="25463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35" y="59670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91440</xdr:rowOff>
    </xdr:from>
    <xdr:ext cx="400685" cy="259080"/>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35" y="60064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153035</xdr:rowOff>
    </xdr:from>
    <xdr:ext cx="400685" cy="259080"/>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35" y="60680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37465</xdr:rowOff>
    </xdr:from>
    <xdr:ext cx="400685" cy="259080"/>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35" y="52666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74930</xdr:rowOff>
    </xdr:from>
    <xdr:ext cx="400685" cy="25463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35" y="53041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31115</xdr:rowOff>
    </xdr:from>
    <xdr:ext cx="400685" cy="25463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35" y="52603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panose="020B0600070205080204" pitchFamily="50" charset="-128"/>
              <a:ea typeface="ＭＳ Ｐゴシック" panose="020B0600070205080204" pitchFamily="50" charset="-128"/>
            </a:rPr>
            <a:t>平成29年度と比較し、103.9%上昇した。また、全国平均、類似団体内平均を下回っているが、県平均は上回っている。市債残高の抑制を図るため、繰上償還を積極的に実施しているが、平成30年度は平成29年度と比較して繰上償還額が大きく減少し、地方債借入額が増加したため上昇したと思われる。今後も、地方交付税の合併特例措置の終了を見据え、市債残高の抑制を図っていく。</a:t>
          </a:r>
        </a:p>
      </xdr:txBody>
    </xdr:sp>
    <xdr:clientData/>
  </xdr:twoCellAnchor>
  <xdr:oneCellAnchor>
    <xdr:from>
      <xdr:col>57</xdr:col>
      <xdr:colOff>111125</xdr:colOff>
      <xdr:row>23</xdr:row>
      <xdr:rowOff>47625</xdr:rowOff>
    </xdr:from>
    <xdr:ext cx="349885" cy="22542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6400" cy="220980"/>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655" y="6298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6400" cy="225425"/>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655" y="5938520"/>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6400" cy="220980"/>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0980"/>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900" y="4859020"/>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10795</xdr:rowOff>
    </xdr:from>
    <xdr:to>
      <xdr:col>76</xdr:col>
      <xdr:colOff>21590</xdr:colOff>
      <xdr:row>34</xdr:row>
      <xdr:rowOff>151130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240020"/>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5915" cy="25463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76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128905</xdr:rowOff>
    </xdr:from>
    <xdr:ext cx="556260" cy="259080"/>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15230"/>
          <a:ext cx="556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1,260.7</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10795</xdr:rowOff>
    </xdr:from>
    <xdr:to>
      <xdr:col>76</xdr:col>
      <xdr:colOff>111125</xdr:colOff>
      <xdr:row>26</xdr:row>
      <xdr:rowOff>10795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64770</xdr:rowOff>
    </xdr:from>
    <xdr:ext cx="465455" cy="25463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808345"/>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41910</xdr:rowOff>
    </xdr:from>
    <xdr:to>
      <xdr:col>76</xdr:col>
      <xdr:colOff>73025</xdr:colOff>
      <xdr:row>30</xdr:row>
      <xdr:rowOff>143510</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17780</xdr:rowOff>
    </xdr:from>
    <xdr:to>
      <xdr:col>72</xdr:col>
      <xdr:colOff>123825</xdr:colOff>
      <xdr:row>30</xdr:row>
      <xdr:rowOff>119380</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93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57150</xdr:rowOff>
    </xdr:from>
    <xdr:to>
      <xdr:col>76</xdr:col>
      <xdr:colOff>73025</xdr:colOff>
      <xdr:row>30</xdr:row>
      <xdr:rowOff>158750</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35560</xdr:rowOff>
    </xdr:from>
    <xdr:ext cx="465455" cy="259080"/>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9505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10160</xdr:rowOff>
    </xdr:from>
    <xdr:to>
      <xdr:col>72</xdr:col>
      <xdr:colOff>123825</xdr:colOff>
      <xdr:row>31</xdr:row>
      <xdr:rowOff>111760</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107950</xdr:rowOff>
    </xdr:from>
    <xdr:to>
      <xdr:col>76</xdr:col>
      <xdr:colOff>22225</xdr:colOff>
      <xdr:row>31</xdr:row>
      <xdr:rowOff>60960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6022975"/>
          <a:ext cx="711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135890</xdr:rowOff>
    </xdr:from>
    <xdr:ext cx="465455" cy="259080"/>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650" y="57080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102870</xdr:rowOff>
    </xdr:from>
    <xdr:ext cx="465455" cy="259080"/>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650" y="6189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4645"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2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2915" cy="25463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915" cy="259080"/>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9785"/>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34290</xdr:rowOff>
    </xdr:from>
    <xdr:ext cx="405130" cy="259080"/>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3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17780</xdr:rowOff>
    </xdr:from>
    <xdr:ext cx="405130" cy="25463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756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91440</xdr:rowOff>
    </xdr:from>
    <xdr:ext cx="405130" cy="259080"/>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3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15875</xdr:rowOff>
    </xdr:from>
    <xdr:to>
      <xdr:col>24</xdr:col>
      <xdr:colOff>114300</xdr:colOff>
      <xdr:row>35</xdr:row>
      <xdr:rowOff>117475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38735</xdr:rowOff>
    </xdr:from>
    <xdr:ext cx="405130" cy="259080"/>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6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10160</xdr:rowOff>
    </xdr:from>
    <xdr:to>
      <xdr:col>20</xdr:col>
      <xdr:colOff>38100</xdr:colOff>
      <xdr:row>35</xdr:row>
      <xdr:rowOff>111760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60960</xdr:rowOff>
    </xdr:from>
    <xdr:to>
      <xdr:col>24</xdr:col>
      <xdr:colOff>63500</xdr:colOff>
      <xdr:row>35</xdr:row>
      <xdr:rowOff>66675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06171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xdr:rowOff>
    </xdr:from>
    <xdr:to>
      <xdr:col>15</xdr:col>
      <xdr:colOff>101600</xdr:colOff>
      <xdr:row>35</xdr:row>
      <xdr:rowOff>117475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60960</xdr:rowOff>
    </xdr:from>
    <xdr:to>
      <xdr:col>19</xdr:col>
      <xdr:colOff>177800</xdr:colOff>
      <xdr:row>35</xdr:row>
      <xdr:rowOff>66675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061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xdr:rowOff>
    </xdr:from>
    <xdr:to>
      <xdr:col>10</xdr:col>
      <xdr:colOff>165100</xdr:colOff>
      <xdr:row>35</xdr:row>
      <xdr:rowOff>111760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60960</xdr:rowOff>
    </xdr:from>
    <xdr:to>
      <xdr:col>15</xdr:col>
      <xdr:colOff>50800</xdr:colOff>
      <xdr:row>35</xdr:row>
      <xdr:rowOff>66675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61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99060</xdr:rowOff>
    </xdr:from>
    <xdr:ext cx="405130" cy="25463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35" y="66141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83820</xdr:rowOff>
    </xdr:from>
    <xdr:ext cx="400685" cy="259080"/>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35" y="65989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121920</xdr:rowOff>
    </xdr:from>
    <xdr:ext cx="400685" cy="25463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35" y="6637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33</xdr:row>
      <xdr:rowOff>128270</xdr:rowOff>
    </xdr:from>
    <xdr:ext cx="405130" cy="259080"/>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35" y="57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133985</xdr:rowOff>
    </xdr:from>
    <xdr:ext cx="400685" cy="25463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35" y="57918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128270</xdr:rowOff>
    </xdr:from>
    <xdr:ext cx="400685" cy="259080"/>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35" y="5786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463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63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557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18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146685</xdr:rowOff>
    </xdr:from>
    <xdr:to>
      <xdr:col>54</xdr:col>
      <xdr:colOff>189865</xdr:colOff>
      <xdr:row>41</xdr:row>
      <xdr:rowOff>158750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33085"/>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162560</xdr:rowOff>
    </xdr:from>
    <xdr:ext cx="469900" cy="259080"/>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9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8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93345</xdr:rowOff>
    </xdr:from>
    <xdr:ext cx="534670" cy="259080"/>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0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84.310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146685</xdr:rowOff>
    </xdr:from>
    <xdr:to>
      <xdr:col>55</xdr:col>
      <xdr:colOff>88900</xdr:colOff>
      <xdr:row>32</xdr:row>
      <xdr:rowOff>146685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3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46990</xdr:rowOff>
    </xdr:from>
    <xdr:ext cx="534670" cy="259080"/>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04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68580</xdr:rowOff>
    </xdr:from>
    <xdr:to>
      <xdr:col>55</xdr:col>
      <xdr:colOff>50800</xdr:colOff>
      <xdr:row>40</xdr:row>
      <xdr:rowOff>170180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31115</xdr:rowOff>
    </xdr:from>
    <xdr:to>
      <xdr:col>50</xdr:col>
      <xdr:colOff>165100</xdr:colOff>
      <xdr:row>40</xdr:row>
      <xdr:rowOff>132715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64770</xdr:rowOff>
    </xdr:from>
    <xdr:to>
      <xdr:col>46</xdr:col>
      <xdr:colOff>38100</xdr:colOff>
      <xdr:row>40</xdr:row>
      <xdr:rowOff>166370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76200</xdr:rowOff>
    </xdr:from>
    <xdr:to>
      <xdr:col>41</xdr:col>
      <xdr:colOff>101600</xdr:colOff>
      <xdr:row>41</xdr:row>
      <xdr:rowOff>6350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163195</xdr:rowOff>
    </xdr:from>
    <xdr:to>
      <xdr:col>55</xdr:col>
      <xdr:colOff>50800</xdr:colOff>
      <xdr:row>40</xdr:row>
      <xdr:rowOff>93345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14605</xdr:rowOff>
    </xdr:from>
    <xdr:ext cx="534670" cy="259080"/>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70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42545</xdr:rowOff>
    </xdr:from>
    <xdr:to>
      <xdr:col>55</xdr:col>
      <xdr:colOff>0</xdr:colOff>
      <xdr:row>40</xdr:row>
      <xdr:rowOff>45720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9005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168910</xdr:rowOff>
    </xdr:from>
    <xdr:to>
      <xdr:col>46</xdr:col>
      <xdr:colOff>38100</xdr:colOff>
      <xdr:row>40</xdr:row>
      <xdr:rowOff>99060</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45720</xdr:rowOff>
    </xdr:from>
    <xdr:to>
      <xdr:col>50</xdr:col>
      <xdr:colOff>114300</xdr:colOff>
      <xdr:row>40</xdr:row>
      <xdr:rowOff>48260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903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xdr:rowOff>
    </xdr:from>
    <xdr:to>
      <xdr:col>41</xdr:col>
      <xdr:colOff>101600</xdr:colOff>
      <xdr:row>40</xdr:row>
      <xdr:rowOff>102870</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48260</xdr:rowOff>
    </xdr:from>
    <xdr:to>
      <xdr:col>45</xdr:col>
      <xdr:colOff>177800</xdr:colOff>
      <xdr:row>40</xdr:row>
      <xdr:rowOff>52070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906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123825</xdr:rowOff>
    </xdr:from>
    <xdr:ext cx="534670" cy="25463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265" y="69818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157480</xdr:rowOff>
    </xdr:from>
    <xdr:ext cx="530225" cy="25463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2965" y="7015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168910</xdr:rowOff>
    </xdr:from>
    <xdr:ext cx="530225" cy="25463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3965" y="7026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113030</xdr:rowOff>
    </xdr:from>
    <xdr:ext cx="534670" cy="259080"/>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265"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115570</xdr:rowOff>
    </xdr:from>
    <xdr:ext cx="530225" cy="259080"/>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2965" y="6630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119380</xdr:rowOff>
    </xdr:from>
    <xdr:ext cx="530225" cy="259080"/>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3965" y="6634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4645" cy="25463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22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2915" cy="259080"/>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915" cy="25463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763125"/>
          <a:ext cx="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140970</xdr:rowOff>
    </xdr:from>
    <xdr:ext cx="405130" cy="259080"/>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94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93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109220</xdr:rowOff>
    </xdr:from>
    <xdr:ext cx="405130" cy="25463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5389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76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xdr:rowOff>
    </xdr:from>
    <xdr:ext cx="405130" cy="259080"/>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1161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132080</xdr:rowOff>
    </xdr:from>
    <xdr:ext cx="405130" cy="25463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102476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32385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3797300" y="103117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64770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3117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64770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2019300" y="103060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97790</xdr:rowOff>
    </xdr:from>
    <xdr:ext cx="405130" cy="25463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35" y="103847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123825</xdr:rowOff>
    </xdr:from>
    <xdr:ext cx="400685" cy="25463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35" y="10410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150495</xdr:rowOff>
    </xdr:from>
    <xdr:ext cx="400685" cy="259080"/>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35" y="10437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92075</xdr:rowOff>
    </xdr:from>
    <xdr:ext cx="405130" cy="259080"/>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35" y="10036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132080</xdr:rowOff>
    </xdr:from>
    <xdr:ext cx="400685" cy="25463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35" y="100761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86360</xdr:rowOff>
    </xdr:from>
    <xdr:ext cx="400685" cy="25463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35" y="100304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4475" cy="25463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080" y="1083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1185" cy="25463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370" y="1037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1185" cy="25463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370" y="991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1185" cy="25463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370" y="945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1185" cy="25463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370" y="900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39370</xdr:rowOff>
    </xdr:from>
    <xdr:to>
      <xdr:col>54</xdr:col>
      <xdr:colOff>189865</xdr:colOff>
      <xdr:row>63</xdr:row>
      <xdr:rowOff>154940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640570"/>
          <a:ext cx="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158750</xdr:rowOff>
    </xdr:from>
    <xdr:ext cx="469900" cy="259080"/>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7,101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154940</xdr:rowOff>
    </xdr:from>
    <xdr:to>
      <xdr:col>55</xdr:col>
      <xdr:colOff>88900</xdr:colOff>
      <xdr:row>63</xdr:row>
      <xdr:rowOff>154940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157480</xdr:rowOff>
    </xdr:from>
    <xdr:ext cx="598805" cy="25463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4157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582,912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39370</xdr:rowOff>
    </xdr:from>
    <xdr:to>
      <xdr:col>55</xdr:col>
      <xdr:colOff>88900</xdr:colOff>
      <xdr:row>56</xdr:row>
      <xdr:rowOff>39370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64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138430</xdr:rowOff>
    </xdr:from>
    <xdr:ext cx="598805" cy="259080"/>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4254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207,909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160020</xdr:rowOff>
    </xdr:from>
    <xdr:to>
      <xdr:col>55</xdr:col>
      <xdr:colOff>50800</xdr:colOff>
      <xdr:row>61</xdr:row>
      <xdr:rowOff>90170</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17780</xdr:rowOff>
    </xdr:from>
    <xdr:to>
      <xdr:col>50</xdr:col>
      <xdr:colOff>165100</xdr:colOff>
      <xdr:row>61</xdr:row>
      <xdr:rowOff>118745</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36195</xdr:rowOff>
    </xdr:from>
    <xdr:to>
      <xdr:col>46</xdr:col>
      <xdr:colOff>38100</xdr:colOff>
      <xdr:row>61</xdr:row>
      <xdr:rowOff>137795</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43815</xdr:rowOff>
    </xdr:from>
    <xdr:to>
      <xdr:col>41</xdr:col>
      <xdr:colOff>101600</xdr:colOff>
      <xdr:row>61</xdr:row>
      <xdr:rowOff>145415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117475</xdr:rowOff>
    </xdr:from>
    <xdr:to>
      <xdr:col>55</xdr:col>
      <xdr:colOff>50800</xdr:colOff>
      <xdr:row>61</xdr:row>
      <xdr:rowOff>47625</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140335</xdr:rowOff>
    </xdr:from>
    <xdr:ext cx="598805" cy="259080"/>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255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226,325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132715</xdr:rowOff>
    </xdr:from>
    <xdr:to>
      <xdr:col>50</xdr:col>
      <xdr:colOff>165100</xdr:colOff>
      <xdr:row>61</xdr:row>
      <xdr:rowOff>63500</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419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168275</xdr:rowOff>
    </xdr:from>
    <xdr:to>
      <xdr:col>55</xdr:col>
      <xdr:colOff>0</xdr:colOff>
      <xdr:row>61</xdr:row>
      <xdr:rowOff>12065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104552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133985</xdr:rowOff>
    </xdr:from>
    <xdr:to>
      <xdr:col>46</xdr:col>
      <xdr:colOff>38100</xdr:colOff>
      <xdr:row>61</xdr:row>
      <xdr:rowOff>64135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12065</xdr:rowOff>
    </xdr:from>
    <xdr:to>
      <xdr:col>50</xdr:col>
      <xdr:colOff>114300</xdr:colOff>
      <xdr:row>61</xdr:row>
      <xdr:rowOff>13335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4705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170180</xdr:rowOff>
    </xdr:from>
    <xdr:to>
      <xdr:col>41</xdr:col>
      <xdr:colOff>101600</xdr:colOff>
      <xdr:row>61</xdr:row>
      <xdr:rowOff>100330</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xdr:rowOff>
    </xdr:from>
    <xdr:to>
      <xdr:col>45</xdr:col>
      <xdr:colOff>177800</xdr:colOff>
      <xdr:row>61</xdr:row>
      <xdr:rowOff>49530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104717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109855</xdr:rowOff>
    </xdr:from>
    <xdr:ext cx="594360" cy="25463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6880" y="105683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128905</xdr:rowOff>
    </xdr:from>
    <xdr:ext cx="594360" cy="259080"/>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580" y="105873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136525</xdr:rowOff>
    </xdr:from>
    <xdr:ext cx="594360" cy="2584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580" y="105949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79375</xdr:rowOff>
    </xdr:from>
    <xdr:ext cx="594360" cy="2584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6880" y="1019492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80645</xdr:rowOff>
    </xdr:from>
    <xdr:ext cx="594360" cy="259080"/>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580" y="101961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219,226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116840</xdr:rowOff>
    </xdr:from>
    <xdr:ext cx="594360" cy="259080"/>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580" y="102323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4645" cy="259080"/>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2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463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463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2915" cy="259080"/>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915" cy="259080"/>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147320</xdr:rowOff>
    </xdr:from>
    <xdr:to>
      <xdr:col>24</xdr:col>
      <xdr:colOff>62865</xdr:colOff>
      <xdr:row>86</xdr:row>
      <xdr:rowOff>161925</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897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166370</xdr:rowOff>
    </xdr:from>
    <xdr:ext cx="340360" cy="25463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91107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161925</xdr:rowOff>
    </xdr:from>
    <xdr:to>
      <xdr:col>24</xdr:col>
      <xdr:colOff>152400</xdr:colOff>
      <xdr:row>86</xdr:row>
      <xdr:rowOff>161925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90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93980</xdr:rowOff>
    </xdr:from>
    <xdr:ext cx="405130" cy="259080"/>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24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147320</xdr:rowOff>
    </xdr:from>
    <xdr:to>
      <xdr:col>24</xdr:col>
      <xdr:colOff>152400</xdr:colOff>
      <xdr:row>77</xdr:row>
      <xdr:rowOff>147320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47625</xdr:rowOff>
    </xdr:from>
    <xdr:ext cx="405130" cy="259080"/>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7636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69215</xdr:rowOff>
    </xdr:from>
    <xdr:to>
      <xdr:col>24</xdr:col>
      <xdr:colOff>114300</xdr:colOff>
      <xdr:row>80</xdr:row>
      <xdr:rowOff>170815</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7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96520</xdr:rowOff>
    </xdr:from>
    <xdr:to>
      <xdr:col>20</xdr:col>
      <xdr:colOff>38100</xdr:colOff>
      <xdr:row>81</xdr:row>
      <xdr:rowOff>26670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81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103505</xdr:rowOff>
    </xdr:from>
    <xdr:to>
      <xdr:col>15</xdr:col>
      <xdr:colOff>101600</xdr:colOff>
      <xdr:row>81</xdr:row>
      <xdr:rowOff>33655</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165100</xdr:rowOff>
    </xdr:from>
    <xdr:to>
      <xdr:col>10</xdr:col>
      <xdr:colOff>165100</xdr:colOff>
      <xdr:row>81</xdr:row>
      <xdr:rowOff>95250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161925</xdr:rowOff>
    </xdr:from>
    <xdr:to>
      <xdr:col>24</xdr:col>
      <xdr:colOff>114300</xdr:colOff>
      <xdr:row>80</xdr:row>
      <xdr:rowOff>92075</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13335</xdr:rowOff>
    </xdr:from>
    <xdr:ext cx="405130" cy="259080"/>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557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6985</xdr:rowOff>
    </xdr:from>
    <xdr:to>
      <xdr:col>20</xdr:col>
      <xdr:colOff>38100</xdr:colOff>
      <xdr:row>80</xdr:row>
      <xdr:rowOff>109220</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722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41275</xdr:rowOff>
    </xdr:from>
    <xdr:to>
      <xdr:col>24</xdr:col>
      <xdr:colOff>63500</xdr:colOff>
      <xdr:row>80</xdr:row>
      <xdr:rowOff>57785</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37572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xdr:rowOff>
    </xdr:from>
    <xdr:to>
      <xdr:col>15</xdr:col>
      <xdr:colOff>101600</xdr:colOff>
      <xdr:row>80</xdr:row>
      <xdr:rowOff>109855</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57785</xdr:rowOff>
    </xdr:from>
    <xdr:to>
      <xdr:col>19</xdr:col>
      <xdr:colOff>177800</xdr:colOff>
      <xdr:row>80</xdr:row>
      <xdr:rowOff>59055</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7737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83820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37750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17780</xdr:rowOff>
    </xdr:from>
    <xdr:ext cx="405130" cy="25463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35" y="139052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24765</xdr:rowOff>
    </xdr:from>
    <xdr:ext cx="400685" cy="259080"/>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35" y="139122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86360</xdr:rowOff>
    </xdr:from>
    <xdr:ext cx="400685" cy="25463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35" y="139738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125095</xdr:rowOff>
    </xdr:from>
    <xdr:ext cx="405130" cy="2584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35" y="13498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126365</xdr:rowOff>
    </xdr:from>
    <xdr:ext cx="400685" cy="259080"/>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35" y="134994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151130</xdr:rowOff>
    </xdr:from>
    <xdr:ext cx="400685" cy="259080"/>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35" y="13524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71120</xdr:rowOff>
    </xdr:from>
    <xdr:to>
      <xdr:col>54</xdr:col>
      <xdr:colOff>189865</xdr:colOff>
      <xdr:row>86</xdr:row>
      <xdr:rowOff>109220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4422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17780</xdr:rowOff>
    </xdr:from>
    <xdr:ext cx="469900" cy="25463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2194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71120</xdr:rowOff>
    </xdr:from>
    <xdr:to>
      <xdr:col>55</xdr:col>
      <xdr:colOff>88900</xdr:colOff>
      <xdr:row>78</xdr:row>
      <xdr:rowOff>71120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4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153035</xdr:rowOff>
    </xdr:from>
    <xdr:ext cx="469900" cy="259080"/>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38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170815</xdr:rowOff>
    </xdr:from>
    <xdr:to>
      <xdr:col>50</xdr:col>
      <xdr:colOff>165100</xdr:colOff>
      <xdr:row>84</xdr:row>
      <xdr:rowOff>100965</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10795</xdr:rowOff>
    </xdr:from>
    <xdr:to>
      <xdr:col>46</xdr:col>
      <xdr:colOff>38100</xdr:colOff>
      <xdr:row>84</xdr:row>
      <xdr:rowOff>112395</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92710</xdr:rowOff>
    </xdr:from>
    <xdr:to>
      <xdr:col>55</xdr:col>
      <xdr:colOff>50800</xdr:colOff>
      <xdr:row>84</xdr:row>
      <xdr:rowOff>22860</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115570</xdr:rowOff>
    </xdr:from>
    <xdr:ext cx="469900" cy="259080"/>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17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93980</xdr:rowOff>
    </xdr:from>
    <xdr:to>
      <xdr:col>50</xdr:col>
      <xdr:colOff>165100</xdr:colOff>
      <xdr:row>84</xdr:row>
      <xdr:rowOff>24130</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143510</xdr:rowOff>
    </xdr:from>
    <xdr:to>
      <xdr:col>55</xdr:col>
      <xdr:colOff>0</xdr:colOff>
      <xdr:row>83</xdr:row>
      <xdr:rowOff>144780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9639300" y="143738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92710</xdr:rowOff>
    </xdr:from>
    <xdr:to>
      <xdr:col>46</xdr:col>
      <xdr:colOff>38100</xdr:colOff>
      <xdr:row>84</xdr:row>
      <xdr:rowOff>22860</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143510</xdr:rowOff>
    </xdr:from>
    <xdr:to>
      <xdr:col>50</xdr:col>
      <xdr:colOff>114300</xdr:colOff>
      <xdr:row>83</xdr:row>
      <xdr:rowOff>144780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8750300" y="14373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97790</xdr:rowOff>
    </xdr:from>
    <xdr:to>
      <xdr:col>41</xdr:col>
      <xdr:colOff>101600</xdr:colOff>
      <xdr:row>84</xdr:row>
      <xdr:rowOff>27940</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143510</xdr:rowOff>
    </xdr:from>
    <xdr:to>
      <xdr:col>45</xdr:col>
      <xdr:colOff>177800</xdr:colOff>
      <xdr:row>83</xdr:row>
      <xdr:rowOff>148590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7861300" y="143738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92075</xdr:rowOff>
    </xdr:from>
    <xdr:ext cx="469900" cy="259080"/>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650" y="14493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103505</xdr:rowOff>
    </xdr:from>
    <xdr:ext cx="465455" cy="259080"/>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350" y="145053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99060</xdr:rowOff>
    </xdr:from>
    <xdr:ext cx="465455" cy="25463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350" y="14500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40640</xdr:rowOff>
    </xdr:from>
    <xdr:ext cx="469900" cy="25463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650" y="140995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39370</xdr:rowOff>
    </xdr:from>
    <xdr:ext cx="465455" cy="259080"/>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350" y="14098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44450</xdr:rowOff>
    </xdr:from>
    <xdr:ext cx="465455" cy="259080"/>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350" y="14103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4645" cy="259080"/>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106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63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2915" cy="25463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1978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915" cy="259080"/>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00000000-0008-0000-0E00-000081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144780</xdr:rowOff>
    </xdr:from>
    <xdr:to>
      <xdr:col>85</xdr:col>
      <xdr:colOff>126365</xdr:colOff>
      <xdr:row>42</xdr:row>
      <xdr:rowOff>83820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6318865" y="580263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87630</xdr:rowOff>
    </xdr:from>
    <xdr:ext cx="405130" cy="254635"/>
    <xdr:sp macro="" textlink="">
      <xdr:nvSpPr>
        <xdr:cNvPr id="387" name="【認定こども園・幼稚園・保育所】&#10;有形固定資産減価償却率最小値テキスト">
          <a:extLst>
            <a:ext uri="{FF2B5EF4-FFF2-40B4-BE49-F238E27FC236}">
              <a16:creationId xmlns:a16="http://schemas.microsoft.com/office/drawing/2014/main" id="{00000000-0008-0000-0E00-000083010000}"/>
            </a:ext>
          </a:extLst>
        </xdr:cNvPr>
        <xdr:cNvSpPr txBox="1"/>
      </xdr:nvSpPr>
      <xdr:spPr>
        <a:xfrm>
          <a:off x="16357600" y="72885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6230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91440</xdr:rowOff>
    </xdr:from>
    <xdr:ext cx="405130" cy="259080"/>
    <xdr:sp macro="" textlink="">
      <xdr:nvSpPr>
        <xdr:cNvPr id="389" name="【認定こども園・幼稚園・保育所】&#10;有形固定資産減価償却率最大値テキスト">
          <a:extLst>
            <a:ext uri="{FF2B5EF4-FFF2-40B4-BE49-F238E27FC236}">
              <a16:creationId xmlns:a16="http://schemas.microsoft.com/office/drawing/2014/main" id="{00000000-0008-0000-0E00-000085010000}"/>
            </a:ext>
          </a:extLst>
        </xdr:cNvPr>
        <xdr:cNvSpPr txBox="1"/>
      </xdr:nvSpPr>
      <xdr:spPr>
        <a:xfrm>
          <a:off x="16357600" y="557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580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45720</xdr:rowOff>
    </xdr:from>
    <xdr:ext cx="405130" cy="259080"/>
    <xdr:sp macro="" textlink="">
      <xdr:nvSpPr>
        <xdr:cNvPr id="391" name="【認定こども園・幼稚園・保育所】&#10;有形固定資産減価償却率平均値テキスト">
          <a:extLst>
            <a:ext uri="{FF2B5EF4-FFF2-40B4-BE49-F238E27FC236}">
              <a16:creationId xmlns:a16="http://schemas.microsoft.com/office/drawing/2014/main" id="{00000000-0008-0000-0E00-000087010000}"/>
            </a:ext>
          </a:extLst>
        </xdr:cNvPr>
        <xdr:cNvSpPr txBox="1"/>
      </xdr:nvSpPr>
      <xdr:spPr>
        <a:xfrm>
          <a:off x="16357600" y="638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33020</xdr:rowOff>
    </xdr:from>
    <xdr:ext cx="405130" cy="259080"/>
    <xdr:sp macro="" textlink="">
      <xdr:nvSpPr>
        <xdr:cNvPr id="402" name="【認定こども園・幼稚園・保育所】&#10;有形固定資産減価償却率該当値テキスト">
          <a:extLst>
            <a:ext uri="{FF2B5EF4-FFF2-40B4-BE49-F238E27FC236}">
              <a16:creationId xmlns:a16="http://schemas.microsoft.com/office/drawing/2014/main" id="{00000000-0008-0000-0E00-000092010000}"/>
            </a:ext>
          </a:extLst>
        </xdr:cNvPr>
        <xdr:cNvSpPr txBox="1"/>
      </xdr:nvSpPr>
      <xdr:spPr>
        <a:xfrm>
          <a:off x="16357600" y="6033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55880</xdr:rowOff>
    </xdr:from>
    <xdr:to>
      <xdr:col>81</xdr:col>
      <xdr:colOff>101600</xdr:colOff>
      <xdr:row>36</xdr:row>
      <xdr:rowOff>157480</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106680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5481300" y="62331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106680</xdr:rowOff>
    </xdr:from>
    <xdr:to>
      <xdr:col>81</xdr:col>
      <xdr:colOff>50800</xdr:colOff>
      <xdr:row>36</xdr:row>
      <xdr:rowOff>140970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4592300" y="62788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140970</xdr:rowOff>
    </xdr:from>
    <xdr:to>
      <xdr:col>76</xdr:col>
      <xdr:colOff>114300</xdr:colOff>
      <xdr:row>37</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3703300" y="63131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169545</xdr:rowOff>
    </xdr:from>
    <xdr:ext cx="405130" cy="254635"/>
    <xdr:sp macro="" textlink="">
      <xdr:nvSpPr>
        <xdr:cNvPr id="409" name="n_1aveValue【認定こども園・幼稚園・保育所】&#10;有形固定資産減価償却率">
          <a:extLst>
            <a:ext uri="{FF2B5EF4-FFF2-40B4-BE49-F238E27FC236}">
              <a16:creationId xmlns:a16="http://schemas.microsoft.com/office/drawing/2014/main" id="{00000000-0008-0000-0E00-000099010000}"/>
            </a:ext>
          </a:extLst>
        </xdr:cNvPr>
        <xdr:cNvSpPr txBox="1"/>
      </xdr:nvSpPr>
      <xdr:spPr>
        <a:xfrm>
          <a:off x="15266035" y="65131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3810</xdr:rowOff>
    </xdr:from>
    <xdr:ext cx="400685" cy="259080"/>
    <xdr:sp macro="" textlink="">
      <xdr:nvSpPr>
        <xdr:cNvPr id="410" name="n_2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4389735" y="65189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26670</xdr:rowOff>
    </xdr:from>
    <xdr:ext cx="400685" cy="259080"/>
    <xdr:sp macro="" textlink="">
      <xdr:nvSpPr>
        <xdr:cNvPr id="411" name="n_3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3500735" y="65417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2540</xdr:rowOff>
    </xdr:from>
    <xdr:ext cx="405130" cy="259080"/>
    <xdr:sp macro="" textlink="">
      <xdr:nvSpPr>
        <xdr:cNvPr id="412" name="n_1main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5266035"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36830</xdr:rowOff>
    </xdr:from>
    <xdr:ext cx="400685" cy="259080"/>
    <xdr:sp macro="" textlink="">
      <xdr:nvSpPr>
        <xdr:cNvPr id="413" name="n_2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4389735" y="60375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86360</xdr:rowOff>
    </xdr:from>
    <xdr:ext cx="400685" cy="254635"/>
    <xdr:sp macro="" textlink="">
      <xdr:nvSpPr>
        <xdr:cNvPr id="414" name="n_3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3500735" y="60871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2915" cy="259080"/>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2915" cy="25463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2915" cy="259080"/>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2915"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2915" cy="25463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00000000-0008-0000-0E00-0000B5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91440</xdr:rowOff>
    </xdr:from>
    <xdr:to>
      <xdr:col>116</xdr:col>
      <xdr:colOff>62865</xdr:colOff>
      <xdr:row>42</xdr:row>
      <xdr:rowOff>3810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22160865" y="574929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7620</xdr:rowOff>
    </xdr:from>
    <xdr:ext cx="469900" cy="254635"/>
    <xdr:sp macro="" textlink="">
      <xdr:nvSpPr>
        <xdr:cNvPr id="439" name="【認定こども園・幼稚園・保育所】&#10;一人当たり面積最小値テキスト">
          <a:extLst>
            <a:ext uri="{FF2B5EF4-FFF2-40B4-BE49-F238E27FC236}">
              <a16:creationId xmlns:a16="http://schemas.microsoft.com/office/drawing/2014/main" id="{00000000-0008-0000-0E00-0000B7010000}"/>
            </a:ext>
          </a:extLst>
        </xdr:cNvPr>
        <xdr:cNvSpPr txBox="1"/>
      </xdr:nvSpPr>
      <xdr:spPr>
        <a:xfrm>
          <a:off x="22199600" y="72085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38100</xdr:rowOff>
    </xdr:from>
    <xdr:ext cx="469900" cy="259080"/>
    <xdr:sp macro="" textlink="">
      <xdr:nvSpPr>
        <xdr:cNvPr id="441" name="【認定こども園・幼稚園・保育所】&#10;一人当たり面積最大値テキスト">
          <a:extLst>
            <a:ext uri="{FF2B5EF4-FFF2-40B4-BE49-F238E27FC236}">
              <a16:creationId xmlns:a16="http://schemas.microsoft.com/office/drawing/2014/main" id="{00000000-0008-0000-0E00-0000B9010000}"/>
            </a:ext>
          </a:extLst>
        </xdr:cNvPr>
        <xdr:cNvSpPr txBox="1"/>
      </xdr:nvSpPr>
      <xdr:spPr>
        <a:xfrm>
          <a:off x="22199600" y="552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574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105410</xdr:rowOff>
    </xdr:from>
    <xdr:ext cx="469900" cy="259080"/>
    <xdr:sp macro="" textlink="">
      <xdr:nvSpPr>
        <xdr:cNvPr id="443" name="【認定こども園・幼稚園・保育所】&#10;一人当たり面積平均値テキスト">
          <a:extLst>
            <a:ext uri="{FF2B5EF4-FFF2-40B4-BE49-F238E27FC236}">
              <a16:creationId xmlns:a16="http://schemas.microsoft.com/office/drawing/2014/main" id="{00000000-0008-0000-0E00-0000BB010000}"/>
            </a:ext>
          </a:extLst>
        </xdr:cNvPr>
        <xdr:cNvSpPr txBox="1"/>
      </xdr:nvSpPr>
      <xdr:spPr>
        <a:xfrm>
          <a:off x="22199600" y="6449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2110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148590</xdr:rowOff>
    </xdr:from>
    <xdr:ext cx="469900" cy="259080"/>
    <xdr:sp macro="" textlink="">
      <xdr:nvSpPr>
        <xdr:cNvPr id="454" name="【認定こども園・幼稚園・保育所】&#10;一人当たり面積該当値テキスト">
          <a:extLst>
            <a:ext uri="{FF2B5EF4-FFF2-40B4-BE49-F238E27FC236}">
              <a16:creationId xmlns:a16="http://schemas.microsoft.com/office/drawing/2014/main" id="{00000000-0008-0000-0E00-0000C6010000}"/>
            </a:ext>
          </a:extLst>
        </xdr:cNvPr>
        <xdr:cNvSpPr txBox="1"/>
      </xdr:nvSpPr>
      <xdr:spPr>
        <a:xfrm>
          <a:off x="22199600" y="683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53340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21323300" y="69075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53340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0434300" y="6899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45720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9545300" y="6899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40640</xdr:rowOff>
    </xdr:from>
    <xdr:ext cx="469900" cy="254635"/>
    <xdr:sp macro="" textlink="">
      <xdr:nvSpPr>
        <xdr:cNvPr id="461" name="n_1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1075650" y="6384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59690</xdr:rowOff>
    </xdr:from>
    <xdr:ext cx="465455" cy="259080"/>
    <xdr:sp macro="" textlink="">
      <xdr:nvSpPr>
        <xdr:cNvPr id="462" name="n_2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20199350" y="6403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71120</xdr:rowOff>
    </xdr:from>
    <xdr:ext cx="465455" cy="259080"/>
    <xdr:sp macro="" textlink="">
      <xdr:nvSpPr>
        <xdr:cNvPr id="463" name="n_3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19310350" y="6414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95250</xdr:rowOff>
    </xdr:from>
    <xdr:ext cx="469900" cy="259080"/>
    <xdr:sp macro="" textlink="">
      <xdr:nvSpPr>
        <xdr:cNvPr id="464" name="n_1main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1075650" y="695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83820</xdr:rowOff>
    </xdr:from>
    <xdr:ext cx="465455" cy="259080"/>
    <xdr:sp macro="" textlink="">
      <xdr:nvSpPr>
        <xdr:cNvPr id="465" name="n_2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0199350" y="69418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87630</xdr:rowOff>
    </xdr:from>
    <xdr:ext cx="465455" cy="254635"/>
    <xdr:sp macro="" textlink="">
      <xdr:nvSpPr>
        <xdr:cNvPr id="466" name="n_3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19310350" y="69456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463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775" y="11287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915" cy="25463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68580</xdr:rowOff>
    </xdr:from>
    <xdr:to>
      <xdr:col>85</xdr:col>
      <xdr:colOff>126365</xdr:colOff>
      <xdr:row>63</xdr:row>
      <xdr:rowOff>83185</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5" y="9669780"/>
          <a:ext cx="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86995</xdr:rowOff>
    </xdr:from>
    <xdr:ext cx="405130" cy="25463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8883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83185</xdr:rowOff>
    </xdr:from>
    <xdr:to>
      <xdr:col>86</xdr:col>
      <xdr:colOff>25400</xdr:colOff>
      <xdr:row>63</xdr:row>
      <xdr:rowOff>83185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88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15240</xdr:rowOff>
    </xdr:from>
    <xdr:ext cx="405130" cy="259080"/>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17780</xdr:rowOff>
    </xdr:from>
    <xdr:ext cx="405130" cy="25463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13333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xdr:rowOff>
    </xdr:from>
    <xdr:to>
      <xdr:col>81</xdr:col>
      <xdr:colOff>101600</xdr:colOff>
      <xdr:row>60</xdr:row>
      <xdr:rowOff>106045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34290</xdr:rowOff>
    </xdr:from>
    <xdr:to>
      <xdr:col>76</xdr:col>
      <xdr:colOff>165100</xdr:colOff>
      <xdr:row>60</xdr:row>
      <xdr:rowOff>135890</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32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122555</xdr:rowOff>
    </xdr:from>
    <xdr:to>
      <xdr:col>72</xdr:col>
      <xdr:colOff>38100</xdr:colOff>
      <xdr:row>61</xdr:row>
      <xdr:rowOff>52705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61</xdr:row>
      <xdr:rowOff>61595</xdr:rowOff>
    </xdr:from>
    <xdr:to>
      <xdr:col>85</xdr:col>
      <xdr:colOff>177800</xdr:colOff>
      <xdr:row>61</xdr:row>
      <xdr:rowOff>163195</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40640</xdr:rowOff>
    </xdr:from>
    <xdr:ext cx="405130" cy="25463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104990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123825</xdr:rowOff>
    </xdr:from>
    <xdr:to>
      <xdr:col>81</xdr:col>
      <xdr:colOff>101600</xdr:colOff>
      <xdr:row>62</xdr:row>
      <xdr:rowOff>53975</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112395</xdr:rowOff>
    </xdr:from>
    <xdr:to>
      <xdr:col>85</xdr:col>
      <xdr:colOff>127000</xdr:colOff>
      <xdr:row>62</xdr:row>
      <xdr:rowOff>3175</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5481300" y="1057084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3175</xdr:rowOff>
    </xdr:from>
    <xdr:to>
      <xdr:col>81</xdr:col>
      <xdr:colOff>50800</xdr:colOff>
      <xdr:row>62</xdr:row>
      <xdr:rowOff>55245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106330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73025</xdr:rowOff>
    </xdr:from>
    <xdr:to>
      <xdr:col>72</xdr:col>
      <xdr:colOff>38100</xdr:colOff>
      <xdr:row>63</xdr:row>
      <xdr:rowOff>3175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55245</xdr:rowOff>
    </xdr:from>
    <xdr:to>
      <xdr:col>76</xdr:col>
      <xdr:colOff>114300</xdr:colOff>
      <xdr:row>62</xdr:row>
      <xdr:rowOff>123825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106851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122555</xdr:rowOff>
    </xdr:from>
    <xdr:ext cx="405130" cy="25463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35" y="100666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152400</xdr:rowOff>
    </xdr:from>
    <xdr:ext cx="400685" cy="259080"/>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35" y="100965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69215</xdr:rowOff>
    </xdr:from>
    <xdr:ext cx="400685" cy="259080"/>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35" y="101847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45085</xdr:rowOff>
    </xdr:from>
    <xdr:ext cx="405130" cy="2584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35" y="1067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97790</xdr:rowOff>
    </xdr:from>
    <xdr:ext cx="400685" cy="25463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35" y="107276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166370</xdr:rowOff>
    </xdr:from>
    <xdr:ext cx="400685" cy="25463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35" y="107962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915" cy="25463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64</xdr:row>
      <xdr:rowOff>29210</xdr:rowOff>
    </xdr:from>
    <xdr:ext cx="462915" cy="25463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640" y="11002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2915" cy="25463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640" y="10716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143510</xdr:rowOff>
    </xdr:from>
    <xdr:ext cx="462915" cy="25463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640" y="104305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86360</xdr:rowOff>
    </xdr:from>
    <xdr:ext cx="462915" cy="25463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640" y="98590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2915" cy="25463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640" y="95732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29210</xdr:rowOff>
    </xdr:from>
    <xdr:ext cx="462915" cy="25463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640" y="92875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93345</xdr:rowOff>
    </xdr:from>
    <xdr:to>
      <xdr:col>116</xdr:col>
      <xdr:colOff>62865</xdr:colOff>
      <xdr:row>63</xdr:row>
      <xdr:rowOff>147955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5" y="95230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151765</xdr:rowOff>
    </xdr:from>
    <xdr:ext cx="469900" cy="259080"/>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0953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147955</xdr:rowOff>
    </xdr:from>
    <xdr:to>
      <xdr:col>116</xdr:col>
      <xdr:colOff>152400</xdr:colOff>
      <xdr:row>63</xdr:row>
      <xdr:rowOff>147955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094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40640</xdr:rowOff>
    </xdr:from>
    <xdr:ext cx="469900" cy="25463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2989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52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112395</xdr:rowOff>
    </xdr:from>
    <xdr:ext cx="469900" cy="25463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39939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146685</xdr:rowOff>
    </xdr:from>
    <xdr:to>
      <xdr:col>112</xdr:col>
      <xdr:colOff>38100</xdr:colOff>
      <xdr:row>61</xdr:row>
      <xdr:rowOff>76835</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3810</xdr:rowOff>
    </xdr:from>
    <xdr:to>
      <xdr:col>107</xdr:col>
      <xdr:colOff>101600</xdr:colOff>
      <xdr:row>61</xdr:row>
      <xdr:rowOff>105410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19685</xdr:rowOff>
    </xdr:from>
    <xdr:to>
      <xdr:col>116</xdr:col>
      <xdr:colOff>114300</xdr:colOff>
      <xdr:row>59</xdr:row>
      <xdr:rowOff>121285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42545</xdr:rowOff>
    </xdr:from>
    <xdr:ext cx="469900" cy="25463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99866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43180</xdr:rowOff>
    </xdr:from>
    <xdr:to>
      <xdr:col>112</xdr:col>
      <xdr:colOff>38100</xdr:colOff>
      <xdr:row>59</xdr:row>
      <xdr:rowOff>144780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70485</xdr:rowOff>
    </xdr:from>
    <xdr:to>
      <xdr:col>116</xdr:col>
      <xdr:colOff>63500</xdr:colOff>
      <xdr:row>59</xdr:row>
      <xdr:rowOff>93980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01860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59690</xdr:rowOff>
    </xdr:from>
    <xdr:to>
      <xdr:col>107</xdr:col>
      <xdr:colOff>101600</xdr:colOff>
      <xdr:row>59</xdr:row>
      <xdr:rowOff>161290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93980</xdr:rowOff>
    </xdr:from>
    <xdr:to>
      <xdr:col>111</xdr:col>
      <xdr:colOff>177800</xdr:colOff>
      <xdr:row>59</xdr:row>
      <xdr:rowOff>110490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0209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85090</xdr:rowOff>
    </xdr:from>
    <xdr:to>
      <xdr:col>102</xdr:col>
      <xdr:colOff>165100</xdr:colOff>
      <xdr:row>60</xdr:row>
      <xdr:rowOff>15240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110490</xdr:rowOff>
    </xdr:from>
    <xdr:to>
      <xdr:col>107</xdr:col>
      <xdr:colOff>50800</xdr:colOff>
      <xdr:row>59</xdr:row>
      <xdr:rowOff>135890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02260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67945</xdr:rowOff>
    </xdr:from>
    <xdr:ext cx="469900" cy="2584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650" y="10526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96520</xdr:rowOff>
    </xdr:from>
    <xdr:ext cx="465455" cy="259080"/>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350" y="10554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32385</xdr:rowOff>
    </xdr:from>
    <xdr:ext cx="465455" cy="25463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350" y="104908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161925</xdr:rowOff>
    </xdr:from>
    <xdr:ext cx="469900" cy="259080"/>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650" y="9934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6350</xdr:rowOff>
    </xdr:from>
    <xdr:ext cx="465455" cy="25463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350" y="99504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32385</xdr:rowOff>
    </xdr:from>
    <xdr:ext cx="465455" cy="25463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350" y="99764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4645" cy="259080"/>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106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463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2915" cy="259080"/>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1978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2915" cy="259080"/>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00000000-0008-0000-0E00-00005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104775</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6318865" y="13335000"/>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109220</xdr:rowOff>
    </xdr:from>
    <xdr:ext cx="405130" cy="254635"/>
    <xdr:sp macro="" textlink="">
      <xdr:nvSpPr>
        <xdr:cNvPr id="604" name="【児童館】&#10;有形固定資産減価償却率最小値テキスト">
          <a:extLst>
            <a:ext uri="{FF2B5EF4-FFF2-40B4-BE49-F238E27FC236}">
              <a16:creationId xmlns:a16="http://schemas.microsoft.com/office/drawing/2014/main" id="{00000000-0008-0000-0E00-00005C020000}"/>
            </a:ext>
          </a:extLst>
        </xdr:cNvPr>
        <xdr:cNvSpPr txBox="1"/>
      </xdr:nvSpPr>
      <xdr:spPr>
        <a:xfrm>
          <a:off x="16357600" y="146824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1467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606" name="【児童館】&#10;有形固定資産減価償却率最大値テキスト">
          <a:extLst>
            <a:ext uri="{FF2B5EF4-FFF2-40B4-BE49-F238E27FC236}">
              <a16:creationId xmlns:a16="http://schemas.microsoft.com/office/drawing/2014/main" id="{00000000-0008-0000-0E00-00005E020000}"/>
            </a:ext>
          </a:extLst>
        </xdr:cNvPr>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112395</xdr:rowOff>
    </xdr:from>
    <xdr:ext cx="405130" cy="254635"/>
    <xdr:sp macro="" textlink="">
      <xdr:nvSpPr>
        <xdr:cNvPr id="608" name="【児童館】&#10;有形固定資産減価償却率平均値テキスト">
          <a:extLst>
            <a:ext uri="{FF2B5EF4-FFF2-40B4-BE49-F238E27FC236}">
              <a16:creationId xmlns:a16="http://schemas.microsoft.com/office/drawing/2014/main" id="{00000000-0008-0000-0E00-000060020000}"/>
            </a:ext>
          </a:extLst>
        </xdr:cNvPr>
        <xdr:cNvSpPr txBox="1"/>
      </xdr:nvSpPr>
      <xdr:spPr>
        <a:xfrm>
          <a:off x="16357600" y="1399984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133985</xdr:rowOff>
    </xdr:from>
    <xdr:to>
      <xdr:col>85</xdr:col>
      <xdr:colOff>177800</xdr:colOff>
      <xdr:row>82</xdr:row>
      <xdr:rowOff>64135</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2687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114935</xdr:rowOff>
    </xdr:from>
    <xdr:to>
      <xdr:col>81</xdr:col>
      <xdr:colOff>101600</xdr:colOff>
      <xdr:row>82</xdr:row>
      <xdr:rowOff>45085</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5430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17780</xdr:rowOff>
    </xdr:from>
    <xdr:to>
      <xdr:col>85</xdr:col>
      <xdr:colOff>177800</xdr:colOff>
      <xdr:row>81</xdr:row>
      <xdr:rowOff>119380</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6268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40640</xdr:rowOff>
    </xdr:from>
    <xdr:ext cx="405130" cy="254635"/>
    <xdr:sp macro="" textlink="">
      <xdr:nvSpPr>
        <xdr:cNvPr id="619" name="【児童館】&#10;有形固定資産減価償却率該当値テキスト">
          <a:extLst>
            <a:ext uri="{FF2B5EF4-FFF2-40B4-BE49-F238E27FC236}">
              <a16:creationId xmlns:a16="http://schemas.microsoft.com/office/drawing/2014/main" id="{00000000-0008-0000-0E00-00006B020000}"/>
            </a:ext>
          </a:extLst>
        </xdr:cNvPr>
        <xdr:cNvSpPr txBox="1"/>
      </xdr:nvSpPr>
      <xdr:spPr>
        <a:xfrm>
          <a:off x="16357600" y="137566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87630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5481300" y="139560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4541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112395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4592300" y="13975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78740</xdr:rowOff>
    </xdr:from>
    <xdr:to>
      <xdr:col>72</xdr:col>
      <xdr:colOff>38100</xdr:colOff>
      <xdr:row>82</xdr:row>
      <xdr:rowOff>8890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3652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112395</xdr:rowOff>
    </xdr:from>
    <xdr:to>
      <xdr:col>76</xdr:col>
      <xdr:colOff>114300</xdr:colOff>
      <xdr:row>81</xdr:row>
      <xdr:rowOff>129540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13703300" y="139998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36195</xdr:rowOff>
    </xdr:from>
    <xdr:ext cx="405130" cy="259080"/>
    <xdr:sp macro="" textlink="">
      <xdr:nvSpPr>
        <xdr:cNvPr id="626" name="n_1aveValue【児童館】&#10;有形固定資産減価償却率">
          <a:extLst>
            <a:ext uri="{FF2B5EF4-FFF2-40B4-BE49-F238E27FC236}">
              <a16:creationId xmlns:a16="http://schemas.microsoft.com/office/drawing/2014/main" id="{00000000-0008-0000-0E00-000072020000}"/>
            </a:ext>
          </a:extLst>
        </xdr:cNvPr>
        <xdr:cNvSpPr txBox="1"/>
      </xdr:nvSpPr>
      <xdr:spPr>
        <a:xfrm>
          <a:off x="15266035" y="14095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60960</xdr:rowOff>
    </xdr:from>
    <xdr:ext cx="400685" cy="259080"/>
    <xdr:sp macro="" textlink="">
      <xdr:nvSpPr>
        <xdr:cNvPr id="627" name="n_2aveValue【児童館】&#10;有形固定資産減価償却率">
          <a:extLst>
            <a:ext uri="{FF2B5EF4-FFF2-40B4-BE49-F238E27FC236}">
              <a16:creationId xmlns:a16="http://schemas.microsoft.com/office/drawing/2014/main" id="{00000000-0008-0000-0E00-000073020000}"/>
            </a:ext>
          </a:extLst>
        </xdr:cNvPr>
        <xdr:cNvSpPr txBox="1"/>
      </xdr:nvSpPr>
      <xdr:spPr>
        <a:xfrm>
          <a:off x="14389735" y="141198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41910</xdr:rowOff>
    </xdr:from>
    <xdr:ext cx="400685" cy="254635"/>
    <xdr:sp macro="" textlink="">
      <xdr:nvSpPr>
        <xdr:cNvPr id="628" name="n_3aveValue【児童館】&#10;有形固定資産減価償却率">
          <a:extLst>
            <a:ext uri="{FF2B5EF4-FFF2-40B4-BE49-F238E27FC236}">
              <a16:creationId xmlns:a16="http://schemas.microsoft.com/office/drawing/2014/main" id="{00000000-0008-0000-0E00-000074020000}"/>
            </a:ext>
          </a:extLst>
        </xdr:cNvPr>
        <xdr:cNvSpPr txBox="1"/>
      </xdr:nvSpPr>
      <xdr:spPr>
        <a:xfrm>
          <a:off x="13500735" y="142722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154940</xdr:rowOff>
    </xdr:from>
    <xdr:ext cx="405130" cy="254635"/>
    <xdr:sp macro="" textlink="">
      <xdr:nvSpPr>
        <xdr:cNvPr id="629" name="n_1mainValue【児童館】&#10;有形固定資産減価償却率">
          <a:extLst>
            <a:ext uri="{FF2B5EF4-FFF2-40B4-BE49-F238E27FC236}">
              <a16:creationId xmlns:a16="http://schemas.microsoft.com/office/drawing/2014/main" id="{00000000-0008-0000-0E00-000075020000}"/>
            </a:ext>
          </a:extLst>
        </xdr:cNvPr>
        <xdr:cNvSpPr txBox="1"/>
      </xdr:nvSpPr>
      <xdr:spPr>
        <a:xfrm>
          <a:off x="15266035" y="136994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8255</xdr:rowOff>
    </xdr:from>
    <xdr:ext cx="400685" cy="254635"/>
    <xdr:sp macro="" textlink="">
      <xdr:nvSpPr>
        <xdr:cNvPr id="630" name="n_2mainValue【児童館】&#10;有形固定資産減価償却率">
          <a:extLst>
            <a:ext uri="{FF2B5EF4-FFF2-40B4-BE49-F238E27FC236}">
              <a16:creationId xmlns:a16="http://schemas.microsoft.com/office/drawing/2014/main" id="{00000000-0008-0000-0E00-000076020000}"/>
            </a:ext>
          </a:extLst>
        </xdr:cNvPr>
        <xdr:cNvSpPr txBox="1"/>
      </xdr:nvSpPr>
      <xdr:spPr>
        <a:xfrm>
          <a:off x="14389735" y="137242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25400</xdr:rowOff>
    </xdr:from>
    <xdr:ext cx="400685" cy="259080"/>
    <xdr:sp macro="" textlink="">
      <xdr:nvSpPr>
        <xdr:cNvPr id="631" name="n_3mainValue【児童館】&#10;有形固定資産減価償却率">
          <a:extLst>
            <a:ext uri="{FF2B5EF4-FFF2-40B4-BE49-F238E27FC236}">
              <a16:creationId xmlns:a16="http://schemas.microsoft.com/office/drawing/2014/main" id="{00000000-0008-0000-0E00-000077020000}"/>
            </a:ext>
          </a:extLst>
        </xdr:cNvPr>
        <xdr:cNvSpPr txBox="1"/>
      </xdr:nvSpPr>
      <xdr:spPr>
        <a:xfrm>
          <a:off x="13500735" y="137414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a:extLst>
            <a:ext uri="{FF2B5EF4-FFF2-40B4-BE49-F238E27FC236}">
              <a16:creationId xmlns:a16="http://schemas.microsoft.com/office/drawing/2014/main" id="{00000000-0008-0000-0E00-00008E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76200</xdr:rowOff>
    </xdr:from>
    <xdr:to>
      <xdr:col>116</xdr:col>
      <xdr:colOff>62865</xdr:colOff>
      <xdr:row>86</xdr:row>
      <xdr:rowOff>95250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2160865" y="132778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4635"/>
    <xdr:sp macro="" textlink="">
      <xdr:nvSpPr>
        <xdr:cNvPr id="656" name="【児童館】&#10;一人当たり面積最小値テキスト">
          <a:extLst>
            <a:ext uri="{FF2B5EF4-FFF2-40B4-BE49-F238E27FC236}">
              <a16:creationId xmlns:a16="http://schemas.microsoft.com/office/drawing/2014/main" id="{00000000-0008-0000-0E00-000090020000}"/>
            </a:ext>
          </a:extLst>
        </xdr:cNvPr>
        <xdr:cNvSpPr txBox="1"/>
      </xdr:nvSpPr>
      <xdr:spPr>
        <a:xfrm>
          <a:off x="22199600" y="148437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22860</xdr:rowOff>
    </xdr:from>
    <xdr:ext cx="469900" cy="259080"/>
    <xdr:sp macro="" textlink="">
      <xdr:nvSpPr>
        <xdr:cNvPr id="658" name="【児童館】&#10;一人当たり面積最大値テキスト">
          <a:extLst>
            <a:ext uri="{FF2B5EF4-FFF2-40B4-BE49-F238E27FC236}">
              <a16:creationId xmlns:a16="http://schemas.microsoft.com/office/drawing/2014/main" id="{00000000-0008-0000-0E00-000092020000}"/>
            </a:ext>
          </a:extLst>
        </xdr:cNvPr>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900" cy="259080"/>
    <xdr:sp macro="" textlink="">
      <xdr:nvSpPr>
        <xdr:cNvPr id="660" name="【児童館】&#10;一人当たり面積平均値テキスト">
          <a:extLst>
            <a:ext uri="{FF2B5EF4-FFF2-40B4-BE49-F238E27FC236}">
              <a16:creationId xmlns:a16="http://schemas.microsoft.com/office/drawing/2014/main" id="{00000000-0008-0000-0E00-000094020000}"/>
            </a:ext>
          </a:extLst>
        </xdr:cNvPr>
        <xdr:cNvSpPr txBox="1"/>
      </xdr:nvSpPr>
      <xdr:spPr>
        <a:xfrm>
          <a:off x="22199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22860</xdr:rowOff>
    </xdr:from>
    <xdr:ext cx="469900" cy="259080"/>
    <xdr:sp macro="" textlink="">
      <xdr:nvSpPr>
        <xdr:cNvPr id="671" name="【児童館】&#10;一人当たり面積該当値テキスト">
          <a:extLst>
            <a:ext uri="{FF2B5EF4-FFF2-40B4-BE49-F238E27FC236}">
              <a16:creationId xmlns:a16="http://schemas.microsoft.com/office/drawing/2014/main" id="{00000000-0008-0000-0E00-00009F020000}"/>
            </a:ext>
          </a:extLst>
        </xdr:cNvPr>
        <xdr:cNvSpPr txBox="1"/>
      </xdr:nvSpPr>
      <xdr:spPr>
        <a:xfrm>
          <a:off x="2219960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85</xdr:row>
      <xdr:rowOff>76200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1323300" y="1449705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0434300" y="1464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9545300" y="1464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48260</xdr:rowOff>
    </xdr:from>
    <xdr:ext cx="469900" cy="259080"/>
    <xdr:sp macro="" textlink="">
      <xdr:nvSpPr>
        <xdr:cNvPr id="678" name="n_1aveValue【児童館】&#10;一人当たり面積">
          <a:extLst>
            <a:ext uri="{FF2B5EF4-FFF2-40B4-BE49-F238E27FC236}">
              <a16:creationId xmlns:a16="http://schemas.microsoft.com/office/drawing/2014/main" id="{00000000-0008-0000-0E00-0000A6020000}"/>
            </a:ext>
          </a:extLst>
        </xdr:cNvPr>
        <xdr:cNvSpPr txBox="1"/>
      </xdr:nvSpPr>
      <xdr:spPr>
        <a:xfrm>
          <a:off x="21075650" y="1410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67310</xdr:rowOff>
    </xdr:from>
    <xdr:ext cx="465455" cy="259080"/>
    <xdr:sp macro="" textlink="">
      <xdr:nvSpPr>
        <xdr:cNvPr id="679" name="n_2aveValue【児童館】&#10;一人当たり面積">
          <a:extLst>
            <a:ext uri="{FF2B5EF4-FFF2-40B4-BE49-F238E27FC236}">
              <a16:creationId xmlns:a16="http://schemas.microsoft.com/office/drawing/2014/main" id="{00000000-0008-0000-0E00-0000A7020000}"/>
            </a:ext>
          </a:extLst>
        </xdr:cNvPr>
        <xdr:cNvSpPr txBox="1"/>
      </xdr:nvSpPr>
      <xdr:spPr>
        <a:xfrm>
          <a:off x="20199350" y="14126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86360</xdr:rowOff>
    </xdr:from>
    <xdr:ext cx="465455" cy="254635"/>
    <xdr:sp macro="" textlink="">
      <xdr:nvSpPr>
        <xdr:cNvPr id="680" name="n_3aveValue【児童館】&#10;一人当たり面積">
          <a:extLst>
            <a:ext uri="{FF2B5EF4-FFF2-40B4-BE49-F238E27FC236}">
              <a16:creationId xmlns:a16="http://schemas.microsoft.com/office/drawing/2014/main" id="{00000000-0008-0000-0E00-0000A8020000}"/>
            </a:ext>
          </a:extLst>
        </xdr:cNvPr>
        <xdr:cNvSpPr txBox="1"/>
      </xdr:nvSpPr>
      <xdr:spPr>
        <a:xfrm>
          <a:off x="19310350" y="141452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118110</xdr:rowOff>
    </xdr:from>
    <xdr:ext cx="469900" cy="259080"/>
    <xdr:sp macro="" textlink="">
      <xdr:nvSpPr>
        <xdr:cNvPr id="681" name="n_1mainValue【児童館】&#10;一人当たり面積">
          <a:extLst>
            <a:ext uri="{FF2B5EF4-FFF2-40B4-BE49-F238E27FC236}">
              <a16:creationId xmlns:a16="http://schemas.microsoft.com/office/drawing/2014/main" id="{00000000-0008-0000-0E00-0000A9020000}"/>
            </a:ext>
          </a:extLst>
        </xdr:cNvPr>
        <xdr:cNvSpPr txBox="1"/>
      </xdr:nvSpPr>
      <xdr:spPr>
        <a:xfrm>
          <a:off x="21075650" y="14691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118110</xdr:rowOff>
    </xdr:from>
    <xdr:ext cx="465455" cy="259080"/>
    <xdr:sp macro="" textlink="">
      <xdr:nvSpPr>
        <xdr:cNvPr id="682" name="n_2mainValue【児童館】&#10;一人当たり面積">
          <a:extLst>
            <a:ext uri="{FF2B5EF4-FFF2-40B4-BE49-F238E27FC236}">
              <a16:creationId xmlns:a16="http://schemas.microsoft.com/office/drawing/2014/main" id="{00000000-0008-0000-0E00-0000AA020000}"/>
            </a:ext>
          </a:extLst>
        </xdr:cNvPr>
        <xdr:cNvSpPr txBox="1"/>
      </xdr:nvSpPr>
      <xdr:spPr>
        <a:xfrm>
          <a:off x="20199350" y="14691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118110</xdr:rowOff>
    </xdr:from>
    <xdr:ext cx="465455" cy="259080"/>
    <xdr:sp macro="" textlink="">
      <xdr:nvSpPr>
        <xdr:cNvPr id="683" name="n_3mainValue【児童館】&#10;一人当たり面積">
          <a:extLst>
            <a:ext uri="{FF2B5EF4-FFF2-40B4-BE49-F238E27FC236}">
              <a16:creationId xmlns:a16="http://schemas.microsoft.com/office/drawing/2014/main" id="{00000000-0008-0000-0E00-0000AB020000}"/>
            </a:ext>
          </a:extLst>
        </xdr:cNvPr>
        <xdr:cNvSpPr txBox="1"/>
      </xdr:nvSpPr>
      <xdr:spPr>
        <a:xfrm>
          <a:off x="19310350" y="14691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4645" cy="259080"/>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106910" y="1890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63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2915" cy="25463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1978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915" cy="259080"/>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108</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6318865" y="171450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41910</xdr:rowOff>
    </xdr:from>
    <xdr:ext cx="405130" cy="254635"/>
    <xdr:sp macro="" textlink="">
      <xdr:nvSpPr>
        <xdr:cNvPr id="709" name="【公民館】&#10;有形固定資産減価償却率最小値テキスト">
          <a:extLst>
            <a:ext uri="{FF2B5EF4-FFF2-40B4-BE49-F238E27FC236}">
              <a16:creationId xmlns:a16="http://schemas.microsoft.com/office/drawing/2014/main" id="{00000000-0008-0000-0E00-0000C5020000}"/>
            </a:ext>
          </a:extLst>
        </xdr:cNvPr>
        <xdr:cNvSpPr txBox="1"/>
      </xdr:nvSpPr>
      <xdr:spPr>
        <a:xfrm>
          <a:off x="16357600" y="185585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230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469900" cy="259080"/>
    <xdr:sp macro="" textlink="">
      <xdr:nvSpPr>
        <xdr:cNvPr id="711" name="【公民館】&#10;有形固定資産減価償却率最大値テキスト">
          <a:extLst>
            <a:ext uri="{FF2B5EF4-FFF2-40B4-BE49-F238E27FC236}">
              <a16:creationId xmlns:a16="http://schemas.microsoft.com/office/drawing/2014/main" id="{00000000-0008-0000-0E00-0000C7020000}"/>
            </a:ext>
          </a:extLst>
        </xdr:cNvPr>
        <xdr:cNvSpPr txBox="1"/>
      </xdr:nvSpPr>
      <xdr:spPr>
        <a:xfrm>
          <a:off x="16357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103505</xdr:rowOff>
    </xdr:from>
    <xdr:ext cx="405130" cy="259080"/>
    <xdr:sp macro="" textlink="">
      <xdr:nvSpPr>
        <xdr:cNvPr id="713" name="【公民館】&#10;有形固定資産減価償却率平均値テキスト">
          <a:extLst>
            <a:ext uri="{FF2B5EF4-FFF2-40B4-BE49-F238E27FC236}">
              <a16:creationId xmlns:a16="http://schemas.microsoft.com/office/drawing/2014/main" id="{00000000-0008-0000-0E00-0000C9020000}"/>
            </a:ext>
          </a:extLst>
        </xdr:cNvPr>
        <xdr:cNvSpPr txBox="1"/>
      </xdr:nvSpPr>
      <xdr:spPr>
        <a:xfrm>
          <a:off x="16357600" y="1776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86360</xdr:rowOff>
    </xdr:from>
    <xdr:to>
      <xdr:col>81</xdr:col>
      <xdr:colOff>101600</xdr:colOff>
      <xdr:row>105</xdr:row>
      <xdr:rowOff>16510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54305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168275</xdr:rowOff>
    </xdr:from>
    <xdr:to>
      <xdr:col>85</xdr:col>
      <xdr:colOff>177800</xdr:colOff>
      <xdr:row>106</xdr:row>
      <xdr:rowOff>98425</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268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146685</xdr:rowOff>
    </xdr:from>
    <xdr:ext cx="405130" cy="254635"/>
    <xdr:sp macro="" textlink="">
      <xdr:nvSpPr>
        <xdr:cNvPr id="724" name="【公民館】&#10;有形固定資産減価償却率該当値テキスト">
          <a:extLst>
            <a:ext uri="{FF2B5EF4-FFF2-40B4-BE49-F238E27FC236}">
              <a16:creationId xmlns:a16="http://schemas.microsoft.com/office/drawing/2014/main" id="{00000000-0008-0000-0E00-0000D4020000}"/>
            </a:ext>
          </a:extLst>
        </xdr:cNvPr>
        <xdr:cNvSpPr txBox="1"/>
      </xdr:nvSpPr>
      <xdr:spPr>
        <a:xfrm>
          <a:off x="16357600" y="181489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38735</xdr:rowOff>
    </xdr:from>
    <xdr:to>
      <xdr:col>81</xdr:col>
      <xdr:colOff>101600</xdr:colOff>
      <xdr:row>106</xdr:row>
      <xdr:rowOff>140335</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5430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47625</xdr:rowOff>
    </xdr:from>
    <xdr:to>
      <xdr:col>85</xdr:col>
      <xdr:colOff>127000</xdr:colOff>
      <xdr:row>106</xdr:row>
      <xdr:rowOff>89535</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5481300" y="1822132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97790</xdr:rowOff>
    </xdr:from>
    <xdr:to>
      <xdr:col>76</xdr:col>
      <xdr:colOff>165100</xdr:colOff>
      <xdr:row>106</xdr:row>
      <xdr:rowOff>27940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4541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148590</xdr:rowOff>
    </xdr:from>
    <xdr:to>
      <xdr:col>81</xdr:col>
      <xdr:colOff>50800</xdr:colOff>
      <xdr:row>106</xdr:row>
      <xdr:rowOff>89535</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4592300" y="181508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365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148590</xdr:rowOff>
    </xdr:from>
    <xdr:to>
      <xdr:col>76</xdr:col>
      <xdr:colOff>114300</xdr:colOff>
      <xdr:row>106</xdr:row>
      <xdr:rowOff>11430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3703300" y="18150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33020</xdr:rowOff>
    </xdr:from>
    <xdr:ext cx="405130" cy="259080"/>
    <xdr:sp macro="" textlink="">
      <xdr:nvSpPr>
        <xdr:cNvPr id="731" name="n_1aveValue【公民館】&#10;有形固定資産減価償却率">
          <a:extLst>
            <a:ext uri="{FF2B5EF4-FFF2-40B4-BE49-F238E27FC236}">
              <a16:creationId xmlns:a16="http://schemas.microsoft.com/office/drawing/2014/main" id="{00000000-0008-0000-0E00-0000DB020000}"/>
            </a:ext>
          </a:extLst>
        </xdr:cNvPr>
        <xdr:cNvSpPr txBox="1"/>
      </xdr:nvSpPr>
      <xdr:spPr>
        <a:xfrm>
          <a:off x="15266035" y="17692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48260</xdr:rowOff>
    </xdr:from>
    <xdr:ext cx="400685" cy="259080"/>
    <xdr:sp macro="" textlink="">
      <xdr:nvSpPr>
        <xdr:cNvPr id="732" name="n_2aveValue【公民館】&#10;有形固定資産減価償却率">
          <a:extLst>
            <a:ext uri="{FF2B5EF4-FFF2-40B4-BE49-F238E27FC236}">
              <a16:creationId xmlns:a16="http://schemas.microsoft.com/office/drawing/2014/main" id="{00000000-0008-0000-0E00-0000DC020000}"/>
            </a:ext>
          </a:extLst>
        </xdr:cNvPr>
        <xdr:cNvSpPr txBox="1"/>
      </xdr:nvSpPr>
      <xdr:spPr>
        <a:xfrm>
          <a:off x="14389735" y="177076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93980</xdr:rowOff>
    </xdr:from>
    <xdr:ext cx="400685" cy="259080"/>
    <xdr:sp macro="" textlink="">
      <xdr:nvSpPr>
        <xdr:cNvPr id="733" name="n_3aveValue【公民館】&#10;有形固定資産減価償却率">
          <a:extLst>
            <a:ext uri="{FF2B5EF4-FFF2-40B4-BE49-F238E27FC236}">
              <a16:creationId xmlns:a16="http://schemas.microsoft.com/office/drawing/2014/main" id="{00000000-0008-0000-0E00-0000DD020000}"/>
            </a:ext>
          </a:extLst>
        </xdr:cNvPr>
        <xdr:cNvSpPr txBox="1"/>
      </xdr:nvSpPr>
      <xdr:spPr>
        <a:xfrm>
          <a:off x="13500735" y="17753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132080</xdr:rowOff>
    </xdr:from>
    <xdr:ext cx="405130" cy="254635"/>
    <xdr:sp macro="" textlink="">
      <xdr:nvSpPr>
        <xdr:cNvPr id="734" name="n_1mainValue【公民館】&#10;有形固定資産減価償却率">
          <a:extLst>
            <a:ext uri="{FF2B5EF4-FFF2-40B4-BE49-F238E27FC236}">
              <a16:creationId xmlns:a16="http://schemas.microsoft.com/office/drawing/2014/main" id="{00000000-0008-0000-0E00-0000DE020000}"/>
            </a:ext>
          </a:extLst>
        </xdr:cNvPr>
        <xdr:cNvSpPr txBox="1"/>
      </xdr:nvSpPr>
      <xdr:spPr>
        <a:xfrm>
          <a:off x="15266035" y="183057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19050</xdr:rowOff>
    </xdr:from>
    <xdr:ext cx="400685" cy="254635"/>
    <xdr:sp macro="" textlink="">
      <xdr:nvSpPr>
        <xdr:cNvPr id="735" name="n_2mainValue【公民館】&#10;有形固定資産減価償却率">
          <a:extLst>
            <a:ext uri="{FF2B5EF4-FFF2-40B4-BE49-F238E27FC236}">
              <a16:creationId xmlns:a16="http://schemas.microsoft.com/office/drawing/2014/main" id="{00000000-0008-0000-0E00-0000DF020000}"/>
            </a:ext>
          </a:extLst>
        </xdr:cNvPr>
        <xdr:cNvSpPr txBox="1"/>
      </xdr:nvSpPr>
      <xdr:spPr>
        <a:xfrm>
          <a:off x="14389735" y="181927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53340</xdr:rowOff>
    </xdr:from>
    <xdr:ext cx="400685" cy="254635"/>
    <xdr:sp macro="" textlink="">
      <xdr:nvSpPr>
        <xdr:cNvPr id="736" name="n_3mainValue【公民館】&#10;有形固定資産減価償却率">
          <a:extLst>
            <a:ext uri="{FF2B5EF4-FFF2-40B4-BE49-F238E27FC236}">
              <a16:creationId xmlns:a16="http://schemas.microsoft.com/office/drawing/2014/main" id="{00000000-0008-0000-0E00-0000E0020000}"/>
            </a:ext>
          </a:extLst>
        </xdr:cNvPr>
        <xdr:cNvSpPr txBox="1"/>
      </xdr:nvSpPr>
      <xdr:spPr>
        <a:xfrm>
          <a:off x="13500735" y="182270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a:extLst>
            <a:ext uri="{FF2B5EF4-FFF2-40B4-BE49-F238E27FC236}">
              <a16:creationId xmlns:a16="http://schemas.microsoft.com/office/drawing/2014/main" id="{00000000-0008-0000-0E00-0000F7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110490</xdr:rowOff>
    </xdr:from>
    <xdr:to>
      <xdr:col>116</xdr:col>
      <xdr:colOff>62865</xdr:colOff>
      <xdr:row>108</xdr:row>
      <xdr:rowOff>144780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22160865" y="1708404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148590</xdr:rowOff>
    </xdr:from>
    <xdr:ext cx="469900" cy="259080"/>
    <xdr:sp macro="" textlink="">
      <xdr:nvSpPr>
        <xdr:cNvPr id="761" name="【公民館】&#10;一人当たり面積最小値テキスト">
          <a:extLst>
            <a:ext uri="{FF2B5EF4-FFF2-40B4-BE49-F238E27FC236}">
              <a16:creationId xmlns:a16="http://schemas.microsoft.com/office/drawing/2014/main" id="{00000000-0008-0000-0E00-0000F9020000}"/>
            </a:ext>
          </a:extLst>
        </xdr:cNvPr>
        <xdr:cNvSpPr txBox="1"/>
      </xdr:nvSpPr>
      <xdr:spPr>
        <a:xfrm>
          <a:off x="22199600" y="186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22072600" y="1866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57150</xdr:rowOff>
    </xdr:from>
    <xdr:ext cx="469900" cy="259080"/>
    <xdr:sp macro="" textlink="">
      <xdr:nvSpPr>
        <xdr:cNvPr id="763" name="【公民館】&#10;一人当たり面積最大値テキスト">
          <a:extLst>
            <a:ext uri="{FF2B5EF4-FFF2-40B4-BE49-F238E27FC236}">
              <a16:creationId xmlns:a16="http://schemas.microsoft.com/office/drawing/2014/main" id="{00000000-0008-0000-0E00-0000FB020000}"/>
            </a:ext>
          </a:extLst>
        </xdr:cNvPr>
        <xdr:cNvSpPr txBox="1"/>
      </xdr:nvSpPr>
      <xdr:spPr>
        <a:xfrm>
          <a:off x="221996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0.416</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110490</xdr:rowOff>
    </xdr:from>
    <xdr:to>
      <xdr:col>116</xdr:col>
      <xdr:colOff>152400</xdr:colOff>
      <xdr:row>99</xdr:row>
      <xdr:rowOff>110490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2072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116840</xdr:rowOff>
    </xdr:from>
    <xdr:ext cx="469900" cy="259080"/>
    <xdr:sp macro="" textlink="">
      <xdr:nvSpPr>
        <xdr:cNvPr id="765" name="【公民館】&#10;一人当たり面積平均値テキスト">
          <a:extLst>
            <a:ext uri="{FF2B5EF4-FFF2-40B4-BE49-F238E27FC236}">
              <a16:creationId xmlns:a16="http://schemas.microsoft.com/office/drawing/2014/main" id="{00000000-0008-0000-0E00-0000FD020000}"/>
            </a:ext>
          </a:extLst>
        </xdr:cNvPr>
        <xdr:cNvSpPr txBox="1"/>
      </xdr:nvSpPr>
      <xdr:spPr>
        <a:xfrm>
          <a:off x="22199600" y="1794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135890</xdr:rowOff>
    </xdr:from>
    <xdr:to>
      <xdr:col>112</xdr:col>
      <xdr:colOff>38100</xdr:colOff>
      <xdr:row>106</xdr:row>
      <xdr:rowOff>66040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1272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116840</xdr:rowOff>
    </xdr:from>
    <xdr:to>
      <xdr:col>107</xdr:col>
      <xdr:colOff>101600</xdr:colOff>
      <xdr:row>106</xdr:row>
      <xdr:rowOff>46990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0383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78740</xdr:rowOff>
    </xdr:from>
    <xdr:to>
      <xdr:col>102</xdr:col>
      <xdr:colOff>165100</xdr:colOff>
      <xdr:row>106</xdr:row>
      <xdr:rowOff>8890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9494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29210</xdr:rowOff>
    </xdr:from>
    <xdr:to>
      <xdr:col>116</xdr:col>
      <xdr:colOff>114300</xdr:colOff>
      <xdr:row>106</xdr:row>
      <xdr:rowOff>130810</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22110700" y="182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7620</xdr:rowOff>
    </xdr:from>
    <xdr:ext cx="469900" cy="254635"/>
    <xdr:sp macro="" textlink="">
      <xdr:nvSpPr>
        <xdr:cNvPr id="776" name="【公民館】&#10;一人当たり面積該当値テキスト">
          <a:extLst>
            <a:ext uri="{FF2B5EF4-FFF2-40B4-BE49-F238E27FC236}">
              <a16:creationId xmlns:a16="http://schemas.microsoft.com/office/drawing/2014/main" id="{00000000-0008-0000-0E00-000008030000}"/>
            </a:ext>
          </a:extLst>
        </xdr:cNvPr>
        <xdr:cNvSpPr txBox="1"/>
      </xdr:nvSpPr>
      <xdr:spPr>
        <a:xfrm>
          <a:off x="22199600" y="181813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80010</xdr:rowOff>
    </xdr:from>
    <xdr:to>
      <xdr:col>116</xdr:col>
      <xdr:colOff>63500</xdr:colOff>
      <xdr:row>106</xdr:row>
      <xdr:rowOff>87630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flipV="1">
          <a:off x="21323300" y="182537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106680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flipV="1">
          <a:off x="20434300" y="182613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59690</xdr:rowOff>
    </xdr:from>
    <xdr:to>
      <xdr:col>102</xdr:col>
      <xdr:colOff>165100</xdr:colOff>
      <xdr:row>106</xdr:row>
      <xdr:rowOff>161290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9494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110490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9545300" y="182803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82550</xdr:rowOff>
    </xdr:from>
    <xdr:ext cx="469900" cy="259080"/>
    <xdr:sp macro="" textlink="">
      <xdr:nvSpPr>
        <xdr:cNvPr id="783" name="n_1aveValue【公民館】&#10;一人当たり面積">
          <a:extLst>
            <a:ext uri="{FF2B5EF4-FFF2-40B4-BE49-F238E27FC236}">
              <a16:creationId xmlns:a16="http://schemas.microsoft.com/office/drawing/2014/main" id="{00000000-0008-0000-0E00-00000F030000}"/>
            </a:ext>
          </a:extLst>
        </xdr:cNvPr>
        <xdr:cNvSpPr txBox="1"/>
      </xdr:nvSpPr>
      <xdr:spPr>
        <a:xfrm>
          <a:off x="21075650" y="17913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63500</xdr:rowOff>
    </xdr:from>
    <xdr:ext cx="465455" cy="254635"/>
    <xdr:sp macro="" textlink="">
      <xdr:nvSpPr>
        <xdr:cNvPr id="784" name="n_2aveValue【公民館】&#10;一人当たり面積">
          <a:extLst>
            <a:ext uri="{FF2B5EF4-FFF2-40B4-BE49-F238E27FC236}">
              <a16:creationId xmlns:a16="http://schemas.microsoft.com/office/drawing/2014/main" id="{00000000-0008-0000-0E00-000010030000}"/>
            </a:ext>
          </a:extLst>
        </xdr:cNvPr>
        <xdr:cNvSpPr txBox="1"/>
      </xdr:nvSpPr>
      <xdr:spPr>
        <a:xfrm>
          <a:off x="20199350" y="178943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25400</xdr:rowOff>
    </xdr:from>
    <xdr:ext cx="465455" cy="259080"/>
    <xdr:sp macro="" textlink="">
      <xdr:nvSpPr>
        <xdr:cNvPr id="785" name="n_3aveValue【公民館】&#10;一人当たり面積">
          <a:extLst>
            <a:ext uri="{FF2B5EF4-FFF2-40B4-BE49-F238E27FC236}">
              <a16:creationId xmlns:a16="http://schemas.microsoft.com/office/drawing/2014/main" id="{00000000-0008-0000-0E00-000011030000}"/>
            </a:ext>
          </a:extLst>
        </xdr:cNvPr>
        <xdr:cNvSpPr txBox="1"/>
      </xdr:nvSpPr>
      <xdr:spPr>
        <a:xfrm>
          <a:off x="19310350" y="17856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129540</xdr:rowOff>
    </xdr:from>
    <xdr:ext cx="469900" cy="259080"/>
    <xdr:sp macro="" textlink="">
      <xdr:nvSpPr>
        <xdr:cNvPr id="786" name="n_1mainValue【公民館】&#10;一人当たり面積">
          <a:extLst>
            <a:ext uri="{FF2B5EF4-FFF2-40B4-BE49-F238E27FC236}">
              <a16:creationId xmlns:a16="http://schemas.microsoft.com/office/drawing/2014/main" id="{00000000-0008-0000-0E00-000012030000}"/>
            </a:ext>
          </a:extLst>
        </xdr:cNvPr>
        <xdr:cNvSpPr txBox="1"/>
      </xdr:nvSpPr>
      <xdr:spPr>
        <a:xfrm>
          <a:off x="2107565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148590</xdr:rowOff>
    </xdr:from>
    <xdr:ext cx="465455" cy="259080"/>
    <xdr:sp macro="" textlink="">
      <xdr:nvSpPr>
        <xdr:cNvPr id="787" name="n_2mainValue【公民館】&#10;一人当たり面積">
          <a:extLst>
            <a:ext uri="{FF2B5EF4-FFF2-40B4-BE49-F238E27FC236}">
              <a16:creationId xmlns:a16="http://schemas.microsoft.com/office/drawing/2014/main" id="{00000000-0008-0000-0E00-000013030000}"/>
            </a:ext>
          </a:extLst>
        </xdr:cNvPr>
        <xdr:cNvSpPr txBox="1"/>
      </xdr:nvSpPr>
      <xdr:spPr>
        <a:xfrm>
          <a:off x="20199350" y="183222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152400</xdr:rowOff>
    </xdr:from>
    <xdr:ext cx="465455" cy="259080"/>
    <xdr:sp macro="" textlink="">
      <xdr:nvSpPr>
        <xdr:cNvPr id="788" name="n_3mainValue【公民館】&#10;一人当たり面積">
          <a:extLst>
            <a:ext uri="{FF2B5EF4-FFF2-40B4-BE49-F238E27FC236}">
              <a16:creationId xmlns:a16="http://schemas.microsoft.com/office/drawing/2014/main" id="{00000000-0008-0000-0E00-000014030000}"/>
            </a:ext>
          </a:extLst>
        </xdr:cNvPr>
        <xdr:cNvSpPr txBox="1"/>
      </xdr:nvSpPr>
      <xdr:spPr>
        <a:xfrm>
          <a:off x="19310350" y="18326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solidFill>
                <a:schemeClr val="tx1"/>
              </a:solidFill>
              <a:latin typeface="ＭＳ Ｐゴシック" panose="020B0600070205080204" pitchFamily="50" charset="-128"/>
              <a:ea typeface="ＭＳ Ｐゴシック" panose="020B0600070205080204" pitchFamily="50" charset="-128"/>
            </a:rPr>
            <a:t>平成３０年度において、当市では【道路】の減価償却率が類似団体と比べて高い数値となっている。道路延長が長いため、投資可能な財源に限りがあり、若干減価償却率が減少してはいるものの老朽化を解消するには至っていない。【認定こども園・幼稚園・保育所】についても、同様に減価償却率が高い。これは改築等が行われておらず、老朽化が進行していることが原因となっている。【学校施設】については、平成１７年以降、耐震性のある建物にするための改築工事が複数行われたため、類似団体よりも減価償却率は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4645" cy="25463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2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2915" cy="25463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915"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66675</xdr:rowOff>
    </xdr:from>
    <xdr:to>
      <xdr:col>24</xdr:col>
      <xdr:colOff>62865</xdr:colOff>
      <xdr:row>41</xdr:row>
      <xdr:rowOff>109220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24525"/>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112395</xdr:rowOff>
    </xdr:from>
    <xdr:ext cx="340360" cy="25463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4184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109220</xdr:rowOff>
    </xdr:from>
    <xdr:to>
      <xdr:col>24</xdr:col>
      <xdr:colOff>152400</xdr:colOff>
      <xdr:row>41</xdr:row>
      <xdr:rowOff>109220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13335</xdr:rowOff>
    </xdr:from>
    <xdr:ext cx="405130" cy="259080"/>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99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66675</xdr:rowOff>
    </xdr:from>
    <xdr:to>
      <xdr:col>24</xdr:col>
      <xdr:colOff>152400</xdr:colOff>
      <xdr:row>33</xdr:row>
      <xdr:rowOff>66675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2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77470</xdr:rowOff>
    </xdr:from>
    <xdr:ext cx="405130" cy="25463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112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99060</xdr:rowOff>
    </xdr:from>
    <xdr:to>
      <xdr:col>24</xdr:col>
      <xdr:colOff>114300</xdr:colOff>
      <xdr:row>38</xdr:row>
      <xdr:rowOff>29210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34925</xdr:rowOff>
    </xdr:from>
    <xdr:to>
      <xdr:col>20</xdr:col>
      <xdr:colOff>38100</xdr:colOff>
      <xdr:row>38</xdr:row>
      <xdr:rowOff>136525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90805</xdr:rowOff>
    </xdr:from>
    <xdr:to>
      <xdr:col>10</xdr:col>
      <xdr:colOff>165100</xdr:colOff>
      <xdr:row>39</xdr:row>
      <xdr:rowOff>20955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54610</xdr:rowOff>
    </xdr:from>
    <xdr:ext cx="405130" cy="25463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553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67945</xdr:rowOff>
    </xdr:from>
    <xdr:to>
      <xdr:col>20</xdr:col>
      <xdr:colOff>38100</xdr:colOff>
      <xdr:row>36</xdr:row>
      <xdr:rowOff>169545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82550</xdr:rowOff>
    </xdr:from>
    <xdr:to>
      <xdr:col>24</xdr:col>
      <xdr:colOff>63500</xdr:colOff>
      <xdr:row>36</xdr:row>
      <xdr:rowOff>118745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547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118745</xdr:rowOff>
    </xdr:from>
    <xdr:to>
      <xdr:col>19</xdr:col>
      <xdr:colOff>177800</xdr:colOff>
      <xdr:row>36</xdr:row>
      <xdr:rowOff>154940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2909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154940</xdr:rowOff>
    </xdr:from>
    <xdr:to>
      <xdr:col>15</xdr:col>
      <xdr:colOff>50800</xdr:colOff>
      <xdr:row>37</xdr:row>
      <xdr:rowOff>20955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327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127635</xdr:rowOff>
    </xdr:from>
    <xdr:ext cx="405130" cy="259080"/>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35" y="6642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150495</xdr:rowOff>
    </xdr:from>
    <xdr:ext cx="400685" cy="259080"/>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35" y="6665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12065</xdr:rowOff>
    </xdr:from>
    <xdr:ext cx="400685" cy="259080"/>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35" y="66986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14605</xdr:rowOff>
    </xdr:from>
    <xdr:ext cx="405130" cy="259080"/>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35" y="6015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50165</xdr:rowOff>
    </xdr:from>
    <xdr:ext cx="400685" cy="259080"/>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35" y="60509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88265</xdr:rowOff>
    </xdr:from>
    <xdr:ext cx="400685" cy="25463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35" y="6089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2915" cy="259080"/>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2915"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2915" cy="25463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769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463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41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137160</xdr:rowOff>
    </xdr:from>
    <xdr:ext cx="469900" cy="259080"/>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41910</xdr:rowOff>
    </xdr:from>
    <xdr:ext cx="469900" cy="25463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570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3810</xdr:rowOff>
    </xdr:from>
    <xdr:ext cx="469900" cy="259080"/>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176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44450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3754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165100</xdr:rowOff>
    </xdr:from>
    <xdr:to>
      <xdr:col>46</xdr:col>
      <xdr:colOff>38100</xdr:colOff>
      <xdr:row>37</xdr:row>
      <xdr:rowOff>95250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44450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38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44450</xdr:rowOff>
    </xdr:from>
    <xdr:to>
      <xdr:col>45</xdr:col>
      <xdr:colOff>177800</xdr:colOff>
      <xdr:row>37</xdr:row>
      <xdr:rowOff>57150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6388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143510</xdr:rowOff>
    </xdr:from>
    <xdr:ext cx="469900" cy="25463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650" y="6658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156210</xdr:rowOff>
    </xdr:from>
    <xdr:ext cx="465455" cy="25463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350" y="6671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156210</xdr:rowOff>
    </xdr:from>
    <xdr:ext cx="465455" cy="25463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350" y="6671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111760</xdr:rowOff>
    </xdr:from>
    <xdr:ext cx="469900" cy="25463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650" y="61125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111760</xdr:rowOff>
    </xdr:from>
    <xdr:ext cx="465455" cy="25463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350" y="61125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124460</xdr:rowOff>
    </xdr:from>
    <xdr:ext cx="465455" cy="259080"/>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350" y="6125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4645" cy="259080"/>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2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63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63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2915" cy="25908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915" cy="25463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42545</xdr:rowOff>
    </xdr:from>
    <xdr:to>
      <xdr:col>24</xdr:col>
      <xdr:colOff>62865</xdr:colOff>
      <xdr:row>64</xdr:row>
      <xdr:rowOff>66675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472295"/>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70485</xdr:rowOff>
    </xdr:from>
    <xdr:ext cx="340360" cy="259080"/>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432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3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160655</xdr:rowOff>
    </xdr:from>
    <xdr:ext cx="405130" cy="259080"/>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47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42545</xdr:rowOff>
    </xdr:from>
    <xdr:to>
      <xdr:col>24</xdr:col>
      <xdr:colOff>152400</xdr:colOff>
      <xdr:row>55</xdr:row>
      <xdr:rowOff>42545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47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86360</xdr:rowOff>
    </xdr:from>
    <xdr:ext cx="405130" cy="25463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985901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123825</xdr:rowOff>
    </xdr:from>
    <xdr:to>
      <xdr:col>15</xdr:col>
      <xdr:colOff>101600</xdr:colOff>
      <xdr:row>59</xdr:row>
      <xdr:rowOff>53975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149860</xdr:rowOff>
    </xdr:from>
    <xdr:to>
      <xdr:col>10</xdr:col>
      <xdr:colOff>165100</xdr:colOff>
      <xdr:row>59</xdr:row>
      <xdr:rowOff>80010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43815</xdr:rowOff>
    </xdr:from>
    <xdr:ext cx="405130" cy="25463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9879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78105</xdr:rowOff>
    </xdr:from>
    <xdr:to>
      <xdr:col>20</xdr:col>
      <xdr:colOff>38100</xdr:colOff>
      <xdr:row>59</xdr:row>
      <xdr:rowOff>8255</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128905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3797300" y="100603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125730</xdr:rowOff>
    </xdr:from>
    <xdr:to>
      <xdr:col>15</xdr:col>
      <xdr:colOff>101600</xdr:colOff>
      <xdr:row>59</xdr:row>
      <xdr:rowOff>55880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128905</xdr:rowOff>
    </xdr:from>
    <xdr:to>
      <xdr:col>19</xdr:col>
      <xdr:colOff>177800</xdr:colOff>
      <xdr:row>59</xdr:row>
      <xdr:rowOff>5080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100730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5080</xdr:rowOff>
    </xdr:from>
    <xdr:to>
      <xdr:col>15</xdr:col>
      <xdr:colOff>50800</xdr:colOff>
      <xdr:row>59</xdr:row>
      <xdr:rowOff>34290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2019300" y="101206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41910</xdr:rowOff>
    </xdr:from>
    <xdr:ext cx="405130" cy="25463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35" y="101574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70485</xdr:rowOff>
    </xdr:from>
    <xdr:ext cx="400685" cy="259080"/>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35" y="98431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96520</xdr:rowOff>
    </xdr:from>
    <xdr:ext cx="400685" cy="259080"/>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35" y="98691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24765</xdr:rowOff>
    </xdr:from>
    <xdr:ext cx="405130" cy="259080"/>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35" y="9797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46990</xdr:rowOff>
    </xdr:from>
    <xdr:ext cx="400685" cy="259080"/>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35" y="10162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76200</xdr:rowOff>
    </xdr:from>
    <xdr:ext cx="400685" cy="25463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35" y="101917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168275</xdr:rowOff>
    </xdr:from>
    <xdr:to>
      <xdr:col>54</xdr:col>
      <xdr:colOff>189865</xdr:colOff>
      <xdr:row>64</xdr:row>
      <xdr:rowOff>66040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0476865" y="9426575"/>
          <a:ext cx="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69850</xdr:rowOff>
    </xdr:from>
    <xdr:ext cx="469900" cy="259080"/>
    <xdr:sp macro="" textlink="">
      <xdr:nvSpPr>
        <xdr:cNvPr id="216" name="【体育館・プール】&#10;一人当たり面積最小値テキスト">
          <a:extLst>
            <a:ext uri="{FF2B5EF4-FFF2-40B4-BE49-F238E27FC236}">
              <a16:creationId xmlns:a16="http://schemas.microsoft.com/office/drawing/2014/main" id="{00000000-0008-0000-0F00-0000D8000000}"/>
            </a:ext>
          </a:extLst>
        </xdr:cNvPr>
        <xdr:cNvSpPr txBox="1"/>
      </xdr:nvSpPr>
      <xdr:spPr>
        <a:xfrm>
          <a:off x="10515600" y="1104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66040</xdr:rowOff>
    </xdr:from>
    <xdr:to>
      <xdr:col>55</xdr:col>
      <xdr:colOff>88900</xdr:colOff>
      <xdr:row>64</xdr:row>
      <xdr:rowOff>66040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103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114935</xdr:rowOff>
    </xdr:from>
    <xdr:ext cx="469900" cy="259080"/>
    <xdr:sp macro="" textlink="">
      <xdr:nvSpPr>
        <xdr:cNvPr id="218" name="【体育館・プール】&#10;一人当たり面積最大値テキスト">
          <a:extLst>
            <a:ext uri="{FF2B5EF4-FFF2-40B4-BE49-F238E27FC236}">
              <a16:creationId xmlns:a16="http://schemas.microsoft.com/office/drawing/2014/main" id="{00000000-0008-0000-0F00-0000DA000000}"/>
            </a:ext>
          </a:extLst>
        </xdr:cNvPr>
        <xdr:cNvSpPr txBox="1"/>
      </xdr:nvSpPr>
      <xdr:spPr>
        <a:xfrm>
          <a:off x="10515600" y="9201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4.259</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168275</xdr:rowOff>
    </xdr:from>
    <xdr:to>
      <xdr:col>55</xdr:col>
      <xdr:colOff>88900</xdr:colOff>
      <xdr:row>54</xdr:row>
      <xdr:rowOff>168275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9426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84455</xdr:rowOff>
    </xdr:from>
    <xdr:ext cx="469900" cy="259080"/>
    <xdr:sp macro="" textlink="">
      <xdr:nvSpPr>
        <xdr:cNvPr id="220" name="【体育館・プール】&#10;一人当たり面積平均値テキスト">
          <a:extLst>
            <a:ext uri="{FF2B5EF4-FFF2-40B4-BE49-F238E27FC236}">
              <a16:creationId xmlns:a16="http://schemas.microsoft.com/office/drawing/2014/main" id="{00000000-0008-0000-0F00-0000DC000000}"/>
            </a:ext>
          </a:extLst>
        </xdr:cNvPr>
        <xdr:cNvSpPr txBox="1"/>
      </xdr:nvSpPr>
      <xdr:spPr>
        <a:xfrm>
          <a:off x="10515600" y="10885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106045</xdr:rowOff>
    </xdr:from>
    <xdr:to>
      <xdr:col>55</xdr:col>
      <xdr:colOff>50800</xdr:colOff>
      <xdr:row>64</xdr:row>
      <xdr:rowOff>36195</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04267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109855</xdr:rowOff>
    </xdr:from>
    <xdr:to>
      <xdr:col>50</xdr:col>
      <xdr:colOff>165100</xdr:colOff>
      <xdr:row>64</xdr:row>
      <xdr:rowOff>40640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9588500" y="10911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132080</xdr:rowOff>
    </xdr:from>
    <xdr:to>
      <xdr:col>46</xdr:col>
      <xdr:colOff>38100</xdr:colOff>
      <xdr:row>64</xdr:row>
      <xdr:rowOff>61595</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0933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127000</xdr:rowOff>
    </xdr:from>
    <xdr:to>
      <xdr:col>41</xdr:col>
      <xdr:colOff>101600</xdr:colOff>
      <xdr:row>64</xdr:row>
      <xdr:rowOff>57150</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92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86360</xdr:rowOff>
    </xdr:from>
    <xdr:to>
      <xdr:col>55</xdr:col>
      <xdr:colOff>50800</xdr:colOff>
      <xdr:row>64</xdr:row>
      <xdr:rowOff>16510</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45720</xdr:rowOff>
    </xdr:from>
    <xdr:ext cx="469900" cy="259080"/>
    <xdr:sp macro="" textlink="">
      <xdr:nvSpPr>
        <xdr:cNvPr id="231" name="【体育館・プール】&#10;一人当たり面積該当値テキスト">
          <a:extLst>
            <a:ext uri="{FF2B5EF4-FFF2-40B4-BE49-F238E27FC236}">
              <a16:creationId xmlns:a16="http://schemas.microsoft.com/office/drawing/2014/main" id="{00000000-0008-0000-0F00-0000E7000000}"/>
            </a:ext>
          </a:extLst>
        </xdr:cNvPr>
        <xdr:cNvSpPr txBox="1"/>
      </xdr:nvSpPr>
      <xdr:spPr>
        <a:xfrm>
          <a:off x="10515600" y="1067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87630</xdr:rowOff>
    </xdr:from>
    <xdr:to>
      <xdr:col>50</xdr:col>
      <xdr:colOff>165100</xdr:colOff>
      <xdr:row>64</xdr:row>
      <xdr:rowOff>17780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137160</xdr:rowOff>
    </xdr:from>
    <xdr:to>
      <xdr:col>55</xdr:col>
      <xdr:colOff>0</xdr:colOff>
      <xdr:row>63</xdr:row>
      <xdr:rowOff>138430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639300" y="10938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91440</xdr:rowOff>
    </xdr:from>
    <xdr:to>
      <xdr:col>46</xdr:col>
      <xdr:colOff>38100</xdr:colOff>
      <xdr:row>64</xdr:row>
      <xdr:rowOff>21590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138430</xdr:rowOff>
    </xdr:from>
    <xdr:to>
      <xdr:col>50</xdr:col>
      <xdr:colOff>114300</xdr:colOff>
      <xdr:row>63</xdr:row>
      <xdr:rowOff>142240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8750300" y="109397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90805</xdr:rowOff>
    </xdr:from>
    <xdr:to>
      <xdr:col>41</xdr:col>
      <xdr:colOff>101600</xdr:colOff>
      <xdr:row>64</xdr:row>
      <xdr:rowOff>20955</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810500" y="108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141605</xdr:rowOff>
    </xdr:from>
    <xdr:to>
      <xdr:col>45</xdr:col>
      <xdr:colOff>177800</xdr:colOff>
      <xdr:row>63</xdr:row>
      <xdr:rowOff>142240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861300" y="109429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64</xdr:row>
      <xdr:rowOff>31115</xdr:rowOff>
    </xdr:from>
    <xdr:ext cx="469900" cy="254635"/>
    <xdr:sp macro="" textlink="">
      <xdr:nvSpPr>
        <xdr:cNvPr id="238" name="n_1aveValue【体育館・プール】&#10;一人当たり面積">
          <a:extLst>
            <a:ext uri="{FF2B5EF4-FFF2-40B4-BE49-F238E27FC236}">
              <a16:creationId xmlns:a16="http://schemas.microsoft.com/office/drawing/2014/main" id="{00000000-0008-0000-0F00-0000EE000000}"/>
            </a:ext>
          </a:extLst>
        </xdr:cNvPr>
        <xdr:cNvSpPr txBox="1"/>
      </xdr:nvSpPr>
      <xdr:spPr>
        <a:xfrm>
          <a:off x="9391650" y="110039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64</xdr:row>
      <xdr:rowOff>52705</xdr:rowOff>
    </xdr:from>
    <xdr:ext cx="465455" cy="254635"/>
    <xdr:sp macro="" textlink="">
      <xdr:nvSpPr>
        <xdr:cNvPr id="239" name="n_2aveValue【体育館・プール】&#10;一人当たり面積">
          <a:extLst>
            <a:ext uri="{FF2B5EF4-FFF2-40B4-BE49-F238E27FC236}">
              <a16:creationId xmlns:a16="http://schemas.microsoft.com/office/drawing/2014/main" id="{00000000-0008-0000-0F00-0000EF000000}"/>
            </a:ext>
          </a:extLst>
        </xdr:cNvPr>
        <xdr:cNvSpPr txBox="1"/>
      </xdr:nvSpPr>
      <xdr:spPr>
        <a:xfrm>
          <a:off x="8515350" y="110255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64</xdr:row>
      <xdr:rowOff>48260</xdr:rowOff>
    </xdr:from>
    <xdr:ext cx="465455" cy="259080"/>
    <xdr:sp macro="" textlink="">
      <xdr:nvSpPr>
        <xdr:cNvPr id="240" name="n_3aveValue【体育館・プール】&#10;一人当たり面積">
          <a:extLst>
            <a:ext uri="{FF2B5EF4-FFF2-40B4-BE49-F238E27FC236}">
              <a16:creationId xmlns:a16="http://schemas.microsoft.com/office/drawing/2014/main" id="{00000000-0008-0000-0F00-0000F0000000}"/>
            </a:ext>
          </a:extLst>
        </xdr:cNvPr>
        <xdr:cNvSpPr txBox="1"/>
      </xdr:nvSpPr>
      <xdr:spPr>
        <a:xfrm>
          <a:off x="7626350" y="11021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34290</xdr:rowOff>
    </xdr:from>
    <xdr:ext cx="469900" cy="259080"/>
    <xdr:sp macro="" textlink="">
      <xdr:nvSpPr>
        <xdr:cNvPr id="241" name="n_1mainValue【体育館・プール】&#10;一人当たり面積">
          <a:extLst>
            <a:ext uri="{FF2B5EF4-FFF2-40B4-BE49-F238E27FC236}">
              <a16:creationId xmlns:a16="http://schemas.microsoft.com/office/drawing/2014/main" id="{00000000-0008-0000-0F00-0000F1000000}"/>
            </a:ext>
          </a:extLst>
        </xdr:cNvPr>
        <xdr:cNvSpPr txBox="1"/>
      </xdr:nvSpPr>
      <xdr:spPr>
        <a:xfrm>
          <a:off x="939165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38100</xdr:rowOff>
    </xdr:from>
    <xdr:ext cx="465455" cy="259080"/>
    <xdr:sp macro="" textlink="">
      <xdr:nvSpPr>
        <xdr:cNvPr id="242" name="n_2mainValue【体育館・プール】&#10;一人当たり面積">
          <a:extLst>
            <a:ext uri="{FF2B5EF4-FFF2-40B4-BE49-F238E27FC236}">
              <a16:creationId xmlns:a16="http://schemas.microsoft.com/office/drawing/2014/main" id="{00000000-0008-0000-0F00-0000F2000000}"/>
            </a:ext>
          </a:extLst>
        </xdr:cNvPr>
        <xdr:cNvSpPr txBox="1"/>
      </xdr:nvSpPr>
      <xdr:spPr>
        <a:xfrm>
          <a:off x="8515350" y="10668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37465</xdr:rowOff>
    </xdr:from>
    <xdr:ext cx="465455" cy="259080"/>
    <xdr:sp macro="" textlink="">
      <xdr:nvSpPr>
        <xdr:cNvPr id="243" name="n_3mainValue【体育館・プール】&#10;一人当たり面積">
          <a:extLst>
            <a:ext uri="{FF2B5EF4-FFF2-40B4-BE49-F238E27FC236}">
              <a16:creationId xmlns:a16="http://schemas.microsoft.com/office/drawing/2014/main" id="{00000000-0008-0000-0F00-0000F3000000}"/>
            </a:ext>
          </a:extLst>
        </xdr:cNvPr>
        <xdr:cNvSpPr txBox="1"/>
      </xdr:nvSpPr>
      <xdr:spPr>
        <a:xfrm>
          <a:off x="7626350" y="106673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645" cy="259080"/>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63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915" cy="259080"/>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915" cy="259080"/>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143510</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34516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13335</xdr:rowOff>
    </xdr:from>
    <xdr:ext cx="405130" cy="259080"/>
    <xdr:sp macro="" textlink="">
      <xdr:nvSpPr>
        <xdr:cNvPr id="269" name="【福祉施設】&#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75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75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405130" cy="254635"/>
    <xdr:sp macro="" textlink="">
      <xdr:nvSpPr>
        <xdr:cNvPr id="271" name="【福祉施設】&#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1197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36195</xdr:rowOff>
    </xdr:from>
    <xdr:ext cx="405130" cy="259080"/>
    <xdr:sp macro="" textlink="">
      <xdr:nvSpPr>
        <xdr:cNvPr id="273" name="【福祉施設】&#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4095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57785</xdr:rowOff>
    </xdr:from>
    <xdr:to>
      <xdr:col>24</xdr:col>
      <xdr:colOff>114300</xdr:colOff>
      <xdr:row>82</xdr:row>
      <xdr:rowOff>159385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50165</xdr:rowOff>
    </xdr:from>
    <xdr:to>
      <xdr:col>24</xdr:col>
      <xdr:colOff>114300</xdr:colOff>
      <xdr:row>82</xdr:row>
      <xdr:rowOff>151765</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45847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73025</xdr:rowOff>
    </xdr:from>
    <xdr:ext cx="405130" cy="259080"/>
    <xdr:sp macro="" textlink="">
      <xdr:nvSpPr>
        <xdr:cNvPr id="284" name="【福祉施設】&#10;有形固定資産減価償却率該当値テキスト">
          <a:extLst>
            <a:ext uri="{FF2B5EF4-FFF2-40B4-BE49-F238E27FC236}">
              <a16:creationId xmlns:a16="http://schemas.microsoft.com/office/drawing/2014/main" id="{00000000-0008-0000-0F00-00001C010000}"/>
            </a:ext>
          </a:extLst>
        </xdr:cNvPr>
        <xdr:cNvSpPr txBox="1"/>
      </xdr:nvSpPr>
      <xdr:spPr>
        <a:xfrm>
          <a:off x="4673600" y="1396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100965</xdr:rowOff>
    </xdr:from>
    <xdr:to>
      <xdr:col>24</xdr:col>
      <xdr:colOff>63500</xdr:colOff>
      <xdr:row>82</xdr:row>
      <xdr:rowOff>121920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3797300" y="1415986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124460</xdr:rowOff>
    </xdr:from>
    <xdr:to>
      <xdr:col>15</xdr:col>
      <xdr:colOff>101600</xdr:colOff>
      <xdr:row>83</xdr:row>
      <xdr:rowOff>54610</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857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3810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908300" y="141808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xdr:rowOff>
    </xdr:from>
    <xdr:to>
      <xdr:col>15</xdr:col>
      <xdr:colOff>50800</xdr:colOff>
      <xdr:row>83</xdr:row>
      <xdr:rowOff>55245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019300" y="142341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22860</xdr:rowOff>
    </xdr:from>
    <xdr:ext cx="405130" cy="259080"/>
    <xdr:sp macro="" textlink="">
      <xdr:nvSpPr>
        <xdr:cNvPr id="291" name="n_1aveValue【福祉施設】&#10;有形固定資産減価償却率">
          <a:extLst>
            <a:ext uri="{FF2B5EF4-FFF2-40B4-BE49-F238E27FC236}">
              <a16:creationId xmlns:a16="http://schemas.microsoft.com/office/drawing/2014/main" id="{00000000-0008-0000-0F00-000023010000}"/>
            </a:ext>
          </a:extLst>
        </xdr:cNvPr>
        <xdr:cNvSpPr txBox="1"/>
      </xdr:nvSpPr>
      <xdr:spPr>
        <a:xfrm>
          <a:off x="358203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21590</xdr:rowOff>
    </xdr:from>
    <xdr:ext cx="400685" cy="259080"/>
    <xdr:sp macro="" textlink="">
      <xdr:nvSpPr>
        <xdr:cNvPr id="292" name="n_2aveValue【福祉施設】&#10;有形固定資産減価償却率">
          <a:extLst>
            <a:ext uri="{FF2B5EF4-FFF2-40B4-BE49-F238E27FC236}">
              <a16:creationId xmlns:a16="http://schemas.microsoft.com/office/drawing/2014/main" id="{00000000-0008-0000-0F00-000024010000}"/>
            </a:ext>
          </a:extLst>
        </xdr:cNvPr>
        <xdr:cNvSpPr txBox="1"/>
      </xdr:nvSpPr>
      <xdr:spPr>
        <a:xfrm>
          <a:off x="2705735" y="139090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116840</xdr:rowOff>
    </xdr:from>
    <xdr:ext cx="400685" cy="259080"/>
    <xdr:sp macro="" textlink="">
      <xdr:nvSpPr>
        <xdr:cNvPr id="293" name="n_3aveValue【福祉施設】&#10;有形固定資産減価償却率">
          <a:extLst>
            <a:ext uri="{FF2B5EF4-FFF2-40B4-BE49-F238E27FC236}">
              <a16:creationId xmlns:a16="http://schemas.microsoft.com/office/drawing/2014/main" id="{00000000-0008-0000-0F00-000025010000}"/>
            </a:ext>
          </a:extLst>
        </xdr:cNvPr>
        <xdr:cNvSpPr txBox="1"/>
      </xdr:nvSpPr>
      <xdr:spPr>
        <a:xfrm>
          <a:off x="1816735" y="140042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17780</xdr:rowOff>
    </xdr:from>
    <xdr:ext cx="405130" cy="254635"/>
    <xdr:sp macro="" textlink="">
      <xdr:nvSpPr>
        <xdr:cNvPr id="294" name="n_1mainValue【福祉施設】&#10;有形固定資産減価償却率">
          <a:extLst>
            <a:ext uri="{FF2B5EF4-FFF2-40B4-BE49-F238E27FC236}">
              <a16:creationId xmlns:a16="http://schemas.microsoft.com/office/drawing/2014/main" id="{00000000-0008-0000-0F00-000026010000}"/>
            </a:ext>
          </a:extLst>
        </xdr:cNvPr>
        <xdr:cNvSpPr txBox="1"/>
      </xdr:nvSpPr>
      <xdr:spPr>
        <a:xfrm>
          <a:off x="3582035" y="139052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45720</xdr:rowOff>
    </xdr:from>
    <xdr:ext cx="400685" cy="259080"/>
    <xdr:sp macro="" textlink="">
      <xdr:nvSpPr>
        <xdr:cNvPr id="295" name="n_2mainValue【福祉施設】&#10;有形固定資産減価償却率">
          <a:extLst>
            <a:ext uri="{FF2B5EF4-FFF2-40B4-BE49-F238E27FC236}">
              <a16:creationId xmlns:a16="http://schemas.microsoft.com/office/drawing/2014/main" id="{00000000-0008-0000-0F00-000027010000}"/>
            </a:ext>
          </a:extLst>
        </xdr:cNvPr>
        <xdr:cNvSpPr txBox="1"/>
      </xdr:nvSpPr>
      <xdr:spPr>
        <a:xfrm>
          <a:off x="2705735" y="14276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97790</xdr:rowOff>
    </xdr:from>
    <xdr:ext cx="400685" cy="254635"/>
    <xdr:sp macro="" textlink="">
      <xdr:nvSpPr>
        <xdr:cNvPr id="296" name="n_3mainValue【福祉施設】&#10;有形固定資産減価償却率">
          <a:extLst>
            <a:ext uri="{FF2B5EF4-FFF2-40B4-BE49-F238E27FC236}">
              <a16:creationId xmlns:a16="http://schemas.microsoft.com/office/drawing/2014/main" id="{00000000-0008-0000-0F00-000028010000}"/>
            </a:ext>
          </a:extLst>
        </xdr:cNvPr>
        <xdr:cNvSpPr txBox="1"/>
      </xdr:nvSpPr>
      <xdr:spPr>
        <a:xfrm>
          <a:off x="1816735" y="143281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915" cy="259080"/>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2915" cy="25463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2915" cy="259080"/>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2915" cy="25463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2915" cy="259080"/>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2915" cy="259080"/>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44450</xdr:rowOff>
    </xdr:from>
    <xdr:to>
      <xdr:col>54</xdr:col>
      <xdr:colOff>189865</xdr:colOff>
      <xdr:row>86</xdr:row>
      <xdr:rowOff>158750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476865" y="134175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162560</xdr:rowOff>
    </xdr:from>
    <xdr:ext cx="469900" cy="259080"/>
    <xdr:sp macro="" textlink="">
      <xdr:nvSpPr>
        <xdr:cNvPr id="323" name="【福祉施設】&#10;一人当たり面積最小値テキスト">
          <a:extLst>
            <a:ext uri="{FF2B5EF4-FFF2-40B4-BE49-F238E27FC236}">
              <a16:creationId xmlns:a16="http://schemas.microsoft.com/office/drawing/2014/main" id="{00000000-0008-0000-0F00-000043010000}"/>
            </a:ext>
          </a:extLst>
        </xdr:cNvPr>
        <xdr:cNvSpPr txBox="1"/>
      </xdr:nvSpPr>
      <xdr:spPr>
        <a:xfrm>
          <a:off x="1051560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158750</xdr:rowOff>
    </xdr:from>
    <xdr:to>
      <xdr:col>55</xdr:col>
      <xdr:colOff>88900</xdr:colOff>
      <xdr:row>86</xdr:row>
      <xdr:rowOff>158750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490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162560</xdr:rowOff>
    </xdr:from>
    <xdr:ext cx="469900" cy="259080"/>
    <xdr:sp macro="" textlink="">
      <xdr:nvSpPr>
        <xdr:cNvPr id="325" name="【福祉施設】&#10;一人当たり面積最大値テキスト">
          <a:extLst>
            <a:ext uri="{FF2B5EF4-FFF2-40B4-BE49-F238E27FC236}">
              <a16:creationId xmlns:a16="http://schemas.microsoft.com/office/drawing/2014/main" id="{00000000-0008-0000-0F00-000045010000}"/>
            </a:ext>
          </a:extLst>
        </xdr:cNvPr>
        <xdr:cNvSpPr txBox="1"/>
      </xdr:nvSpPr>
      <xdr:spPr>
        <a:xfrm>
          <a:off x="10515600" y="1319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44450</xdr:rowOff>
    </xdr:from>
    <xdr:to>
      <xdr:col>55</xdr:col>
      <xdr:colOff>88900</xdr:colOff>
      <xdr:row>78</xdr:row>
      <xdr:rowOff>44450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151765</xdr:rowOff>
    </xdr:from>
    <xdr:ext cx="469900" cy="259080"/>
    <xdr:sp macro="" textlink="">
      <xdr:nvSpPr>
        <xdr:cNvPr id="327" name="【福祉施設】&#10;一人当たり面積平均値テキスト">
          <a:extLst>
            <a:ext uri="{FF2B5EF4-FFF2-40B4-BE49-F238E27FC236}">
              <a16:creationId xmlns:a16="http://schemas.microsoft.com/office/drawing/2014/main" id="{00000000-0008-0000-0F00-000047010000}"/>
            </a:ext>
          </a:extLst>
        </xdr:cNvPr>
        <xdr:cNvSpPr txBox="1"/>
      </xdr:nvSpPr>
      <xdr:spPr>
        <a:xfrm>
          <a:off x="10515600" y="14553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1905</xdr:rowOff>
    </xdr:from>
    <xdr:to>
      <xdr:col>55</xdr:col>
      <xdr:colOff>50800</xdr:colOff>
      <xdr:row>85</xdr:row>
      <xdr:rowOff>103505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04267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15240</xdr:rowOff>
    </xdr:from>
    <xdr:to>
      <xdr:col>50</xdr:col>
      <xdr:colOff>165100</xdr:colOff>
      <xdr:row>85</xdr:row>
      <xdr:rowOff>116840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95885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34925</xdr:rowOff>
    </xdr:from>
    <xdr:to>
      <xdr:col>46</xdr:col>
      <xdr:colOff>38100</xdr:colOff>
      <xdr:row>85</xdr:row>
      <xdr:rowOff>136525</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8699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27940</xdr:rowOff>
    </xdr:from>
    <xdr:to>
      <xdr:col>41</xdr:col>
      <xdr:colOff>101600</xdr:colOff>
      <xdr:row>85</xdr:row>
      <xdr:rowOff>129540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78105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93345</xdr:rowOff>
    </xdr:from>
    <xdr:to>
      <xdr:col>55</xdr:col>
      <xdr:colOff>50800</xdr:colOff>
      <xdr:row>84</xdr:row>
      <xdr:rowOff>23495</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0426700" y="143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116205</xdr:rowOff>
    </xdr:from>
    <xdr:ext cx="469900" cy="259080"/>
    <xdr:sp macro="" textlink="">
      <xdr:nvSpPr>
        <xdr:cNvPr id="338" name="【福祉施設】&#10;一人当たり面積該当値テキスト">
          <a:extLst>
            <a:ext uri="{FF2B5EF4-FFF2-40B4-BE49-F238E27FC236}">
              <a16:creationId xmlns:a16="http://schemas.microsoft.com/office/drawing/2014/main" id="{00000000-0008-0000-0F00-000052010000}"/>
            </a:ext>
          </a:extLst>
        </xdr:cNvPr>
        <xdr:cNvSpPr txBox="1"/>
      </xdr:nvSpPr>
      <xdr:spPr>
        <a:xfrm>
          <a:off x="10515600" y="14175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103505</xdr:rowOff>
    </xdr:from>
    <xdr:to>
      <xdr:col>50</xdr:col>
      <xdr:colOff>165100</xdr:colOff>
      <xdr:row>84</xdr:row>
      <xdr:rowOff>33655</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9588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144145</xdr:rowOff>
    </xdr:from>
    <xdr:to>
      <xdr:col>55</xdr:col>
      <xdr:colOff>0</xdr:colOff>
      <xdr:row>83</xdr:row>
      <xdr:rowOff>154940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9639300" y="143744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109855</xdr:rowOff>
    </xdr:from>
    <xdr:to>
      <xdr:col>46</xdr:col>
      <xdr:colOff>38100</xdr:colOff>
      <xdr:row>84</xdr:row>
      <xdr:rowOff>40640</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8699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154940</xdr:rowOff>
    </xdr:from>
    <xdr:to>
      <xdr:col>50</xdr:col>
      <xdr:colOff>114300</xdr:colOff>
      <xdr:row>83</xdr:row>
      <xdr:rowOff>160655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8750300" y="143852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160655</xdr:rowOff>
    </xdr:from>
    <xdr:to>
      <xdr:col>45</xdr:col>
      <xdr:colOff>177800</xdr:colOff>
      <xdr:row>83</xdr:row>
      <xdr:rowOff>163830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7861300" y="14391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107950</xdr:rowOff>
    </xdr:from>
    <xdr:ext cx="469900" cy="259080"/>
    <xdr:sp macro="" textlink="">
      <xdr:nvSpPr>
        <xdr:cNvPr id="345" name="n_1aveValue【福祉施設】&#10;一人当たり面積">
          <a:extLst>
            <a:ext uri="{FF2B5EF4-FFF2-40B4-BE49-F238E27FC236}">
              <a16:creationId xmlns:a16="http://schemas.microsoft.com/office/drawing/2014/main" id="{00000000-0008-0000-0F00-000059010000}"/>
            </a:ext>
          </a:extLst>
        </xdr:cNvPr>
        <xdr:cNvSpPr txBox="1"/>
      </xdr:nvSpPr>
      <xdr:spPr>
        <a:xfrm>
          <a:off x="9391650" y="1468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127635</xdr:rowOff>
    </xdr:from>
    <xdr:ext cx="465455" cy="259080"/>
    <xdr:sp macro="" textlink="">
      <xdr:nvSpPr>
        <xdr:cNvPr id="346" name="n_2aveValue【福祉施設】&#10;一人当たり面積">
          <a:extLst>
            <a:ext uri="{FF2B5EF4-FFF2-40B4-BE49-F238E27FC236}">
              <a16:creationId xmlns:a16="http://schemas.microsoft.com/office/drawing/2014/main" id="{00000000-0008-0000-0F00-00005A010000}"/>
            </a:ext>
          </a:extLst>
        </xdr:cNvPr>
        <xdr:cNvSpPr txBox="1"/>
      </xdr:nvSpPr>
      <xdr:spPr>
        <a:xfrm>
          <a:off x="8515350" y="14700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120650</xdr:rowOff>
    </xdr:from>
    <xdr:ext cx="465455" cy="254635"/>
    <xdr:sp macro="" textlink="">
      <xdr:nvSpPr>
        <xdr:cNvPr id="347" name="n_3aveValue【福祉施設】&#10;一人当たり面積">
          <a:extLst>
            <a:ext uri="{FF2B5EF4-FFF2-40B4-BE49-F238E27FC236}">
              <a16:creationId xmlns:a16="http://schemas.microsoft.com/office/drawing/2014/main" id="{00000000-0008-0000-0F00-00005B010000}"/>
            </a:ext>
          </a:extLst>
        </xdr:cNvPr>
        <xdr:cNvSpPr txBox="1"/>
      </xdr:nvSpPr>
      <xdr:spPr>
        <a:xfrm>
          <a:off x="7626350" y="14693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50165</xdr:rowOff>
    </xdr:from>
    <xdr:ext cx="469900" cy="259080"/>
    <xdr:sp macro="" textlink="">
      <xdr:nvSpPr>
        <xdr:cNvPr id="348" name="n_1mainValue【福祉施設】&#10;一人当たり面積">
          <a:extLst>
            <a:ext uri="{FF2B5EF4-FFF2-40B4-BE49-F238E27FC236}">
              <a16:creationId xmlns:a16="http://schemas.microsoft.com/office/drawing/2014/main" id="{00000000-0008-0000-0F00-00005C010000}"/>
            </a:ext>
          </a:extLst>
        </xdr:cNvPr>
        <xdr:cNvSpPr txBox="1"/>
      </xdr:nvSpPr>
      <xdr:spPr>
        <a:xfrm>
          <a:off x="9391650" y="14109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56515</xdr:rowOff>
    </xdr:from>
    <xdr:ext cx="465455" cy="258445"/>
    <xdr:sp macro="" textlink="">
      <xdr:nvSpPr>
        <xdr:cNvPr id="349" name="n_2mainValue【福祉施設】&#10;一人当たり面積">
          <a:extLst>
            <a:ext uri="{FF2B5EF4-FFF2-40B4-BE49-F238E27FC236}">
              <a16:creationId xmlns:a16="http://schemas.microsoft.com/office/drawing/2014/main" id="{00000000-0008-0000-0F00-00005D010000}"/>
            </a:ext>
          </a:extLst>
        </xdr:cNvPr>
        <xdr:cNvSpPr txBox="1"/>
      </xdr:nvSpPr>
      <xdr:spPr>
        <a:xfrm>
          <a:off x="8515350" y="141154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59690</xdr:rowOff>
    </xdr:from>
    <xdr:ext cx="465455" cy="259080"/>
    <xdr:sp macro="" textlink="">
      <xdr:nvSpPr>
        <xdr:cNvPr id="350" name="n_3mainValue【福祉施設】&#10;一人当たり面積">
          <a:extLst>
            <a:ext uri="{FF2B5EF4-FFF2-40B4-BE49-F238E27FC236}">
              <a16:creationId xmlns:a16="http://schemas.microsoft.com/office/drawing/2014/main" id="{00000000-0008-0000-0F00-00005E010000}"/>
            </a:ext>
          </a:extLst>
        </xdr:cNvPr>
        <xdr:cNvSpPr txBox="1"/>
      </xdr:nvSpPr>
      <xdr:spPr>
        <a:xfrm>
          <a:off x="7626350" y="14118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4645" cy="25463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422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463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2915" cy="25463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94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2915" cy="259080"/>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00000000-0008-0000-0F00-000077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128270</xdr:rowOff>
    </xdr:from>
    <xdr:to>
      <xdr:col>24</xdr:col>
      <xdr:colOff>62865</xdr:colOff>
      <xdr:row>108</xdr:row>
      <xdr:rowOff>79375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4634865" y="1710182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83185</xdr:rowOff>
    </xdr:from>
    <xdr:ext cx="340360" cy="259080"/>
    <xdr:sp macro="" textlink="">
      <xdr:nvSpPr>
        <xdr:cNvPr id="377" name="【市民会館】&#10;有形固定資産減価償却率最小値テキスト">
          <a:extLst>
            <a:ext uri="{FF2B5EF4-FFF2-40B4-BE49-F238E27FC236}">
              <a16:creationId xmlns:a16="http://schemas.microsoft.com/office/drawing/2014/main" id="{00000000-0008-0000-0F00-000079010000}"/>
            </a:ext>
          </a:extLst>
        </xdr:cNvPr>
        <xdr:cNvSpPr txBox="1"/>
      </xdr:nvSpPr>
      <xdr:spPr>
        <a:xfrm>
          <a:off x="4673600" y="185997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79375</xdr:rowOff>
    </xdr:from>
    <xdr:to>
      <xdr:col>24</xdr:col>
      <xdr:colOff>152400</xdr:colOff>
      <xdr:row>108</xdr:row>
      <xdr:rowOff>79375</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4546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74930</xdr:rowOff>
    </xdr:from>
    <xdr:ext cx="405130" cy="254635"/>
    <xdr:sp macro="" textlink="">
      <xdr:nvSpPr>
        <xdr:cNvPr id="379" name="【市民会館】&#10;有形固定資産減価償却率最大値テキスト">
          <a:extLst>
            <a:ext uri="{FF2B5EF4-FFF2-40B4-BE49-F238E27FC236}">
              <a16:creationId xmlns:a16="http://schemas.microsoft.com/office/drawing/2014/main" id="{00000000-0008-0000-0F00-00007B010000}"/>
            </a:ext>
          </a:extLst>
        </xdr:cNvPr>
        <xdr:cNvSpPr txBox="1"/>
      </xdr:nvSpPr>
      <xdr:spPr>
        <a:xfrm>
          <a:off x="4673600" y="168770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128270</xdr:rowOff>
    </xdr:from>
    <xdr:to>
      <xdr:col>24</xdr:col>
      <xdr:colOff>152400</xdr:colOff>
      <xdr:row>99</xdr:row>
      <xdr:rowOff>128270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4546600" y="1710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48260</xdr:rowOff>
    </xdr:from>
    <xdr:ext cx="405130" cy="259080"/>
    <xdr:sp macro="" textlink="">
      <xdr:nvSpPr>
        <xdr:cNvPr id="381" name="【市民会館】&#10;有形固定資産減価償却率平均値テキスト">
          <a:extLst>
            <a:ext uri="{FF2B5EF4-FFF2-40B4-BE49-F238E27FC236}">
              <a16:creationId xmlns:a16="http://schemas.microsoft.com/office/drawing/2014/main" id="{00000000-0008-0000-0F00-00007D010000}"/>
            </a:ext>
          </a:extLst>
        </xdr:cNvPr>
        <xdr:cNvSpPr txBox="1"/>
      </xdr:nvSpPr>
      <xdr:spPr>
        <a:xfrm>
          <a:off x="4673600" y="17707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34925</xdr:rowOff>
    </xdr:from>
    <xdr:to>
      <xdr:col>20</xdr:col>
      <xdr:colOff>38100</xdr:colOff>
      <xdr:row>104</xdr:row>
      <xdr:rowOff>136525</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3746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20320</xdr:rowOff>
    </xdr:from>
    <xdr:to>
      <xdr:col>15</xdr:col>
      <xdr:colOff>101600</xdr:colOff>
      <xdr:row>104</xdr:row>
      <xdr:rowOff>121920</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857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xdr:rowOff>
    </xdr:from>
    <xdr:to>
      <xdr:col>10</xdr:col>
      <xdr:colOff>165100</xdr:colOff>
      <xdr:row>104</xdr:row>
      <xdr:rowOff>117475</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68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52070</xdr:rowOff>
    </xdr:from>
    <xdr:to>
      <xdr:col>24</xdr:col>
      <xdr:colOff>114300</xdr:colOff>
      <xdr:row>107</xdr:row>
      <xdr:rowOff>153035</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45847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29845</xdr:rowOff>
    </xdr:from>
    <xdr:ext cx="405130" cy="254635"/>
    <xdr:sp macro="" textlink="">
      <xdr:nvSpPr>
        <xdr:cNvPr id="392" name="【市民会館】&#10;有形固定資産減価償却率該当値テキスト">
          <a:extLst>
            <a:ext uri="{FF2B5EF4-FFF2-40B4-BE49-F238E27FC236}">
              <a16:creationId xmlns:a16="http://schemas.microsoft.com/office/drawing/2014/main" id="{00000000-0008-0000-0F00-000088010000}"/>
            </a:ext>
          </a:extLst>
        </xdr:cNvPr>
        <xdr:cNvSpPr txBox="1"/>
      </xdr:nvSpPr>
      <xdr:spPr>
        <a:xfrm>
          <a:off x="4673600" y="183749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121920</xdr:rowOff>
    </xdr:from>
    <xdr:to>
      <xdr:col>20</xdr:col>
      <xdr:colOff>38100</xdr:colOff>
      <xdr:row>108</xdr:row>
      <xdr:rowOff>52070</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3746500" y="184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102235</xdr:rowOff>
    </xdr:from>
    <xdr:to>
      <xdr:col>24</xdr:col>
      <xdr:colOff>63500</xdr:colOff>
      <xdr:row>108</xdr:row>
      <xdr:rowOff>1270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3797300" y="1844738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22225</xdr:rowOff>
    </xdr:from>
    <xdr:to>
      <xdr:col>15</xdr:col>
      <xdr:colOff>101600</xdr:colOff>
      <xdr:row>108</xdr:row>
      <xdr:rowOff>123825</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857500" y="185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1270</xdr:rowOff>
    </xdr:from>
    <xdr:to>
      <xdr:col>19</xdr:col>
      <xdr:colOff>177800</xdr:colOff>
      <xdr:row>108</xdr:row>
      <xdr:rowOff>73025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908300" y="185178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40640</xdr:rowOff>
    </xdr:from>
    <xdr:to>
      <xdr:col>10</xdr:col>
      <xdr:colOff>165100</xdr:colOff>
      <xdr:row>103</xdr:row>
      <xdr:rowOff>141605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6850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90805</xdr:rowOff>
    </xdr:from>
    <xdr:to>
      <xdr:col>15</xdr:col>
      <xdr:colOff>50800</xdr:colOff>
      <xdr:row>108</xdr:row>
      <xdr:rowOff>73025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2019300" y="17750155"/>
          <a:ext cx="889000" cy="839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153035</xdr:rowOff>
    </xdr:from>
    <xdr:ext cx="405130" cy="259080"/>
    <xdr:sp macro="" textlink="">
      <xdr:nvSpPr>
        <xdr:cNvPr id="399" name="n_1aveValue【市民会館】&#10;有形固定資産減価償却率">
          <a:extLst>
            <a:ext uri="{FF2B5EF4-FFF2-40B4-BE49-F238E27FC236}">
              <a16:creationId xmlns:a16="http://schemas.microsoft.com/office/drawing/2014/main" id="{00000000-0008-0000-0F00-00008F010000}"/>
            </a:ext>
          </a:extLst>
        </xdr:cNvPr>
        <xdr:cNvSpPr txBox="1"/>
      </xdr:nvSpPr>
      <xdr:spPr>
        <a:xfrm>
          <a:off x="3582035" y="1764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138430</xdr:rowOff>
    </xdr:from>
    <xdr:ext cx="400685" cy="259080"/>
    <xdr:sp macro="" textlink="">
      <xdr:nvSpPr>
        <xdr:cNvPr id="400" name="n_2aveValue【市民会館】&#10;有形固定資産減価償却率">
          <a:extLst>
            <a:ext uri="{FF2B5EF4-FFF2-40B4-BE49-F238E27FC236}">
              <a16:creationId xmlns:a16="http://schemas.microsoft.com/office/drawing/2014/main" id="{00000000-0008-0000-0F00-000090010000}"/>
            </a:ext>
          </a:extLst>
        </xdr:cNvPr>
        <xdr:cNvSpPr txBox="1"/>
      </xdr:nvSpPr>
      <xdr:spPr>
        <a:xfrm>
          <a:off x="2705735" y="17626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109220</xdr:rowOff>
    </xdr:from>
    <xdr:ext cx="400685" cy="254635"/>
    <xdr:sp macro="" textlink="">
      <xdr:nvSpPr>
        <xdr:cNvPr id="401" name="n_3aveValue【市民会館】&#10;有形固定資産減価償却率">
          <a:extLst>
            <a:ext uri="{FF2B5EF4-FFF2-40B4-BE49-F238E27FC236}">
              <a16:creationId xmlns:a16="http://schemas.microsoft.com/office/drawing/2014/main" id="{00000000-0008-0000-0F00-000091010000}"/>
            </a:ext>
          </a:extLst>
        </xdr:cNvPr>
        <xdr:cNvSpPr txBox="1"/>
      </xdr:nvSpPr>
      <xdr:spPr>
        <a:xfrm>
          <a:off x="1816735" y="17940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43180</xdr:rowOff>
    </xdr:from>
    <xdr:ext cx="405130" cy="254635"/>
    <xdr:sp macro="" textlink="">
      <xdr:nvSpPr>
        <xdr:cNvPr id="402" name="n_1mainValue【市民会館】&#10;有形固定資産減価償却率">
          <a:extLst>
            <a:ext uri="{FF2B5EF4-FFF2-40B4-BE49-F238E27FC236}">
              <a16:creationId xmlns:a16="http://schemas.microsoft.com/office/drawing/2014/main" id="{00000000-0008-0000-0F00-000092010000}"/>
            </a:ext>
          </a:extLst>
        </xdr:cNvPr>
        <xdr:cNvSpPr txBox="1"/>
      </xdr:nvSpPr>
      <xdr:spPr>
        <a:xfrm>
          <a:off x="3582035" y="185597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108</xdr:row>
      <xdr:rowOff>114935</xdr:rowOff>
    </xdr:from>
    <xdr:ext cx="340360" cy="259080"/>
    <xdr:sp macro="" textlink="">
      <xdr:nvSpPr>
        <xdr:cNvPr id="403" name="n_2mainValue【市民会館】&#10;有形固定資産減価償却率">
          <a:extLst>
            <a:ext uri="{FF2B5EF4-FFF2-40B4-BE49-F238E27FC236}">
              <a16:creationId xmlns:a16="http://schemas.microsoft.com/office/drawing/2014/main" id="{00000000-0008-0000-0F00-000093010000}"/>
            </a:ext>
          </a:extLst>
        </xdr:cNvPr>
        <xdr:cNvSpPr txBox="1"/>
      </xdr:nvSpPr>
      <xdr:spPr>
        <a:xfrm>
          <a:off x="2738120" y="186315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158115</xdr:rowOff>
    </xdr:from>
    <xdr:ext cx="400685" cy="254635"/>
    <xdr:sp macro="" textlink="">
      <xdr:nvSpPr>
        <xdr:cNvPr id="404" name="n_3mainValue【市民会館】&#10;有形固定資産減価償却率">
          <a:extLst>
            <a:ext uri="{FF2B5EF4-FFF2-40B4-BE49-F238E27FC236}">
              <a16:creationId xmlns:a16="http://schemas.microsoft.com/office/drawing/2014/main" id="{00000000-0008-0000-0F00-000094010000}"/>
            </a:ext>
          </a:extLst>
        </xdr:cNvPr>
        <xdr:cNvSpPr txBox="1"/>
      </xdr:nvSpPr>
      <xdr:spPr>
        <a:xfrm>
          <a:off x="1816735" y="174745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2915" cy="25463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2915" cy="25908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2915" cy="25463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2915" cy="2584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2915" cy="259080"/>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2915" cy="25463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00000000-0008-0000-0F00-0000AD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97790</xdr:rowOff>
    </xdr:from>
    <xdr:to>
      <xdr:col>54</xdr:col>
      <xdr:colOff>189865</xdr:colOff>
      <xdr:row>108</xdr:row>
      <xdr:rowOff>151130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0476865" y="1707134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4635"/>
    <xdr:sp macro="" textlink="">
      <xdr:nvSpPr>
        <xdr:cNvPr id="431" name="【市民会館】&#10;一人当たり面積最小値テキスト">
          <a:extLst>
            <a:ext uri="{FF2B5EF4-FFF2-40B4-BE49-F238E27FC236}">
              <a16:creationId xmlns:a16="http://schemas.microsoft.com/office/drawing/2014/main" id="{00000000-0008-0000-0F00-0000AF010000}"/>
            </a:ext>
          </a:extLst>
        </xdr:cNvPr>
        <xdr:cNvSpPr txBox="1"/>
      </xdr:nvSpPr>
      <xdr:spPr>
        <a:xfrm>
          <a:off x="10515600" y="186715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43815</xdr:rowOff>
    </xdr:from>
    <xdr:ext cx="469900" cy="254635"/>
    <xdr:sp macro="" textlink="">
      <xdr:nvSpPr>
        <xdr:cNvPr id="433" name="【市民会館】&#10;一人当たり面積最大値テキスト">
          <a:extLst>
            <a:ext uri="{FF2B5EF4-FFF2-40B4-BE49-F238E27FC236}">
              <a16:creationId xmlns:a16="http://schemas.microsoft.com/office/drawing/2014/main" id="{00000000-0008-0000-0F00-0000B1010000}"/>
            </a:ext>
          </a:extLst>
        </xdr:cNvPr>
        <xdr:cNvSpPr txBox="1"/>
      </xdr:nvSpPr>
      <xdr:spPr>
        <a:xfrm>
          <a:off x="10515600" y="168459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97790</xdr:rowOff>
    </xdr:from>
    <xdr:to>
      <xdr:col>55</xdr:col>
      <xdr:colOff>88900</xdr:colOff>
      <xdr:row>99</xdr:row>
      <xdr:rowOff>97790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388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84455</xdr:rowOff>
    </xdr:from>
    <xdr:ext cx="469900" cy="259080"/>
    <xdr:sp macro="" textlink="">
      <xdr:nvSpPr>
        <xdr:cNvPr id="435" name="【市民会館】&#10;一人当たり面積平均値テキスト">
          <a:extLst>
            <a:ext uri="{FF2B5EF4-FFF2-40B4-BE49-F238E27FC236}">
              <a16:creationId xmlns:a16="http://schemas.microsoft.com/office/drawing/2014/main" id="{00000000-0008-0000-0F00-0000B3010000}"/>
            </a:ext>
          </a:extLst>
        </xdr:cNvPr>
        <xdr:cNvSpPr txBox="1"/>
      </xdr:nvSpPr>
      <xdr:spPr>
        <a:xfrm>
          <a:off x="10515600" y="18086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61595</xdr:rowOff>
    </xdr:from>
    <xdr:to>
      <xdr:col>55</xdr:col>
      <xdr:colOff>50800</xdr:colOff>
      <xdr:row>106</xdr:row>
      <xdr:rowOff>163195</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0426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52070</xdr:rowOff>
    </xdr:from>
    <xdr:to>
      <xdr:col>50</xdr:col>
      <xdr:colOff>165100</xdr:colOff>
      <xdr:row>106</xdr:row>
      <xdr:rowOff>153035</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9588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57785</xdr:rowOff>
    </xdr:from>
    <xdr:to>
      <xdr:col>41</xdr:col>
      <xdr:colOff>101600</xdr:colOff>
      <xdr:row>106</xdr:row>
      <xdr:rowOff>159385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7810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635</xdr:rowOff>
    </xdr:from>
    <xdr:to>
      <xdr:col>55</xdr:col>
      <xdr:colOff>50800</xdr:colOff>
      <xdr:row>107</xdr:row>
      <xdr:rowOff>102235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04267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150495</xdr:rowOff>
    </xdr:from>
    <xdr:ext cx="469900" cy="259080"/>
    <xdr:sp macro="" textlink="">
      <xdr:nvSpPr>
        <xdr:cNvPr id="446" name="【市民会館】&#10;一人当たり面積該当値テキスト">
          <a:extLst>
            <a:ext uri="{FF2B5EF4-FFF2-40B4-BE49-F238E27FC236}">
              <a16:creationId xmlns:a16="http://schemas.microsoft.com/office/drawing/2014/main" id="{00000000-0008-0000-0F00-0000BE010000}"/>
            </a:ext>
          </a:extLst>
        </xdr:cNvPr>
        <xdr:cNvSpPr txBox="1"/>
      </xdr:nvSpPr>
      <xdr:spPr>
        <a:xfrm>
          <a:off x="1051560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7620</xdr:rowOff>
    </xdr:from>
    <xdr:to>
      <xdr:col>50</xdr:col>
      <xdr:colOff>165100</xdr:colOff>
      <xdr:row>107</xdr:row>
      <xdr:rowOff>109220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9588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52070</xdr:rowOff>
    </xdr:from>
    <xdr:to>
      <xdr:col>55</xdr:col>
      <xdr:colOff>0</xdr:colOff>
      <xdr:row>107</xdr:row>
      <xdr:rowOff>58420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9639300" y="183972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10795</xdr:rowOff>
    </xdr:from>
    <xdr:to>
      <xdr:col>46</xdr:col>
      <xdr:colOff>38100</xdr:colOff>
      <xdr:row>107</xdr:row>
      <xdr:rowOff>112395</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8699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58420</xdr:rowOff>
    </xdr:from>
    <xdr:to>
      <xdr:col>50</xdr:col>
      <xdr:colOff>114300</xdr:colOff>
      <xdr:row>107</xdr:row>
      <xdr:rowOff>61595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8750300" y="18403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97790</xdr:rowOff>
    </xdr:from>
    <xdr:to>
      <xdr:col>41</xdr:col>
      <xdr:colOff>101600</xdr:colOff>
      <xdr:row>109</xdr:row>
      <xdr:rowOff>27305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7810500" y="1861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61595</xdr:rowOff>
    </xdr:from>
    <xdr:to>
      <xdr:col>45</xdr:col>
      <xdr:colOff>177800</xdr:colOff>
      <xdr:row>108</xdr:row>
      <xdr:rowOff>147955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7861300" y="1840674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169545</xdr:rowOff>
    </xdr:from>
    <xdr:ext cx="469900" cy="254635"/>
    <xdr:sp macro="" textlink="">
      <xdr:nvSpPr>
        <xdr:cNvPr id="453" name="n_1aveValue【市民会館】&#10;一人当たり面積">
          <a:extLst>
            <a:ext uri="{FF2B5EF4-FFF2-40B4-BE49-F238E27FC236}">
              <a16:creationId xmlns:a16="http://schemas.microsoft.com/office/drawing/2014/main" id="{00000000-0008-0000-0F00-0000C5010000}"/>
            </a:ext>
          </a:extLst>
        </xdr:cNvPr>
        <xdr:cNvSpPr txBox="1"/>
      </xdr:nvSpPr>
      <xdr:spPr>
        <a:xfrm>
          <a:off x="9391650" y="180003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4445</xdr:rowOff>
    </xdr:from>
    <xdr:ext cx="465455" cy="259080"/>
    <xdr:sp macro="" textlink="">
      <xdr:nvSpPr>
        <xdr:cNvPr id="454" name="n_2aveValue【市民会館】&#10;一人当たり面積">
          <a:extLst>
            <a:ext uri="{FF2B5EF4-FFF2-40B4-BE49-F238E27FC236}">
              <a16:creationId xmlns:a16="http://schemas.microsoft.com/office/drawing/2014/main" id="{00000000-0008-0000-0F00-0000C6010000}"/>
            </a:ext>
          </a:extLst>
        </xdr:cNvPr>
        <xdr:cNvSpPr txBox="1"/>
      </xdr:nvSpPr>
      <xdr:spPr>
        <a:xfrm>
          <a:off x="8515350" y="18006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4445</xdr:rowOff>
    </xdr:from>
    <xdr:ext cx="465455" cy="259080"/>
    <xdr:sp macro="" textlink="">
      <xdr:nvSpPr>
        <xdr:cNvPr id="455" name="n_3aveValue【市民会館】&#10;一人当たり面積">
          <a:extLst>
            <a:ext uri="{FF2B5EF4-FFF2-40B4-BE49-F238E27FC236}">
              <a16:creationId xmlns:a16="http://schemas.microsoft.com/office/drawing/2014/main" id="{00000000-0008-0000-0F00-0000C7010000}"/>
            </a:ext>
          </a:extLst>
        </xdr:cNvPr>
        <xdr:cNvSpPr txBox="1"/>
      </xdr:nvSpPr>
      <xdr:spPr>
        <a:xfrm>
          <a:off x="7626350" y="18006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100330</xdr:rowOff>
    </xdr:from>
    <xdr:ext cx="469900" cy="254635"/>
    <xdr:sp macro="" textlink="">
      <xdr:nvSpPr>
        <xdr:cNvPr id="456" name="n_1mainValue【市民会館】&#10;一人当たり面積">
          <a:extLst>
            <a:ext uri="{FF2B5EF4-FFF2-40B4-BE49-F238E27FC236}">
              <a16:creationId xmlns:a16="http://schemas.microsoft.com/office/drawing/2014/main" id="{00000000-0008-0000-0F00-0000C8010000}"/>
            </a:ext>
          </a:extLst>
        </xdr:cNvPr>
        <xdr:cNvSpPr txBox="1"/>
      </xdr:nvSpPr>
      <xdr:spPr>
        <a:xfrm>
          <a:off x="9391650" y="18445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103505</xdr:rowOff>
    </xdr:from>
    <xdr:ext cx="465455" cy="259080"/>
    <xdr:sp macro="" textlink="">
      <xdr:nvSpPr>
        <xdr:cNvPr id="457" name="n_2mainValue【市民会館】&#10;一人当たり面積">
          <a:extLst>
            <a:ext uri="{FF2B5EF4-FFF2-40B4-BE49-F238E27FC236}">
              <a16:creationId xmlns:a16="http://schemas.microsoft.com/office/drawing/2014/main" id="{00000000-0008-0000-0F00-0000C9010000}"/>
            </a:ext>
          </a:extLst>
        </xdr:cNvPr>
        <xdr:cNvSpPr txBox="1"/>
      </xdr:nvSpPr>
      <xdr:spPr>
        <a:xfrm>
          <a:off x="8515350" y="184486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109</xdr:row>
      <xdr:rowOff>18415</xdr:rowOff>
    </xdr:from>
    <xdr:ext cx="465455" cy="254635"/>
    <xdr:sp macro="" textlink="">
      <xdr:nvSpPr>
        <xdr:cNvPr id="458" name="n_3mainValue【市民会館】&#10;一人当たり面積">
          <a:extLst>
            <a:ext uri="{FF2B5EF4-FFF2-40B4-BE49-F238E27FC236}">
              <a16:creationId xmlns:a16="http://schemas.microsoft.com/office/drawing/2014/main" id="{00000000-0008-0000-0F00-0000CA010000}"/>
            </a:ext>
          </a:extLst>
        </xdr:cNvPr>
        <xdr:cNvSpPr txBox="1"/>
      </xdr:nvSpPr>
      <xdr:spPr>
        <a:xfrm>
          <a:off x="7626350" y="18706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4645" cy="25463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106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2915" cy="25463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915" cy="259080"/>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87630</xdr:rowOff>
    </xdr:from>
    <xdr:to>
      <xdr:col>85</xdr:col>
      <xdr:colOff>126365</xdr:colOff>
      <xdr:row>41</xdr:row>
      <xdr:rowOff>125095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6318865" y="574548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128905</xdr:rowOff>
    </xdr:from>
    <xdr:ext cx="340360" cy="259080"/>
    <xdr:sp macro="" textlink="">
      <xdr:nvSpPr>
        <xdr:cNvPr id="485" name="【一般廃棄物処理施設】&#10;有形固定資産減価償却率最小値テキスト">
          <a:extLst>
            <a:ext uri="{FF2B5EF4-FFF2-40B4-BE49-F238E27FC236}">
              <a16:creationId xmlns:a16="http://schemas.microsoft.com/office/drawing/2014/main" id="{00000000-0008-0000-0F00-0000E5010000}"/>
            </a:ext>
          </a:extLst>
        </xdr:cNvPr>
        <xdr:cNvSpPr txBox="1"/>
      </xdr:nvSpPr>
      <xdr:spPr>
        <a:xfrm>
          <a:off x="16357600" y="7158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125095</xdr:rowOff>
    </xdr:from>
    <xdr:to>
      <xdr:col>86</xdr:col>
      <xdr:colOff>25400</xdr:colOff>
      <xdr:row>41</xdr:row>
      <xdr:rowOff>125095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715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34290</xdr:rowOff>
    </xdr:from>
    <xdr:ext cx="405130" cy="259080"/>
    <xdr:sp macro="" textlink="">
      <xdr:nvSpPr>
        <xdr:cNvPr id="487" name="【一般廃棄物処理施設】&#10;有形固定資産減価償却率最大値テキスト">
          <a:extLst>
            <a:ext uri="{FF2B5EF4-FFF2-40B4-BE49-F238E27FC236}">
              <a16:creationId xmlns:a16="http://schemas.microsoft.com/office/drawing/2014/main" id="{00000000-0008-0000-0F00-0000E7010000}"/>
            </a:ext>
          </a:extLst>
        </xdr:cNvPr>
        <xdr:cNvSpPr txBox="1"/>
      </xdr:nvSpPr>
      <xdr:spPr>
        <a:xfrm>
          <a:off x="16357600" y="552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230600" y="574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154940</xdr:rowOff>
    </xdr:from>
    <xdr:ext cx="405130" cy="254635"/>
    <xdr:sp macro="" textlink="">
      <xdr:nvSpPr>
        <xdr:cNvPr id="489" name="【一般廃棄物処理施設】&#10;有形固定資産減価償却率平均値テキスト">
          <a:extLst>
            <a:ext uri="{FF2B5EF4-FFF2-40B4-BE49-F238E27FC236}">
              <a16:creationId xmlns:a16="http://schemas.microsoft.com/office/drawing/2014/main" id="{00000000-0008-0000-0F00-0000E9010000}"/>
            </a:ext>
          </a:extLst>
        </xdr:cNvPr>
        <xdr:cNvSpPr txBox="1"/>
      </xdr:nvSpPr>
      <xdr:spPr>
        <a:xfrm>
          <a:off x="16357600" y="615569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4445</xdr:rowOff>
    </xdr:from>
    <xdr:to>
      <xdr:col>85</xdr:col>
      <xdr:colOff>177800</xdr:colOff>
      <xdr:row>36</xdr:row>
      <xdr:rowOff>106045</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62687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17780</xdr:rowOff>
    </xdr:from>
    <xdr:to>
      <xdr:col>76</xdr:col>
      <xdr:colOff>165100</xdr:colOff>
      <xdr:row>36</xdr:row>
      <xdr:rowOff>118745</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4541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102235</xdr:rowOff>
    </xdr:from>
    <xdr:to>
      <xdr:col>72</xdr:col>
      <xdr:colOff>38100</xdr:colOff>
      <xdr:row>37</xdr:row>
      <xdr:rowOff>32385</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3652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99060</xdr:rowOff>
    </xdr:from>
    <xdr:to>
      <xdr:col>85</xdr:col>
      <xdr:colOff>177800</xdr:colOff>
      <xdr:row>35</xdr:row>
      <xdr:rowOff>29210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62687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121920</xdr:rowOff>
    </xdr:from>
    <xdr:ext cx="405130" cy="254635"/>
    <xdr:sp macro="" textlink="">
      <xdr:nvSpPr>
        <xdr:cNvPr id="500" name="【一般廃棄物処理施設】&#10;有形固定資産減価償却率該当値テキスト">
          <a:extLst>
            <a:ext uri="{FF2B5EF4-FFF2-40B4-BE49-F238E27FC236}">
              <a16:creationId xmlns:a16="http://schemas.microsoft.com/office/drawing/2014/main" id="{00000000-0008-0000-0F00-0000F4010000}"/>
            </a:ext>
          </a:extLst>
        </xdr:cNvPr>
        <xdr:cNvSpPr txBox="1"/>
      </xdr:nvSpPr>
      <xdr:spPr>
        <a:xfrm>
          <a:off x="16357600" y="57797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121920</xdr:rowOff>
    </xdr:from>
    <xdr:to>
      <xdr:col>81</xdr:col>
      <xdr:colOff>101600</xdr:colOff>
      <xdr:row>35</xdr:row>
      <xdr:rowOff>52070</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54305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149860</xdr:rowOff>
    </xdr:from>
    <xdr:to>
      <xdr:col>85</xdr:col>
      <xdr:colOff>127000</xdr:colOff>
      <xdr:row>35</xdr:row>
      <xdr:rowOff>1270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5481300" y="59791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73025</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454150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1270</xdr:rowOff>
    </xdr:from>
    <xdr:to>
      <xdr:col>81</xdr:col>
      <xdr:colOff>50800</xdr:colOff>
      <xdr:row>35</xdr:row>
      <xdr:rowOff>22225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4592300" y="60020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167640</xdr:rowOff>
    </xdr:from>
    <xdr:to>
      <xdr:col>72</xdr:col>
      <xdr:colOff>38100</xdr:colOff>
      <xdr:row>35</xdr:row>
      <xdr:rowOff>97790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3652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22225</xdr:rowOff>
    </xdr:from>
    <xdr:to>
      <xdr:col>76</xdr:col>
      <xdr:colOff>114300</xdr:colOff>
      <xdr:row>35</xdr:row>
      <xdr:rowOff>46990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3703300" y="6022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72390</xdr:rowOff>
    </xdr:from>
    <xdr:ext cx="405130" cy="259080"/>
    <xdr:sp macro="" textlink="">
      <xdr:nvSpPr>
        <xdr:cNvPr id="507" name="n_1ave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5266035" y="6244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109855</xdr:rowOff>
    </xdr:from>
    <xdr:ext cx="400685" cy="254635"/>
    <xdr:sp macro="" textlink="">
      <xdr:nvSpPr>
        <xdr:cNvPr id="508" name="n_2aveValue【一般廃棄物処理施設】&#10;有形固定資産減価償却率">
          <a:extLst>
            <a:ext uri="{FF2B5EF4-FFF2-40B4-BE49-F238E27FC236}">
              <a16:creationId xmlns:a16="http://schemas.microsoft.com/office/drawing/2014/main" id="{00000000-0008-0000-0F00-0000FC010000}"/>
            </a:ext>
          </a:extLst>
        </xdr:cNvPr>
        <xdr:cNvSpPr txBox="1"/>
      </xdr:nvSpPr>
      <xdr:spPr>
        <a:xfrm>
          <a:off x="14389735" y="62820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23495</xdr:rowOff>
    </xdr:from>
    <xdr:ext cx="400685" cy="259080"/>
    <xdr:sp macro="" textlink="">
      <xdr:nvSpPr>
        <xdr:cNvPr id="509" name="n_3aveValue【一般廃棄物処理施設】&#10;有形固定資産減価償却率">
          <a:extLst>
            <a:ext uri="{FF2B5EF4-FFF2-40B4-BE49-F238E27FC236}">
              <a16:creationId xmlns:a16="http://schemas.microsoft.com/office/drawing/2014/main" id="{00000000-0008-0000-0F00-0000FD010000}"/>
            </a:ext>
          </a:extLst>
        </xdr:cNvPr>
        <xdr:cNvSpPr txBox="1"/>
      </xdr:nvSpPr>
      <xdr:spPr>
        <a:xfrm>
          <a:off x="13500735" y="63671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68580</xdr:rowOff>
    </xdr:from>
    <xdr:ext cx="405130" cy="259080"/>
    <xdr:sp macro="" textlink="">
      <xdr:nvSpPr>
        <xdr:cNvPr id="510" name="n_1mainValue【一般廃棄物処理施設】&#10;有形固定資産減価償却率">
          <a:extLst>
            <a:ext uri="{FF2B5EF4-FFF2-40B4-BE49-F238E27FC236}">
              <a16:creationId xmlns:a16="http://schemas.microsoft.com/office/drawing/2014/main" id="{00000000-0008-0000-0F00-0000FE010000}"/>
            </a:ext>
          </a:extLst>
        </xdr:cNvPr>
        <xdr:cNvSpPr txBox="1"/>
      </xdr:nvSpPr>
      <xdr:spPr>
        <a:xfrm>
          <a:off x="15266035"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89535</xdr:rowOff>
    </xdr:from>
    <xdr:ext cx="400685" cy="254635"/>
    <xdr:sp macro="" textlink="">
      <xdr:nvSpPr>
        <xdr:cNvPr id="511" name="n_2main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4389735" y="57473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114300</xdr:rowOff>
    </xdr:from>
    <xdr:ext cx="400685" cy="259080"/>
    <xdr:sp macro="" textlink="">
      <xdr:nvSpPr>
        <xdr:cNvPr id="512" name="n_3main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3500735" y="57721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4475"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039080" y="709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1185" cy="25463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370" y="671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118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370" y="633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1185" cy="25908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692370" y="595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1185" cy="25463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692370" y="557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1355"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02200" y="519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00000000-0008-0000-0F00-000017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71755</xdr:rowOff>
    </xdr:from>
    <xdr:to>
      <xdr:col>116</xdr:col>
      <xdr:colOff>62865</xdr:colOff>
      <xdr:row>42</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22160865" y="5901055"/>
          <a:ext cx="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78460" cy="254635"/>
    <xdr:sp macro="" textlink="">
      <xdr:nvSpPr>
        <xdr:cNvPr id="537" name="【一般廃棄物処理施設】&#10;一人当たり有形固定資産（償却資産）額最小値テキスト">
          <a:extLst>
            <a:ext uri="{FF2B5EF4-FFF2-40B4-BE49-F238E27FC236}">
              <a16:creationId xmlns:a16="http://schemas.microsoft.com/office/drawing/2014/main" id="{00000000-0008-0000-0F00-000019020000}"/>
            </a:ext>
          </a:extLst>
        </xdr:cNvPr>
        <xdr:cNvSpPr txBox="1"/>
      </xdr:nvSpPr>
      <xdr:spPr>
        <a:xfrm>
          <a:off x="22199600" y="72428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18415</xdr:rowOff>
    </xdr:from>
    <xdr:ext cx="598805" cy="254635"/>
    <xdr:sp macro="" textlink="">
      <xdr:nvSpPr>
        <xdr:cNvPr id="539" name="【一般廃棄物処理施設】&#10;一人当たり有形固定資産（償却資産）額最大値テキスト">
          <a:extLst>
            <a:ext uri="{FF2B5EF4-FFF2-40B4-BE49-F238E27FC236}">
              <a16:creationId xmlns:a16="http://schemas.microsoft.com/office/drawing/2014/main" id="{00000000-0008-0000-0F00-00001B020000}"/>
            </a:ext>
          </a:extLst>
        </xdr:cNvPr>
        <xdr:cNvSpPr txBox="1"/>
      </xdr:nvSpPr>
      <xdr:spPr>
        <a:xfrm>
          <a:off x="22199600" y="56762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702,424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71755</xdr:rowOff>
    </xdr:from>
    <xdr:to>
      <xdr:col>116</xdr:col>
      <xdr:colOff>152400</xdr:colOff>
      <xdr:row>34</xdr:row>
      <xdr:rowOff>71755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2072600" y="590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127000</xdr:rowOff>
    </xdr:from>
    <xdr:ext cx="534670" cy="259080"/>
    <xdr:sp macro="" textlink="">
      <xdr:nvSpPr>
        <xdr:cNvPr id="541" name="【一般廃棄物処理施設】&#10;一人当たり有形固定資産（償却資産）額平均値テキスト">
          <a:extLst>
            <a:ext uri="{FF2B5EF4-FFF2-40B4-BE49-F238E27FC236}">
              <a16:creationId xmlns:a16="http://schemas.microsoft.com/office/drawing/2014/main" id="{00000000-0008-0000-0F00-00001D020000}"/>
            </a:ext>
          </a:extLst>
        </xdr:cNvPr>
        <xdr:cNvSpPr txBox="1"/>
      </xdr:nvSpPr>
      <xdr:spPr>
        <a:xfrm>
          <a:off x="22199600" y="6985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148590</xdr:rowOff>
    </xdr:from>
    <xdr:to>
      <xdr:col>116</xdr:col>
      <xdr:colOff>114300</xdr:colOff>
      <xdr:row>41</xdr:row>
      <xdr:rowOff>78740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21107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163195</xdr:rowOff>
    </xdr:from>
    <xdr:to>
      <xdr:col>112</xdr:col>
      <xdr:colOff>38100</xdr:colOff>
      <xdr:row>41</xdr:row>
      <xdr:rowOff>93345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1272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2540</xdr:rowOff>
    </xdr:from>
    <xdr:to>
      <xdr:col>107</xdr:col>
      <xdr:colOff>101600</xdr:colOff>
      <xdr:row>41</xdr:row>
      <xdr:rowOff>104140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8255</xdr:rowOff>
    </xdr:from>
    <xdr:to>
      <xdr:col>102</xdr:col>
      <xdr:colOff>165100</xdr:colOff>
      <xdr:row>41</xdr:row>
      <xdr:rowOff>109855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9494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84455</xdr:rowOff>
    </xdr:from>
    <xdr:to>
      <xdr:col>116</xdr:col>
      <xdr:colOff>114300</xdr:colOff>
      <xdr:row>41</xdr:row>
      <xdr:rowOff>14605</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107315</xdr:rowOff>
    </xdr:from>
    <xdr:ext cx="598805" cy="259080"/>
    <xdr:sp macro="" textlink="">
      <xdr:nvSpPr>
        <xdr:cNvPr id="552" name="【一般廃棄物処理施設】&#10;一人当たり有形固定資産（償却資産）額該当値テキスト">
          <a:extLst>
            <a:ext uri="{FF2B5EF4-FFF2-40B4-BE49-F238E27FC236}">
              <a16:creationId xmlns:a16="http://schemas.microsoft.com/office/drawing/2014/main" id="{00000000-0008-0000-0F00-000028020000}"/>
            </a:ext>
          </a:extLst>
        </xdr:cNvPr>
        <xdr:cNvSpPr txBox="1"/>
      </xdr:nvSpPr>
      <xdr:spPr>
        <a:xfrm>
          <a:off x="22199600" y="6793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88900</xdr:rowOff>
    </xdr:from>
    <xdr:to>
      <xdr:col>112</xdr:col>
      <xdr:colOff>38100</xdr:colOff>
      <xdr:row>41</xdr:row>
      <xdr:rowOff>19050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135255</xdr:rowOff>
    </xdr:from>
    <xdr:to>
      <xdr:col>116</xdr:col>
      <xdr:colOff>63500</xdr:colOff>
      <xdr:row>40</xdr:row>
      <xdr:rowOff>139700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1323300" y="69932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94615</xdr:rowOff>
    </xdr:from>
    <xdr:to>
      <xdr:col>107</xdr:col>
      <xdr:colOff>101600</xdr:colOff>
      <xdr:row>41</xdr:row>
      <xdr:rowOff>24765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0383500" y="6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139700</xdr:rowOff>
    </xdr:from>
    <xdr:to>
      <xdr:col>111</xdr:col>
      <xdr:colOff>177800</xdr:colOff>
      <xdr:row>40</xdr:row>
      <xdr:rowOff>145415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0434300" y="69977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94945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144145</xdr:rowOff>
    </xdr:from>
    <xdr:to>
      <xdr:col>107</xdr:col>
      <xdr:colOff>50800</xdr:colOff>
      <xdr:row>40</xdr:row>
      <xdr:rowOff>145415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9545300" y="70021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84455</xdr:rowOff>
    </xdr:from>
    <xdr:ext cx="534670" cy="259080"/>
    <xdr:sp macro="" textlink="">
      <xdr:nvSpPr>
        <xdr:cNvPr id="559" name="n_1aveValue【一般廃棄物処理施設】&#10;一人当たり有形固定資産（償却資産）額">
          <a:extLst>
            <a:ext uri="{FF2B5EF4-FFF2-40B4-BE49-F238E27FC236}">
              <a16:creationId xmlns:a16="http://schemas.microsoft.com/office/drawing/2014/main" id="{00000000-0008-0000-0F00-00002F020000}"/>
            </a:ext>
          </a:extLst>
        </xdr:cNvPr>
        <xdr:cNvSpPr txBox="1"/>
      </xdr:nvSpPr>
      <xdr:spPr>
        <a:xfrm>
          <a:off x="21043265" y="7113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95250</xdr:rowOff>
    </xdr:from>
    <xdr:ext cx="530225" cy="259080"/>
    <xdr:sp macro="" textlink="">
      <xdr:nvSpPr>
        <xdr:cNvPr id="560" name="n_2aveValue【一般廃棄物処理施設】&#10;一人当たり有形固定資産（償却資産）額">
          <a:extLst>
            <a:ext uri="{FF2B5EF4-FFF2-40B4-BE49-F238E27FC236}">
              <a16:creationId xmlns:a16="http://schemas.microsoft.com/office/drawing/2014/main" id="{00000000-0008-0000-0F00-000030020000}"/>
            </a:ext>
          </a:extLst>
        </xdr:cNvPr>
        <xdr:cNvSpPr txBox="1"/>
      </xdr:nvSpPr>
      <xdr:spPr>
        <a:xfrm>
          <a:off x="20166965" y="7124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100965</xdr:rowOff>
    </xdr:from>
    <xdr:ext cx="530225" cy="254635"/>
    <xdr:sp macro="" textlink="">
      <xdr:nvSpPr>
        <xdr:cNvPr id="561" name="n_3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19277965" y="7130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39</xdr:row>
      <xdr:rowOff>35560</xdr:rowOff>
    </xdr:from>
    <xdr:ext cx="594360" cy="259080"/>
    <xdr:sp macro="" textlink="">
      <xdr:nvSpPr>
        <xdr:cNvPr id="562" name="n_1main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1010880" y="67221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126,797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39</xdr:row>
      <xdr:rowOff>41275</xdr:rowOff>
    </xdr:from>
    <xdr:ext cx="594360" cy="254635"/>
    <xdr:sp macro="" textlink="">
      <xdr:nvSpPr>
        <xdr:cNvPr id="563" name="n_2main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20134580" y="67278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39</xdr:row>
      <xdr:rowOff>40640</xdr:rowOff>
    </xdr:from>
    <xdr:ext cx="594360" cy="254635"/>
    <xdr:sp macro="" textlink="">
      <xdr:nvSpPr>
        <xdr:cNvPr id="564" name="n_3main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9245580" y="67271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4645" cy="259080"/>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106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2915" cy="25908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915" cy="25463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00000000-0008-0000-0F00-00004D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97790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6318865" y="947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101600</xdr:rowOff>
    </xdr:from>
    <xdr:ext cx="340360" cy="259080"/>
    <xdr:sp macro="" textlink="">
      <xdr:nvSpPr>
        <xdr:cNvPr id="591" name="【保健センター・保健所】&#10;有形固定資産減価償却率最小値テキスト">
          <a:extLst>
            <a:ext uri="{FF2B5EF4-FFF2-40B4-BE49-F238E27FC236}">
              <a16:creationId xmlns:a16="http://schemas.microsoft.com/office/drawing/2014/main" id="{00000000-0008-0000-0F00-00004F020000}"/>
            </a:ext>
          </a:extLst>
        </xdr:cNvPr>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97790</xdr:rowOff>
    </xdr:from>
    <xdr:to>
      <xdr:col>86</xdr:col>
      <xdr:colOff>25400</xdr:colOff>
      <xdr:row>64</xdr:row>
      <xdr:rowOff>97790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93" name="【保健センター・保健所】&#10;有形固定資産減価償却率最大値テキスト">
          <a:extLst>
            <a:ext uri="{FF2B5EF4-FFF2-40B4-BE49-F238E27FC236}">
              <a16:creationId xmlns:a16="http://schemas.microsoft.com/office/drawing/2014/main" id="{00000000-0008-0000-0F00-000051020000}"/>
            </a:ext>
          </a:extLst>
        </xdr:cNvPr>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102235</xdr:rowOff>
    </xdr:from>
    <xdr:ext cx="405130" cy="258445"/>
    <xdr:sp macro="" textlink="">
      <xdr:nvSpPr>
        <xdr:cNvPr id="595" name="【保健センター・保健所】&#10;有形固定資産減価償却率平均値テキスト">
          <a:extLst>
            <a:ext uri="{FF2B5EF4-FFF2-40B4-BE49-F238E27FC236}">
              <a16:creationId xmlns:a16="http://schemas.microsoft.com/office/drawing/2014/main" id="{00000000-0008-0000-0F00-000053020000}"/>
            </a:ext>
          </a:extLst>
        </xdr:cNvPr>
        <xdr:cNvSpPr txBox="1"/>
      </xdr:nvSpPr>
      <xdr:spPr>
        <a:xfrm>
          <a:off x="16357600" y="102177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123825</xdr:rowOff>
    </xdr:from>
    <xdr:to>
      <xdr:col>85</xdr:col>
      <xdr:colOff>177800</xdr:colOff>
      <xdr:row>60</xdr:row>
      <xdr:rowOff>53975</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2687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1270</xdr:rowOff>
    </xdr:from>
    <xdr:to>
      <xdr:col>76</xdr:col>
      <xdr:colOff>165100</xdr:colOff>
      <xdr:row>60</xdr:row>
      <xdr:rowOff>102870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4541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17780</xdr:rowOff>
    </xdr:from>
    <xdr:ext cx="405130" cy="254635"/>
    <xdr:sp macro="" textlink="">
      <xdr:nvSpPr>
        <xdr:cNvPr id="606" name="【保健センター・保健所】&#10;有形固定資産減価償却率該当値テキスト">
          <a:extLst>
            <a:ext uri="{FF2B5EF4-FFF2-40B4-BE49-F238E27FC236}">
              <a16:creationId xmlns:a16="http://schemas.microsoft.com/office/drawing/2014/main" id="{00000000-0008-0000-0F00-00005E020000}"/>
            </a:ext>
          </a:extLst>
        </xdr:cNvPr>
        <xdr:cNvSpPr txBox="1"/>
      </xdr:nvSpPr>
      <xdr:spPr>
        <a:xfrm>
          <a:off x="16357600" y="9790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80010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5481300" y="99898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114300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4592300" y="100241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99695</xdr:rowOff>
    </xdr:from>
    <xdr:to>
      <xdr:col>72</xdr:col>
      <xdr:colOff>38100</xdr:colOff>
      <xdr:row>59</xdr:row>
      <xdr:rowOff>29845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3652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150495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3703300" y="100584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76200</xdr:rowOff>
    </xdr:from>
    <xdr:ext cx="405130" cy="254635"/>
    <xdr:sp macro="" textlink="">
      <xdr:nvSpPr>
        <xdr:cNvPr id="613" name="n_1aveValue【保健センター・保健所】&#10;有形固定資産減価償却率">
          <a:extLst>
            <a:ext uri="{FF2B5EF4-FFF2-40B4-BE49-F238E27FC236}">
              <a16:creationId xmlns:a16="http://schemas.microsoft.com/office/drawing/2014/main" id="{00000000-0008-0000-0F00-000065020000}"/>
            </a:ext>
          </a:extLst>
        </xdr:cNvPr>
        <xdr:cNvSpPr txBox="1"/>
      </xdr:nvSpPr>
      <xdr:spPr>
        <a:xfrm>
          <a:off x="15266035" y="103632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93980</xdr:rowOff>
    </xdr:from>
    <xdr:ext cx="400685" cy="259080"/>
    <xdr:sp macro="" textlink="">
      <xdr:nvSpPr>
        <xdr:cNvPr id="614" name="n_2aveValue【保健センター・保健所】&#10;有形固定資産減価償却率">
          <a:extLst>
            <a:ext uri="{FF2B5EF4-FFF2-40B4-BE49-F238E27FC236}">
              <a16:creationId xmlns:a16="http://schemas.microsoft.com/office/drawing/2014/main" id="{00000000-0008-0000-0F00-000066020000}"/>
            </a:ext>
          </a:extLst>
        </xdr:cNvPr>
        <xdr:cNvSpPr txBox="1"/>
      </xdr:nvSpPr>
      <xdr:spPr>
        <a:xfrm>
          <a:off x="14389735" y="103809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74930</xdr:rowOff>
    </xdr:from>
    <xdr:ext cx="400685" cy="254635"/>
    <xdr:sp macro="" textlink="">
      <xdr:nvSpPr>
        <xdr:cNvPr id="615" name="n_3aveValue【保健センター・保健所】&#10;有形固定資産減価償却率">
          <a:extLst>
            <a:ext uri="{FF2B5EF4-FFF2-40B4-BE49-F238E27FC236}">
              <a16:creationId xmlns:a16="http://schemas.microsoft.com/office/drawing/2014/main" id="{00000000-0008-0000-0F00-000067020000}"/>
            </a:ext>
          </a:extLst>
        </xdr:cNvPr>
        <xdr:cNvSpPr txBox="1"/>
      </xdr:nvSpPr>
      <xdr:spPr>
        <a:xfrm>
          <a:off x="13500735" y="103619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147320</xdr:rowOff>
    </xdr:from>
    <xdr:ext cx="405130" cy="259080"/>
    <xdr:sp macro="" textlink="">
      <xdr:nvSpPr>
        <xdr:cNvPr id="616" name="n_1mainValue【保健センター・保健所】&#10;有形固定資産減価償却率">
          <a:extLst>
            <a:ext uri="{FF2B5EF4-FFF2-40B4-BE49-F238E27FC236}">
              <a16:creationId xmlns:a16="http://schemas.microsoft.com/office/drawing/2014/main" id="{00000000-0008-0000-0F00-000068020000}"/>
            </a:ext>
          </a:extLst>
        </xdr:cNvPr>
        <xdr:cNvSpPr txBox="1"/>
      </xdr:nvSpPr>
      <xdr:spPr>
        <a:xfrm>
          <a:off x="15266035" y="9748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10160</xdr:rowOff>
    </xdr:from>
    <xdr:ext cx="400685" cy="259080"/>
    <xdr:sp macro="" textlink="">
      <xdr:nvSpPr>
        <xdr:cNvPr id="617" name="n_2mainValue【保健センター・保健所】&#10;有形固定資産減価償却率">
          <a:extLst>
            <a:ext uri="{FF2B5EF4-FFF2-40B4-BE49-F238E27FC236}">
              <a16:creationId xmlns:a16="http://schemas.microsoft.com/office/drawing/2014/main" id="{00000000-0008-0000-0F00-000069020000}"/>
            </a:ext>
          </a:extLst>
        </xdr:cNvPr>
        <xdr:cNvSpPr txBox="1"/>
      </xdr:nvSpPr>
      <xdr:spPr>
        <a:xfrm>
          <a:off x="14389735" y="97828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46355</xdr:rowOff>
    </xdr:from>
    <xdr:ext cx="400685" cy="259080"/>
    <xdr:sp macro="" textlink="">
      <xdr:nvSpPr>
        <xdr:cNvPr id="618" name="n_3mainValue【保健センター・保健所】&#10;有形固定資産減価償却率">
          <a:extLst>
            <a:ext uri="{FF2B5EF4-FFF2-40B4-BE49-F238E27FC236}">
              <a16:creationId xmlns:a16="http://schemas.microsoft.com/office/drawing/2014/main" id="{00000000-0008-0000-0F00-00006A020000}"/>
            </a:ext>
          </a:extLst>
        </xdr:cNvPr>
        <xdr:cNvSpPr txBox="1"/>
      </xdr:nvSpPr>
      <xdr:spPr>
        <a:xfrm>
          <a:off x="13500735" y="9819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915" cy="259080"/>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908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915" cy="25463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915"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915" cy="25463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915" cy="25908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a:extLst>
            <a:ext uri="{FF2B5EF4-FFF2-40B4-BE49-F238E27FC236}">
              <a16:creationId xmlns:a16="http://schemas.microsoft.com/office/drawing/2014/main" id="{00000000-0008-0000-0F00-000083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65405</xdr:rowOff>
    </xdr:from>
    <xdr:to>
      <xdr:col>116</xdr:col>
      <xdr:colOff>62865</xdr:colOff>
      <xdr:row>64</xdr:row>
      <xdr:rowOff>109220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22160865" y="966660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112395</xdr:rowOff>
    </xdr:from>
    <xdr:ext cx="469900" cy="254635"/>
    <xdr:sp macro="" textlink="">
      <xdr:nvSpPr>
        <xdr:cNvPr id="645" name="【保健センター・保健所】&#10;一人当たり面積最小値テキスト">
          <a:extLst>
            <a:ext uri="{FF2B5EF4-FFF2-40B4-BE49-F238E27FC236}">
              <a16:creationId xmlns:a16="http://schemas.microsoft.com/office/drawing/2014/main" id="{00000000-0008-0000-0F00-000085020000}"/>
            </a:ext>
          </a:extLst>
        </xdr:cNvPr>
        <xdr:cNvSpPr txBox="1"/>
      </xdr:nvSpPr>
      <xdr:spPr>
        <a:xfrm>
          <a:off x="22199600" y="110851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109220</xdr:rowOff>
    </xdr:from>
    <xdr:to>
      <xdr:col>116</xdr:col>
      <xdr:colOff>152400</xdr:colOff>
      <xdr:row>64</xdr:row>
      <xdr:rowOff>109220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2072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12065</xdr:rowOff>
    </xdr:from>
    <xdr:ext cx="469900" cy="259080"/>
    <xdr:sp macro="" textlink="">
      <xdr:nvSpPr>
        <xdr:cNvPr id="647" name="【保健センター・保健所】&#10;一人当たり面積最大値テキスト">
          <a:extLst>
            <a:ext uri="{FF2B5EF4-FFF2-40B4-BE49-F238E27FC236}">
              <a16:creationId xmlns:a16="http://schemas.microsoft.com/office/drawing/2014/main" id="{00000000-0008-0000-0F00-000087020000}"/>
            </a:ext>
          </a:extLst>
        </xdr:cNvPr>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65405</xdr:rowOff>
    </xdr:from>
    <xdr:to>
      <xdr:col>116</xdr:col>
      <xdr:colOff>152400</xdr:colOff>
      <xdr:row>56</xdr:row>
      <xdr:rowOff>65405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160020</xdr:rowOff>
    </xdr:from>
    <xdr:ext cx="469900" cy="259080"/>
    <xdr:sp macro="" textlink="">
      <xdr:nvSpPr>
        <xdr:cNvPr id="649" name="【保健センター・保健所】&#10;一人当たり面積平均値テキスト">
          <a:extLst>
            <a:ext uri="{FF2B5EF4-FFF2-40B4-BE49-F238E27FC236}">
              <a16:creationId xmlns:a16="http://schemas.microsoft.com/office/drawing/2014/main" id="{00000000-0008-0000-0F00-000089020000}"/>
            </a:ext>
          </a:extLst>
        </xdr:cNvPr>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137160</xdr:rowOff>
    </xdr:from>
    <xdr:to>
      <xdr:col>116</xdr:col>
      <xdr:colOff>114300</xdr:colOff>
      <xdr:row>62</xdr:row>
      <xdr:rowOff>67310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221107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147955</xdr:rowOff>
    </xdr:from>
    <xdr:to>
      <xdr:col>112</xdr:col>
      <xdr:colOff>38100</xdr:colOff>
      <xdr:row>62</xdr:row>
      <xdr:rowOff>78105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1272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147955</xdr:rowOff>
    </xdr:from>
    <xdr:to>
      <xdr:col>102</xdr:col>
      <xdr:colOff>165100</xdr:colOff>
      <xdr:row>62</xdr:row>
      <xdr:rowOff>78105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9494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22110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9525</xdr:rowOff>
    </xdr:from>
    <xdr:ext cx="469900" cy="254635"/>
    <xdr:sp macro="" textlink="">
      <xdr:nvSpPr>
        <xdr:cNvPr id="660" name="【保健センター・保健所】&#10;一人当たり面積該当値テキスト">
          <a:extLst>
            <a:ext uri="{FF2B5EF4-FFF2-40B4-BE49-F238E27FC236}">
              <a16:creationId xmlns:a16="http://schemas.microsoft.com/office/drawing/2014/main" id="{00000000-0008-0000-0F00-000094020000}"/>
            </a:ext>
          </a:extLst>
        </xdr:cNvPr>
        <xdr:cNvSpPr txBox="1"/>
      </xdr:nvSpPr>
      <xdr:spPr>
        <a:xfrm>
          <a:off x="22199600" y="106394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31115</xdr:rowOff>
    </xdr:from>
    <xdr:to>
      <xdr:col>112</xdr:col>
      <xdr:colOff>38100</xdr:colOff>
      <xdr:row>62</xdr:row>
      <xdr:rowOff>132715</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1272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81915</xdr:rowOff>
    </xdr:from>
    <xdr:to>
      <xdr:col>116</xdr:col>
      <xdr:colOff>63500</xdr:colOff>
      <xdr:row>62</xdr:row>
      <xdr:rowOff>81915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1323300" y="107118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41910</xdr:rowOff>
    </xdr:from>
    <xdr:to>
      <xdr:col>107</xdr:col>
      <xdr:colOff>101600</xdr:colOff>
      <xdr:row>62</xdr:row>
      <xdr:rowOff>143510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0383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81915</xdr:rowOff>
    </xdr:from>
    <xdr:to>
      <xdr:col>111</xdr:col>
      <xdr:colOff>177800</xdr:colOff>
      <xdr:row>62</xdr:row>
      <xdr:rowOff>92710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20434300" y="107118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41910</xdr:rowOff>
    </xdr:from>
    <xdr:to>
      <xdr:col>102</xdr:col>
      <xdr:colOff>165100</xdr:colOff>
      <xdr:row>62</xdr:row>
      <xdr:rowOff>143510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9494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92710</xdr:rowOff>
    </xdr:from>
    <xdr:to>
      <xdr:col>107</xdr:col>
      <xdr:colOff>50800</xdr:colOff>
      <xdr:row>62</xdr:row>
      <xdr:rowOff>92710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9545300" y="1072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94615</xdr:rowOff>
    </xdr:from>
    <xdr:ext cx="469900" cy="259080"/>
    <xdr:sp macro="" textlink="">
      <xdr:nvSpPr>
        <xdr:cNvPr id="667" name="n_1aveValue【保健センター・保健所】&#10;一人当たり面積">
          <a:extLst>
            <a:ext uri="{FF2B5EF4-FFF2-40B4-BE49-F238E27FC236}">
              <a16:creationId xmlns:a16="http://schemas.microsoft.com/office/drawing/2014/main" id="{00000000-0008-0000-0F00-00009B020000}"/>
            </a:ext>
          </a:extLst>
        </xdr:cNvPr>
        <xdr:cNvSpPr txBox="1"/>
      </xdr:nvSpPr>
      <xdr:spPr>
        <a:xfrm>
          <a:off x="21075650" y="10381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105410</xdr:rowOff>
    </xdr:from>
    <xdr:ext cx="465455" cy="259080"/>
    <xdr:sp macro="" textlink="">
      <xdr:nvSpPr>
        <xdr:cNvPr id="668" name="n_2aveValue【保健センター・保健所】&#10;一人当たり面積">
          <a:extLst>
            <a:ext uri="{FF2B5EF4-FFF2-40B4-BE49-F238E27FC236}">
              <a16:creationId xmlns:a16="http://schemas.microsoft.com/office/drawing/2014/main" id="{00000000-0008-0000-0F00-00009C020000}"/>
            </a:ext>
          </a:extLst>
        </xdr:cNvPr>
        <xdr:cNvSpPr txBox="1"/>
      </xdr:nvSpPr>
      <xdr:spPr>
        <a:xfrm>
          <a:off x="20199350" y="10392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94615</xdr:rowOff>
    </xdr:from>
    <xdr:ext cx="465455" cy="259080"/>
    <xdr:sp macro="" textlink="">
      <xdr:nvSpPr>
        <xdr:cNvPr id="669" name="n_3aveValue【保健センター・保健所】&#10;一人当たり面積">
          <a:extLst>
            <a:ext uri="{FF2B5EF4-FFF2-40B4-BE49-F238E27FC236}">
              <a16:creationId xmlns:a16="http://schemas.microsoft.com/office/drawing/2014/main" id="{00000000-0008-0000-0F00-00009D020000}"/>
            </a:ext>
          </a:extLst>
        </xdr:cNvPr>
        <xdr:cNvSpPr txBox="1"/>
      </xdr:nvSpPr>
      <xdr:spPr>
        <a:xfrm>
          <a:off x="19310350" y="10381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123825</xdr:rowOff>
    </xdr:from>
    <xdr:ext cx="469900" cy="254635"/>
    <xdr:sp macro="" textlink="">
      <xdr:nvSpPr>
        <xdr:cNvPr id="670" name="n_1mainValue【保健センター・保健所】&#10;一人当たり面積">
          <a:extLst>
            <a:ext uri="{FF2B5EF4-FFF2-40B4-BE49-F238E27FC236}">
              <a16:creationId xmlns:a16="http://schemas.microsoft.com/office/drawing/2014/main" id="{00000000-0008-0000-0F00-00009E020000}"/>
            </a:ext>
          </a:extLst>
        </xdr:cNvPr>
        <xdr:cNvSpPr txBox="1"/>
      </xdr:nvSpPr>
      <xdr:spPr>
        <a:xfrm>
          <a:off x="21075650" y="107537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134620</xdr:rowOff>
    </xdr:from>
    <xdr:ext cx="465455" cy="254635"/>
    <xdr:sp macro="" textlink="">
      <xdr:nvSpPr>
        <xdr:cNvPr id="671" name="n_2mainValue【保健センター・保健所】&#10;一人当たり面積">
          <a:extLst>
            <a:ext uri="{FF2B5EF4-FFF2-40B4-BE49-F238E27FC236}">
              <a16:creationId xmlns:a16="http://schemas.microsoft.com/office/drawing/2014/main" id="{00000000-0008-0000-0F00-00009F020000}"/>
            </a:ext>
          </a:extLst>
        </xdr:cNvPr>
        <xdr:cNvSpPr txBox="1"/>
      </xdr:nvSpPr>
      <xdr:spPr>
        <a:xfrm>
          <a:off x="20199350" y="107645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134620</xdr:rowOff>
    </xdr:from>
    <xdr:ext cx="465455" cy="254635"/>
    <xdr:sp macro="" textlink="">
      <xdr:nvSpPr>
        <xdr:cNvPr id="672" name="n_3mainValue【保健センター・保健所】&#10;一人当たり面積">
          <a:extLst>
            <a:ext uri="{FF2B5EF4-FFF2-40B4-BE49-F238E27FC236}">
              <a16:creationId xmlns:a16="http://schemas.microsoft.com/office/drawing/2014/main" id="{00000000-0008-0000-0F00-0000A0020000}"/>
            </a:ext>
          </a:extLst>
        </xdr:cNvPr>
        <xdr:cNvSpPr txBox="1"/>
      </xdr:nvSpPr>
      <xdr:spPr>
        <a:xfrm>
          <a:off x="19310350" y="107645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4645" cy="259080"/>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106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2915" cy="259080"/>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1978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2915"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a:extLst>
            <a:ext uri="{FF2B5EF4-FFF2-40B4-BE49-F238E27FC236}">
              <a16:creationId xmlns:a16="http://schemas.microsoft.com/office/drawing/2014/main" id="{00000000-0008-0000-0F00-0000B9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127635</xdr:rowOff>
    </xdr:from>
    <xdr:to>
      <xdr:col>85</xdr:col>
      <xdr:colOff>126365</xdr:colOff>
      <xdr:row>85</xdr:row>
      <xdr:rowOff>139065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6318865" y="13329285"/>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143510</xdr:rowOff>
    </xdr:from>
    <xdr:ext cx="405130" cy="254635"/>
    <xdr:sp macro="" textlink="">
      <xdr:nvSpPr>
        <xdr:cNvPr id="699" name="【消防施設】&#10;有形固定資産減価償却率最小値テキスト">
          <a:extLst>
            <a:ext uri="{FF2B5EF4-FFF2-40B4-BE49-F238E27FC236}">
              <a16:creationId xmlns:a16="http://schemas.microsoft.com/office/drawing/2014/main" id="{00000000-0008-0000-0F00-0000BB020000}"/>
            </a:ext>
          </a:extLst>
        </xdr:cNvPr>
        <xdr:cNvSpPr txBox="1"/>
      </xdr:nvSpPr>
      <xdr:spPr>
        <a:xfrm>
          <a:off x="16357600" y="147167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139065</xdr:rowOff>
    </xdr:from>
    <xdr:to>
      <xdr:col>86</xdr:col>
      <xdr:colOff>25400</xdr:colOff>
      <xdr:row>85</xdr:row>
      <xdr:rowOff>139065</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230600" y="1471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74930</xdr:rowOff>
    </xdr:from>
    <xdr:ext cx="405130" cy="254635"/>
    <xdr:sp macro="" textlink="">
      <xdr:nvSpPr>
        <xdr:cNvPr id="701" name="【消防施設】&#10;有形固定資産減価償却率最大値テキスト">
          <a:extLst>
            <a:ext uri="{FF2B5EF4-FFF2-40B4-BE49-F238E27FC236}">
              <a16:creationId xmlns:a16="http://schemas.microsoft.com/office/drawing/2014/main" id="{00000000-0008-0000-0F00-0000BD020000}"/>
            </a:ext>
          </a:extLst>
        </xdr:cNvPr>
        <xdr:cNvSpPr txBox="1"/>
      </xdr:nvSpPr>
      <xdr:spPr>
        <a:xfrm>
          <a:off x="16357600" y="131051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127635</xdr:rowOff>
    </xdr:from>
    <xdr:to>
      <xdr:col>86</xdr:col>
      <xdr:colOff>25400</xdr:colOff>
      <xdr:row>77</xdr:row>
      <xdr:rowOff>127635</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230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143510</xdr:rowOff>
    </xdr:from>
    <xdr:ext cx="405130" cy="254635"/>
    <xdr:sp macro="" textlink="">
      <xdr:nvSpPr>
        <xdr:cNvPr id="703" name="【消防施設】&#10;有形固定資産減価償却率平均値テキスト">
          <a:extLst>
            <a:ext uri="{FF2B5EF4-FFF2-40B4-BE49-F238E27FC236}">
              <a16:creationId xmlns:a16="http://schemas.microsoft.com/office/drawing/2014/main" id="{00000000-0008-0000-0F00-0000BF020000}"/>
            </a:ext>
          </a:extLst>
        </xdr:cNvPr>
        <xdr:cNvSpPr txBox="1"/>
      </xdr:nvSpPr>
      <xdr:spPr>
        <a:xfrm>
          <a:off x="16357600" y="1385951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165100</xdr:rowOff>
    </xdr:from>
    <xdr:to>
      <xdr:col>85</xdr:col>
      <xdr:colOff>177800</xdr:colOff>
      <xdr:row>81</xdr:row>
      <xdr:rowOff>95250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62687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13335</xdr:rowOff>
    </xdr:from>
    <xdr:to>
      <xdr:col>81</xdr:col>
      <xdr:colOff>101600</xdr:colOff>
      <xdr:row>81</xdr:row>
      <xdr:rowOff>114935</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5430500" y="1390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133985</xdr:rowOff>
    </xdr:from>
    <xdr:to>
      <xdr:col>76</xdr:col>
      <xdr:colOff>165100</xdr:colOff>
      <xdr:row>82</xdr:row>
      <xdr:rowOff>64135</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4541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83820</xdr:rowOff>
    </xdr:from>
    <xdr:to>
      <xdr:col>72</xdr:col>
      <xdr:colOff>38100</xdr:colOff>
      <xdr:row>82</xdr:row>
      <xdr:rowOff>13970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3652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76835</xdr:rowOff>
    </xdr:from>
    <xdr:to>
      <xdr:col>85</xdr:col>
      <xdr:colOff>177800</xdr:colOff>
      <xdr:row>80</xdr:row>
      <xdr:rowOff>6985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6268700" y="136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99695</xdr:rowOff>
    </xdr:from>
    <xdr:ext cx="405130" cy="254635"/>
    <xdr:sp macro="" textlink="">
      <xdr:nvSpPr>
        <xdr:cNvPr id="714" name="【消防施設】&#10;有形固定資産減価償却率該当値テキスト">
          <a:extLst>
            <a:ext uri="{FF2B5EF4-FFF2-40B4-BE49-F238E27FC236}">
              <a16:creationId xmlns:a16="http://schemas.microsoft.com/office/drawing/2014/main" id="{00000000-0008-0000-0F00-0000CA020000}"/>
            </a:ext>
          </a:extLst>
        </xdr:cNvPr>
        <xdr:cNvSpPr txBox="1"/>
      </xdr:nvSpPr>
      <xdr:spPr>
        <a:xfrm>
          <a:off x="16357600" y="134727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52705</xdr:rowOff>
    </xdr:from>
    <xdr:to>
      <xdr:col>81</xdr:col>
      <xdr:colOff>101600</xdr:colOff>
      <xdr:row>79</xdr:row>
      <xdr:rowOff>154940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5430500" y="13597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103505</xdr:rowOff>
    </xdr:from>
    <xdr:to>
      <xdr:col>85</xdr:col>
      <xdr:colOff>127000</xdr:colOff>
      <xdr:row>79</xdr:row>
      <xdr:rowOff>127635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5481300" y="136480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69215</xdr:rowOff>
    </xdr:from>
    <xdr:to>
      <xdr:col>76</xdr:col>
      <xdr:colOff>165100</xdr:colOff>
      <xdr:row>79</xdr:row>
      <xdr:rowOff>170815</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4541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103505</xdr:rowOff>
    </xdr:from>
    <xdr:to>
      <xdr:col>81</xdr:col>
      <xdr:colOff>50800</xdr:colOff>
      <xdr:row>79</xdr:row>
      <xdr:rowOff>120650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4592300" y="136480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85090</xdr:rowOff>
    </xdr:from>
    <xdr:to>
      <xdr:col>72</xdr:col>
      <xdr:colOff>38100</xdr:colOff>
      <xdr:row>80</xdr:row>
      <xdr:rowOff>15240</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3652500" y="136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120650</xdr:rowOff>
    </xdr:from>
    <xdr:to>
      <xdr:col>76</xdr:col>
      <xdr:colOff>114300</xdr:colOff>
      <xdr:row>79</xdr:row>
      <xdr:rowOff>135890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3703300" y="13665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106045</xdr:rowOff>
    </xdr:from>
    <xdr:ext cx="405130" cy="259080"/>
    <xdr:sp macro="" textlink="">
      <xdr:nvSpPr>
        <xdr:cNvPr id="721" name="n_1aveValue【消防施設】&#10;有形固定資産減価償却率">
          <a:extLst>
            <a:ext uri="{FF2B5EF4-FFF2-40B4-BE49-F238E27FC236}">
              <a16:creationId xmlns:a16="http://schemas.microsoft.com/office/drawing/2014/main" id="{00000000-0008-0000-0F00-0000D1020000}"/>
            </a:ext>
          </a:extLst>
        </xdr:cNvPr>
        <xdr:cNvSpPr txBox="1"/>
      </xdr:nvSpPr>
      <xdr:spPr>
        <a:xfrm>
          <a:off x="15266035" y="13993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55245</xdr:rowOff>
    </xdr:from>
    <xdr:ext cx="400685" cy="254635"/>
    <xdr:sp macro="" textlink="">
      <xdr:nvSpPr>
        <xdr:cNvPr id="722" name="n_2aveValue【消防施設】&#10;有形固定資産減価償却率">
          <a:extLst>
            <a:ext uri="{FF2B5EF4-FFF2-40B4-BE49-F238E27FC236}">
              <a16:creationId xmlns:a16="http://schemas.microsoft.com/office/drawing/2014/main" id="{00000000-0008-0000-0F00-0000D2020000}"/>
            </a:ext>
          </a:extLst>
        </xdr:cNvPr>
        <xdr:cNvSpPr txBox="1"/>
      </xdr:nvSpPr>
      <xdr:spPr>
        <a:xfrm>
          <a:off x="14389735" y="141141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5080</xdr:rowOff>
    </xdr:from>
    <xdr:ext cx="400685" cy="259080"/>
    <xdr:sp macro="" textlink="">
      <xdr:nvSpPr>
        <xdr:cNvPr id="723" name="n_3aveValue【消防施設】&#10;有形固定資産減価償却率">
          <a:extLst>
            <a:ext uri="{FF2B5EF4-FFF2-40B4-BE49-F238E27FC236}">
              <a16:creationId xmlns:a16="http://schemas.microsoft.com/office/drawing/2014/main" id="{00000000-0008-0000-0F00-0000D3020000}"/>
            </a:ext>
          </a:extLst>
        </xdr:cNvPr>
        <xdr:cNvSpPr txBox="1"/>
      </xdr:nvSpPr>
      <xdr:spPr>
        <a:xfrm>
          <a:off x="13500735" y="140639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170815</xdr:rowOff>
    </xdr:from>
    <xdr:ext cx="405130" cy="258445"/>
    <xdr:sp macro="" textlink="">
      <xdr:nvSpPr>
        <xdr:cNvPr id="724" name="n_1mainValue【消防施設】&#10;有形固定資産減価償却率">
          <a:extLst>
            <a:ext uri="{FF2B5EF4-FFF2-40B4-BE49-F238E27FC236}">
              <a16:creationId xmlns:a16="http://schemas.microsoft.com/office/drawing/2014/main" id="{00000000-0008-0000-0F00-0000D4020000}"/>
            </a:ext>
          </a:extLst>
        </xdr:cNvPr>
        <xdr:cNvSpPr txBox="1"/>
      </xdr:nvSpPr>
      <xdr:spPr>
        <a:xfrm>
          <a:off x="15266035" y="13372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15875</xdr:rowOff>
    </xdr:from>
    <xdr:ext cx="400685" cy="259080"/>
    <xdr:sp macro="" textlink="">
      <xdr:nvSpPr>
        <xdr:cNvPr id="725" name="n_2mainValue【消防施設】&#10;有形固定資産減価償却率">
          <a:extLst>
            <a:ext uri="{FF2B5EF4-FFF2-40B4-BE49-F238E27FC236}">
              <a16:creationId xmlns:a16="http://schemas.microsoft.com/office/drawing/2014/main" id="{00000000-0008-0000-0F00-0000D5020000}"/>
            </a:ext>
          </a:extLst>
        </xdr:cNvPr>
        <xdr:cNvSpPr txBox="1"/>
      </xdr:nvSpPr>
      <xdr:spPr>
        <a:xfrm>
          <a:off x="14389735" y="133889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31750</xdr:rowOff>
    </xdr:from>
    <xdr:ext cx="400685" cy="254635"/>
    <xdr:sp macro="" textlink="">
      <xdr:nvSpPr>
        <xdr:cNvPr id="726" name="n_3mainValue【消防施設】&#10;有形固定資産減価償却率">
          <a:extLst>
            <a:ext uri="{FF2B5EF4-FFF2-40B4-BE49-F238E27FC236}">
              <a16:creationId xmlns:a16="http://schemas.microsoft.com/office/drawing/2014/main" id="{00000000-0008-0000-0F00-0000D6020000}"/>
            </a:ext>
          </a:extLst>
        </xdr:cNvPr>
        <xdr:cNvSpPr txBox="1"/>
      </xdr:nvSpPr>
      <xdr:spPr>
        <a:xfrm>
          <a:off x="13500735" y="134048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2915" cy="259080"/>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2915" cy="259080"/>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2915" cy="25908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2915" cy="259080"/>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a:extLst>
            <a:ext uri="{FF2B5EF4-FFF2-40B4-BE49-F238E27FC236}">
              <a16:creationId xmlns:a16="http://schemas.microsoft.com/office/drawing/2014/main" id="{00000000-0008-0000-0F00-0000EB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76835</xdr:rowOff>
    </xdr:from>
    <xdr:to>
      <xdr:col>116</xdr:col>
      <xdr:colOff>62865</xdr:colOff>
      <xdr:row>86</xdr:row>
      <xdr:rowOff>19685</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22160865" y="1327848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23495</xdr:rowOff>
    </xdr:from>
    <xdr:ext cx="469900" cy="259080"/>
    <xdr:sp macro="" textlink="">
      <xdr:nvSpPr>
        <xdr:cNvPr id="749" name="【消防施設】&#10;一人当たり面積最小値テキスト">
          <a:extLst>
            <a:ext uri="{FF2B5EF4-FFF2-40B4-BE49-F238E27FC236}">
              <a16:creationId xmlns:a16="http://schemas.microsoft.com/office/drawing/2014/main" id="{00000000-0008-0000-0F00-0000ED020000}"/>
            </a:ext>
          </a:extLst>
        </xdr:cNvPr>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19685</xdr:rowOff>
    </xdr:from>
    <xdr:to>
      <xdr:col>116</xdr:col>
      <xdr:colOff>152400</xdr:colOff>
      <xdr:row>86</xdr:row>
      <xdr:rowOff>19685</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23495</xdr:rowOff>
    </xdr:from>
    <xdr:ext cx="469900" cy="259080"/>
    <xdr:sp macro="" textlink="">
      <xdr:nvSpPr>
        <xdr:cNvPr id="751" name="【消防施設】&#10;一人当たり面積最大値テキスト">
          <a:extLst>
            <a:ext uri="{FF2B5EF4-FFF2-40B4-BE49-F238E27FC236}">
              <a16:creationId xmlns:a16="http://schemas.microsoft.com/office/drawing/2014/main" id="{00000000-0008-0000-0F00-0000EF020000}"/>
            </a:ext>
          </a:extLst>
        </xdr:cNvPr>
        <xdr:cNvSpPr txBox="1"/>
      </xdr:nvSpPr>
      <xdr:spPr>
        <a:xfrm>
          <a:off x="22199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76835</xdr:rowOff>
    </xdr:from>
    <xdr:to>
      <xdr:col>116</xdr:col>
      <xdr:colOff>152400</xdr:colOff>
      <xdr:row>77</xdr:row>
      <xdr:rowOff>76835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22072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59690</xdr:rowOff>
    </xdr:from>
    <xdr:ext cx="469900" cy="259080"/>
    <xdr:sp macro="" textlink="">
      <xdr:nvSpPr>
        <xdr:cNvPr id="753" name="【消防施設】&#10;一人当たり面積平均値テキスト">
          <a:extLst>
            <a:ext uri="{FF2B5EF4-FFF2-40B4-BE49-F238E27FC236}">
              <a16:creationId xmlns:a16="http://schemas.microsoft.com/office/drawing/2014/main" id="{00000000-0008-0000-0F00-0000F1020000}"/>
            </a:ext>
          </a:extLst>
        </xdr:cNvPr>
        <xdr:cNvSpPr txBox="1"/>
      </xdr:nvSpPr>
      <xdr:spPr>
        <a:xfrm>
          <a:off x="22199600" y="1429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81280</xdr:rowOff>
    </xdr:from>
    <xdr:to>
      <xdr:col>116</xdr:col>
      <xdr:colOff>114300</xdr:colOff>
      <xdr:row>84</xdr:row>
      <xdr:rowOff>11430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221107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109220</xdr:rowOff>
    </xdr:from>
    <xdr:to>
      <xdr:col>107</xdr:col>
      <xdr:colOff>101600</xdr:colOff>
      <xdr:row>84</xdr:row>
      <xdr:rowOff>38735</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109220</xdr:rowOff>
    </xdr:from>
    <xdr:to>
      <xdr:col>102</xdr:col>
      <xdr:colOff>165100</xdr:colOff>
      <xdr:row>84</xdr:row>
      <xdr:rowOff>38735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9494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110490</xdr:rowOff>
    </xdr:from>
    <xdr:to>
      <xdr:col>116</xdr:col>
      <xdr:colOff>114300</xdr:colOff>
      <xdr:row>81</xdr:row>
      <xdr:rowOff>40640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221107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133350</xdr:rowOff>
    </xdr:from>
    <xdr:ext cx="469900" cy="254635"/>
    <xdr:sp macro="" textlink="">
      <xdr:nvSpPr>
        <xdr:cNvPr id="764" name="【消防施設】&#10;一人当たり面積該当値テキスト">
          <a:extLst>
            <a:ext uri="{FF2B5EF4-FFF2-40B4-BE49-F238E27FC236}">
              <a16:creationId xmlns:a16="http://schemas.microsoft.com/office/drawing/2014/main" id="{00000000-0008-0000-0F00-0000FC020000}"/>
            </a:ext>
          </a:extLst>
        </xdr:cNvPr>
        <xdr:cNvSpPr txBox="1"/>
      </xdr:nvSpPr>
      <xdr:spPr>
        <a:xfrm>
          <a:off x="22199600" y="136779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124460</xdr:rowOff>
    </xdr:from>
    <xdr:to>
      <xdr:col>112</xdr:col>
      <xdr:colOff>38100</xdr:colOff>
      <xdr:row>81</xdr:row>
      <xdr:rowOff>54610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21272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161290</xdr:rowOff>
    </xdr:from>
    <xdr:to>
      <xdr:col>116</xdr:col>
      <xdr:colOff>63500</xdr:colOff>
      <xdr:row>81</xdr:row>
      <xdr:rowOff>3810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21323300" y="138772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138430</xdr:rowOff>
    </xdr:from>
    <xdr:to>
      <xdr:col>107</xdr:col>
      <xdr:colOff>101600</xdr:colOff>
      <xdr:row>81</xdr:row>
      <xdr:rowOff>68580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20383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xdr:rowOff>
    </xdr:from>
    <xdr:to>
      <xdr:col>111</xdr:col>
      <xdr:colOff>177800</xdr:colOff>
      <xdr:row>81</xdr:row>
      <xdr:rowOff>17780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20434300" y="138912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161290</xdr:rowOff>
    </xdr:from>
    <xdr:to>
      <xdr:col>102</xdr:col>
      <xdr:colOff>165100</xdr:colOff>
      <xdr:row>81</xdr:row>
      <xdr:rowOff>91440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9494500" y="138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17780</xdr:rowOff>
    </xdr:from>
    <xdr:to>
      <xdr:col>107</xdr:col>
      <xdr:colOff>50800</xdr:colOff>
      <xdr:row>81</xdr:row>
      <xdr:rowOff>40640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9545300" y="1390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11430</xdr:rowOff>
    </xdr:from>
    <xdr:ext cx="469900" cy="259080"/>
    <xdr:sp macro="" textlink="">
      <xdr:nvSpPr>
        <xdr:cNvPr id="771" name="n_1aveValue【消防施設】&#10;一人当たり面積">
          <a:extLst>
            <a:ext uri="{FF2B5EF4-FFF2-40B4-BE49-F238E27FC236}">
              <a16:creationId xmlns:a16="http://schemas.microsoft.com/office/drawing/2014/main" id="{00000000-0008-0000-0F00-000003030000}"/>
            </a:ext>
          </a:extLst>
        </xdr:cNvPr>
        <xdr:cNvSpPr txBox="1"/>
      </xdr:nvSpPr>
      <xdr:spPr>
        <a:xfrm>
          <a:off x="2107565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29845</xdr:rowOff>
    </xdr:from>
    <xdr:ext cx="465455" cy="254635"/>
    <xdr:sp macro="" textlink="">
      <xdr:nvSpPr>
        <xdr:cNvPr id="772" name="n_2aveValue【消防施設】&#10;一人当たり面積">
          <a:extLst>
            <a:ext uri="{FF2B5EF4-FFF2-40B4-BE49-F238E27FC236}">
              <a16:creationId xmlns:a16="http://schemas.microsoft.com/office/drawing/2014/main" id="{00000000-0008-0000-0F00-000004030000}"/>
            </a:ext>
          </a:extLst>
        </xdr:cNvPr>
        <xdr:cNvSpPr txBox="1"/>
      </xdr:nvSpPr>
      <xdr:spPr>
        <a:xfrm>
          <a:off x="20199350" y="14431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29845</xdr:rowOff>
    </xdr:from>
    <xdr:ext cx="465455" cy="254635"/>
    <xdr:sp macro="" textlink="">
      <xdr:nvSpPr>
        <xdr:cNvPr id="773" name="n_3aveValue【消防施設】&#10;一人当たり面積">
          <a:extLst>
            <a:ext uri="{FF2B5EF4-FFF2-40B4-BE49-F238E27FC236}">
              <a16:creationId xmlns:a16="http://schemas.microsoft.com/office/drawing/2014/main" id="{00000000-0008-0000-0F00-000005030000}"/>
            </a:ext>
          </a:extLst>
        </xdr:cNvPr>
        <xdr:cNvSpPr txBox="1"/>
      </xdr:nvSpPr>
      <xdr:spPr>
        <a:xfrm>
          <a:off x="19310350" y="14431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71120</xdr:rowOff>
    </xdr:from>
    <xdr:ext cx="469900" cy="259080"/>
    <xdr:sp macro="" textlink="">
      <xdr:nvSpPr>
        <xdr:cNvPr id="774" name="n_1mainValue【消防施設】&#10;一人当たり面積">
          <a:extLst>
            <a:ext uri="{FF2B5EF4-FFF2-40B4-BE49-F238E27FC236}">
              <a16:creationId xmlns:a16="http://schemas.microsoft.com/office/drawing/2014/main" id="{00000000-0008-0000-0F00-000006030000}"/>
            </a:ext>
          </a:extLst>
        </xdr:cNvPr>
        <xdr:cNvSpPr txBox="1"/>
      </xdr:nvSpPr>
      <xdr:spPr>
        <a:xfrm>
          <a:off x="21075650" y="13615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85090</xdr:rowOff>
    </xdr:from>
    <xdr:ext cx="465455" cy="259080"/>
    <xdr:sp macro="" textlink="">
      <xdr:nvSpPr>
        <xdr:cNvPr id="775" name="n_2mainValue【消防施設】&#10;一人当たり面積">
          <a:extLst>
            <a:ext uri="{FF2B5EF4-FFF2-40B4-BE49-F238E27FC236}">
              <a16:creationId xmlns:a16="http://schemas.microsoft.com/office/drawing/2014/main" id="{00000000-0008-0000-0F00-000007030000}"/>
            </a:ext>
          </a:extLst>
        </xdr:cNvPr>
        <xdr:cNvSpPr txBox="1"/>
      </xdr:nvSpPr>
      <xdr:spPr>
        <a:xfrm>
          <a:off x="20199350" y="13629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107950</xdr:rowOff>
    </xdr:from>
    <xdr:ext cx="465455" cy="259080"/>
    <xdr:sp macro="" textlink="">
      <xdr:nvSpPr>
        <xdr:cNvPr id="776" name="n_3mainValue【消防施設】&#10;一人当たり面積">
          <a:extLst>
            <a:ext uri="{FF2B5EF4-FFF2-40B4-BE49-F238E27FC236}">
              <a16:creationId xmlns:a16="http://schemas.microsoft.com/office/drawing/2014/main" id="{00000000-0008-0000-0F00-000008030000}"/>
            </a:ext>
          </a:extLst>
        </xdr:cNvPr>
        <xdr:cNvSpPr txBox="1"/>
      </xdr:nvSpPr>
      <xdr:spPr>
        <a:xfrm>
          <a:off x="19310350" y="13652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4645" cy="25463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2915" cy="25463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915" cy="259080"/>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a:extLst>
            <a:ext uri="{FF2B5EF4-FFF2-40B4-BE49-F238E27FC236}">
              <a16:creationId xmlns:a16="http://schemas.microsoft.com/office/drawing/2014/main" id="{00000000-0008-0000-0F00-000021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12700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16318865" y="1709039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16510</xdr:rowOff>
    </xdr:from>
    <xdr:ext cx="405130" cy="259080"/>
    <xdr:sp macro="" textlink="">
      <xdr:nvSpPr>
        <xdr:cNvPr id="803" name="【庁舎】&#10;有形固定資産減価償却率最小値テキスト">
          <a:extLst>
            <a:ext uri="{FF2B5EF4-FFF2-40B4-BE49-F238E27FC236}">
              <a16:creationId xmlns:a16="http://schemas.microsoft.com/office/drawing/2014/main" id="{00000000-0008-0000-0F00-000023030000}"/>
            </a:ext>
          </a:extLst>
        </xdr:cNvPr>
        <xdr:cNvSpPr txBox="1"/>
      </xdr:nvSpPr>
      <xdr:spPr>
        <a:xfrm>
          <a:off x="16357600" y="18533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12700</xdr:rowOff>
    </xdr:from>
    <xdr:to>
      <xdr:col>86</xdr:col>
      <xdr:colOff>25400</xdr:colOff>
      <xdr:row>108</xdr:row>
      <xdr:rowOff>12700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6230600" y="185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4635"/>
    <xdr:sp macro="" textlink="">
      <xdr:nvSpPr>
        <xdr:cNvPr id="805" name="【庁舎】&#10;有形固定資産減価償却率最大値テキスト">
          <a:extLst>
            <a:ext uri="{FF2B5EF4-FFF2-40B4-BE49-F238E27FC236}">
              <a16:creationId xmlns:a16="http://schemas.microsoft.com/office/drawing/2014/main" id="{00000000-0008-0000-0F00-000025030000}"/>
            </a:ext>
          </a:extLst>
        </xdr:cNvPr>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80645</xdr:rowOff>
    </xdr:from>
    <xdr:ext cx="405130" cy="259080"/>
    <xdr:sp macro="" textlink="">
      <xdr:nvSpPr>
        <xdr:cNvPr id="807" name="【庁舎】&#10;有形固定資産減価償却率平均値テキスト">
          <a:extLst>
            <a:ext uri="{FF2B5EF4-FFF2-40B4-BE49-F238E27FC236}">
              <a16:creationId xmlns:a16="http://schemas.microsoft.com/office/drawing/2014/main" id="{00000000-0008-0000-0F00-000027030000}"/>
            </a:ext>
          </a:extLst>
        </xdr:cNvPr>
        <xdr:cNvSpPr txBox="1"/>
      </xdr:nvSpPr>
      <xdr:spPr>
        <a:xfrm>
          <a:off x="16357600" y="17568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57785</xdr:rowOff>
    </xdr:from>
    <xdr:to>
      <xdr:col>85</xdr:col>
      <xdr:colOff>177800</xdr:colOff>
      <xdr:row>103</xdr:row>
      <xdr:rowOff>159385</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626870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66040</xdr:rowOff>
    </xdr:from>
    <xdr:to>
      <xdr:col>81</xdr:col>
      <xdr:colOff>101600</xdr:colOff>
      <xdr:row>103</xdr:row>
      <xdr:rowOff>167640</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5430500" y="17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74930</xdr:rowOff>
    </xdr:from>
    <xdr:to>
      <xdr:col>72</xdr:col>
      <xdr:colOff>38100</xdr:colOff>
      <xdr:row>104</xdr:row>
      <xdr:rowOff>4445</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3652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95885</xdr:rowOff>
    </xdr:from>
    <xdr:to>
      <xdr:col>85</xdr:col>
      <xdr:colOff>177800</xdr:colOff>
      <xdr:row>105</xdr:row>
      <xdr:rowOff>26035</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62687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74930</xdr:rowOff>
    </xdr:from>
    <xdr:ext cx="405130" cy="254635"/>
    <xdr:sp macro="" textlink="">
      <xdr:nvSpPr>
        <xdr:cNvPr id="818" name="【庁舎】&#10;有形固定資産減価償却率該当値テキスト">
          <a:extLst>
            <a:ext uri="{FF2B5EF4-FFF2-40B4-BE49-F238E27FC236}">
              <a16:creationId xmlns:a16="http://schemas.microsoft.com/office/drawing/2014/main" id="{00000000-0008-0000-0F00-000032030000}"/>
            </a:ext>
          </a:extLst>
        </xdr:cNvPr>
        <xdr:cNvSpPr txBox="1"/>
      </xdr:nvSpPr>
      <xdr:spPr>
        <a:xfrm>
          <a:off x="16357600" y="179057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146685</xdr:rowOff>
    </xdr:from>
    <xdr:to>
      <xdr:col>85</xdr:col>
      <xdr:colOff>127000</xdr:colOff>
      <xdr:row>105</xdr:row>
      <xdr:rowOff>17780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5481300" y="179774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100330</xdr:rowOff>
    </xdr:from>
    <xdr:to>
      <xdr:col>76</xdr:col>
      <xdr:colOff>165100</xdr:colOff>
      <xdr:row>105</xdr:row>
      <xdr:rowOff>30480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4541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151130</xdr:rowOff>
    </xdr:from>
    <xdr:to>
      <xdr:col>81</xdr:col>
      <xdr:colOff>50800</xdr:colOff>
      <xdr:row>105</xdr:row>
      <xdr:rowOff>17780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4592300" y="179819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27305</xdr:rowOff>
    </xdr:from>
    <xdr:to>
      <xdr:col>72</xdr:col>
      <xdr:colOff>38100</xdr:colOff>
      <xdr:row>102</xdr:row>
      <xdr:rowOff>128905</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3652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78105</xdr:rowOff>
    </xdr:from>
    <xdr:to>
      <xdr:col>76</xdr:col>
      <xdr:colOff>114300</xdr:colOff>
      <xdr:row>104</xdr:row>
      <xdr:rowOff>151130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3703300" y="17566005"/>
          <a:ext cx="8890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12700</xdr:rowOff>
    </xdr:from>
    <xdr:ext cx="405130" cy="259080"/>
    <xdr:sp macro="" textlink="">
      <xdr:nvSpPr>
        <xdr:cNvPr id="825" name="n_1aveValue【庁舎】&#10;有形固定資産減価償却率">
          <a:extLst>
            <a:ext uri="{FF2B5EF4-FFF2-40B4-BE49-F238E27FC236}">
              <a16:creationId xmlns:a16="http://schemas.microsoft.com/office/drawing/2014/main" id="{00000000-0008-0000-0F00-000039030000}"/>
            </a:ext>
          </a:extLst>
        </xdr:cNvPr>
        <xdr:cNvSpPr txBox="1"/>
      </xdr:nvSpPr>
      <xdr:spPr>
        <a:xfrm>
          <a:off x="15266035" y="1750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154940</xdr:rowOff>
    </xdr:from>
    <xdr:ext cx="400685" cy="254635"/>
    <xdr:sp macro="" textlink="">
      <xdr:nvSpPr>
        <xdr:cNvPr id="826" name="n_2aveValue【庁舎】&#10;有形固定資産減価償却率">
          <a:extLst>
            <a:ext uri="{FF2B5EF4-FFF2-40B4-BE49-F238E27FC236}">
              <a16:creationId xmlns:a16="http://schemas.microsoft.com/office/drawing/2014/main" id="{00000000-0008-0000-0F00-00003A030000}"/>
            </a:ext>
          </a:extLst>
        </xdr:cNvPr>
        <xdr:cNvSpPr txBox="1"/>
      </xdr:nvSpPr>
      <xdr:spPr>
        <a:xfrm>
          <a:off x="14389735" y="174713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167005</xdr:rowOff>
    </xdr:from>
    <xdr:ext cx="400685" cy="254635"/>
    <xdr:sp macro="" textlink="">
      <xdr:nvSpPr>
        <xdr:cNvPr id="827" name="n_3aveValue【庁舎】&#10;有形固定資産減価償却率">
          <a:extLst>
            <a:ext uri="{FF2B5EF4-FFF2-40B4-BE49-F238E27FC236}">
              <a16:creationId xmlns:a16="http://schemas.microsoft.com/office/drawing/2014/main" id="{00000000-0008-0000-0F00-00003B030000}"/>
            </a:ext>
          </a:extLst>
        </xdr:cNvPr>
        <xdr:cNvSpPr txBox="1"/>
      </xdr:nvSpPr>
      <xdr:spPr>
        <a:xfrm>
          <a:off x="13500735" y="178263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59055</xdr:rowOff>
    </xdr:from>
    <xdr:ext cx="405130" cy="259080"/>
    <xdr:sp macro="" textlink="">
      <xdr:nvSpPr>
        <xdr:cNvPr id="828" name="n_1mainValue【庁舎】&#10;有形固定資産減価償却率">
          <a:extLst>
            <a:ext uri="{FF2B5EF4-FFF2-40B4-BE49-F238E27FC236}">
              <a16:creationId xmlns:a16="http://schemas.microsoft.com/office/drawing/2014/main" id="{00000000-0008-0000-0F00-00003C030000}"/>
            </a:ext>
          </a:extLst>
        </xdr:cNvPr>
        <xdr:cNvSpPr txBox="1"/>
      </xdr:nvSpPr>
      <xdr:spPr>
        <a:xfrm>
          <a:off x="15266035"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21590</xdr:rowOff>
    </xdr:from>
    <xdr:ext cx="400685" cy="259080"/>
    <xdr:sp macro="" textlink="">
      <xdr:nvSpPr>
        <xdr:cNvPr id="829" name="n_2mainValue【庁舎】&#10;有形固定資産減価償却率">
          <a:extLst>
            <a:ext uri="{FF2B5EF4-FFF2-40B4-BE49-F238E27FC236}">
              <a16:creationId xmlns:a16="http://schemas.microsoft.com/office/drawing/2014/main" id="{00000000-0008-0000-0F00-00003D030000}"/>
            </a:ext>
          </a:extLst>
        </xdr:cNvPr>
        <xdr:cNvSpPr txBox="1"/>
      </xdr:nvSpPr>
      <xdr:spPr>
        <a:xfrm>
          <a:off x="14389735" y="18023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145415</xdr:rowOff>
    </xdr:from>
    <xdr:ext cx="400685" cy="254635"/>
    <xdr:sp macro="" textlink="">
      <xdr:nvSpPr>
        <xdr:cNvPr id="830" name="n_3mainValue【庁舎】&#10;有形固定資産減価償却率">
          <a:extLst>
            <a:ext uri="{FF2B5EF4-FFF2-40B4-BE49-F238E27FC236}">
              <a16:creationId xmlns:a16="http://schemas.microsoft.com/office/drawing/2014/main" id="{00000000-0008-0000-0F00-00003E030000}"/>
            </a:ext>
          </a:extLst>
        </xdr:cNvPr>
        <xdr:cNvSpPr txBox="1"/>
      </xdr:nvSpPr>
      <xdr:spPr>
        <a:xfrm>
          <a:off x="13500735" y="172904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2915" cy="259080"/>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a:extLst>
            <a:ext uri="{FF2B5EF4-FFF2-40B4-BE49-F238E27FC236}">
              <a16:creationId xmlns:a16="http://schemas.microsoft.com/office/drawing/2014/main" id="{00000000-0008-0000-0F00-000058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56515</xdr:rowOff>
    </xdr:from>
    <xdr:to>
      <xdr:col>116</xdr:col>
      <xdr:colOff>62865</xdr:colOff>
      <xdr:row>109</xdr:row>
      <xdr:rowOff>58420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22160865" y="1720151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62230</xdr:rowOff>
    </xdr:from>
    <xdr:ext cx="469900" cy="259080"/>
    <xdr:sp macro="" textlink="">
      <xdr:nvSpPr>
        <xdr:cNvPr id="858" name="【庁舎】&#10;一人当たり面積最小値テキスト">
          <a:extLst>
            <a:ext uri="{FF2B5EF4-FFF2-40B4-BE49-F238E27FC236}">
              <a16:creationId xmlns:a16="http://schemas.microsoft.com/office/drawing/2014/main" id="{00000000-0008-0000-0F00-00005A030000}"/>
            </a:ext>
          </a:extLst>
        </xdr:cNvPr>
        <xdr:cNvSpPr txBox="1"/>
      </xdr:nvSpPr>
      <xdr:spPr>
        <a:xfrm>
          <a:off x="22199600" y="1875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58420</xdr:rowOff>
    </xdr:from>
    <xdr:to>
      <xdr:col>116</xdr:col>
      <xdr:colOff>152400</xdr:colOff>
      <xdr:row>109</xdr:row>
      <xdr:rowOff>58420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22072600" y="1874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3175</xdr:rowOff>
    </xdr:from>
    <xdr:ext cx="469900" cy="259080"/>
    <xdr:sp macro="" textlink="">
      <xdr:nvSpPr>
        <xdr:cNvPr id="860" name="【庁舎】&#10;一人当たり面積最大値テキスト">
          <a:extLst>
            <a:ext uri="{FF2B5EF4-FFF2-40B4-BE49-F238E27FC236}">
              <a16:creationId xmlns:a16="http://schemas.microsoft.com/office/drawing/2014/main" id="{00000000-0008-0000-0F00-00005C030000}"/>
            </a:ext>
          </a:extLst>
        </xdr:cNvPr>
        <xdr:cNvSpPr txBox="1"/>
      </xdr:nvSpPr>
      <xdr:spPr>
        <a:xfrm>
          <a:off x="22199600" y="1697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56515</xdr:rowOff>
    </xdr:from>
    <xdr:to>
      <xdr:col>116</xdr:col>
      <xdr:colOff>152400</xdr:colOff>
      <xdr:row>100</xdr:row>
      <xdr:rowOff>56515</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22072600" y="1720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95250</xdr:rowOff>
    </xdr:from>
    <xdr:ext cx="469900" cy="259080"/>
    <xdr:sp macro="" textlink="">
      <xdr:nvSpPr>
        <xdr:cNvPr id="862" name="【庁舎】&#10;一人当たり面積平均値テキスト">
          <a:extLst>
            <a:ext uri="{FF2B5EF4-FFF2-40B4-BE49-F238E27FC236}">
              <a16:creationId xmlns:a16="http://schemas.microsoft.com/office/drawing/2014/main" id="{00000000-0008-0000-0F00-00005E030000}"/>
            </a:ext>
          </a:extLst>
        </xdr:cNvPr>
        <xdr:cNvSpPr txBox="1"/>
      </xdr:nvSpPr>
      <xdr:spPr>
        <a:xfrm>
          <a:off x="22199600" y="1826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116840</xdr:rowOff>
    </xdr:from>
    <xdr:to>
      <xdr:col>116</xdr:col>
      <xdr:colOff>114300</xdr:colOff>
      <xdr:row>107</xdr:row>
      <xdr:rowOff>46990</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221107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143510</xdr:rowOff>
    </xdr:from>
    <xdr:to>
      <xdr:col>112</xdr:col>
      <xdr:colOff>38100</xdr:colOff>
      <xdr:row>107</xdr:row>
      <xdr:rowOff>73025</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21272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153035</xdr:rowOff>
    </xdr:from>
    <xdr:to>
      <xdr:col>107</xdr:col>
      <xdr:colOff>101600</xdr:colOff>
      <xdr:row>107</xdr:row>
      <xdr:rowOff>83185</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20383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50165</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9494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57785</xdr:rowOff>
    </xdr:from>
    <xdr:to>
      <xdr:col>116</xdr:col>
      <xdr:colOff>114300</xdr:colOff>
      <xdr:row>106</xdr:row>
      <xdr:rowOff>159385</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221107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80645</xdr:rowOff>
    </xdr:from>
    <xdr:ext cx="469900" cy="259080"/>
    <xdr:sp macro="" textlink="">
      <xdr:nvSpPr>
        <xdr:cNvPr id="873" name="【庁舎】&#10;一人当たり面積該当値テキスト">
          <a:extLst>
            <a:ext uri="{FF2B5EF4-FFF2-40B4-BE49-F238E27FC236}">
              <a16:creationId xmlns:a16="http://schemas.microsoft.com/office/drawing/2014/main" id="{00000000-0008-0000-0F00-000069030000}"/>
            </a:ext>
          </a:extLst>
        </xdr:cNvPr>
        <xdr:cNvSpPr txBox="1"/>
      </xdr:nvSpPr>
      <xdr:spPr>
        <a:xfrm>
          <a:off x="22199600" y="18082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67945</xdr:rowOff>
    </xdr:from>
    <xdr:to>
      <xdr:col>112</xdr:col>
      <xdr:colOff>38100</xdr:colOff>
      <xdr:row>106</xdr:row>
      <xdr:rowOff>169545</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212725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109220</xdr:rowOff>
    </xdr:from>
    <xdr:to>
      <xdr:col>116</xdr:col>
      <xdr:colOff>63500</xdr:colOff>
      <xdr:row>106</xdr:row>
      <xdr:rowOff>118745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flipV="1">
          <a:off x="21323300" y="182829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84455</xdr:rowOff>
    </xdr:from>
    <xdr:to>
      <xdr:col>107</xdr:col>
      <xdr:colOff>101600</xdr:colOff>
      <xdr:row>107</xdr:row>
      <xdr:rowOff>14605</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20383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118745</xdr:rowOff>
    </xdr:from>
    <xdr:to>
      <xdr:col>111</xdr:col>
      <xdr:colOff>177800</xdr:colOff>
      <xdr:row>106</xdr:row>
      <xdr:rowOff>135255</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flipV="1">
          <a:off x="20434300" y="182924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xdr:rowOff>
    </xdr:from>
    <xdr:to>
      <xdr:col>102</xdr:col>
      <xdr:colOff>165100</xdr:colOff>
      <xdr:row>108</xdr:row>
      <xdr:rowOff>104140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9494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135255</xdr:rowOff>
    </xdr:from>
    <xdr:to>
      <xdr:col>107</xdr:col>
      <xdr:colOff>50800</xdr:colOff>
      <xdr:row>108</xdr:row>
      <xdr:rowOff>53340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flipV="1">
          <a:off x="19545300" y="1830895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64135</xdr:rowOff>
    </xdr:from>
    <xdr:ext cx="469900" cy="254635"/>
    <xdr:sp macro="" textlink="">
      <xdr:nvSpPr>
        <xdr:cNvPr id="880" name="n_1aveValue【庁舎】&#10;一人当たり面積">
          <a:extLst>
            <a:ext uri="{FF2B5EF4-FFF2-40B4-BE49-F238E27FC236}">
              <a16:creationId xmlns:a16="http://schemas.microsoft.com/office/drawing/2014/main" id="{00000000-0008-0000-0F00-000070030000}"/>
            </a:ext>
          </a:extLst>
        </xdr:cNvPr>
        <xdr:cNvSpPr txBox="1"/>
      </xdr:nvSpPr>
      <xdr:spPr>
        <a:xfrm>
          <a:off x="21075650" y="184092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74930</xdr:rowOff>
    </xdr:from>
    <xdr:ext cx="465455" cy="254635"/>
    <xdr:sp macro="" textlink="">
      <xdr:nvSpPr>
        <xdr:cNvPr id="881" name="n_2aveValue【庁舎】&#10;一人当たり面積">
          <a:extLst>
            <a:ext uri="{FF2B5EF4-FFF2-40B4-BE49-F238E27FC236}">
              <a16:creationId xmlns:a16="http://schemas.microsoft.com/office/drawing/2014/main" id="{00000000-0008-0000-0F00-000071030000}"/>
            </a:ext>
          </a:extLst>
        </xdr:cNvPr>
        <xdr:cNvSpPr txBox="1"/>
      </xdr:nvSpPr>
      <xdr:spPr>
        <a:xfrm>
          <a:off x="20199350" y="184200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66675</xdr:rowOff>
    </xdr:from>
    <xdr:ext cx="465455" cy="254635"/>
    <xdr:sp macro="" textlink="">
      <xdr:nvSpPr>
        <xdr:cNvPr id="882" name="n_3aveValue【庁舎】&#10;一人当たり面積">
          <a:extLst>
            <a:ext uri="{FF2B5EF4-FFF2-40B4-BE49-F238E27FC236}">
              <a16:creationId xmlns:a16="http://schemas.microsoft.com/office/drawing/2014/main" id="{00000000-0008-0000-0F00-000072030000}"/>
            </a:ext>
          </a:extLst>
        </xdr:cNvPr>
        <xdr:cNvSpPr txBox="1"/>
      </xdr:nvSpPr>
      <xdr:spPr>
        <a:xfrm>
          <a:off x="19310350" y="180689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14605</xdr:rowOff>
    </xdr:from>
    <xdr:ext cx="469900" cy="259080"/>
    <xdr:sp macro="" textlink="">
      <xdr:nvSpPr>
        <xdr:cNvPr id="883" name="n_1mainValue【庁舎】&#10;一人当たり面積">
          <a:extLst>
            <a:ext uri="{FF2B5EF4-FFF2-40B4-BE49-F238E27FC236}">
              <a16:creationId xmlns:a16="http://schemas.microsoft.com/office/drawing/2014/main" id="{00000000-0008-0000-0F00-000073030000}"/>
            </a:ext>
          </a:extLst>
        </xdr:cNvPr>
        <xdr:cNvSpPr txBox="1"/>
      </xdr:nvSpPr>
      <xdr:spPr>
        <a:xfrm>
          <a:off x="21075650" y="18016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31115</xdr:rowOff>
    </xdr:from>
    <xdr:ext cx="465455" cy="254635"/>
    <xdr:sp macro="" textlink="">
      <xdr:nvSpPr>
        <xdr:cNvPr id="884" name="n_2mainValue【庁舎】&#10;一人当たり面積">
          <a:extLst>
            <a:ext uri="{FF2B5EF4-FFF2-40B4-BE49-F238E27FC236}">
              <a16:creationId xmlns:a16="http://schemas.microsoft.com/office/drawing/2014/main" id="{00000000-0008-0000-0F00-000074030000}"/>
            </a:ext>
          </a:extLst>
        </xdr:cNvPr>
        <xdr:cNvSpPr txBox="1"/>
      </xdr:nvSpPr>
      <xdr:spPr>
        <a:xfrm>
          <a:off x="20199350" y="18033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95250</xdr:rowOff>
    </xdr:from>
    <xdr:ext cx="465455" cy="259080"/>
    <xdr:sp macro="" textlink="">
      <xdr:nvSpPr>
        <xdr:cNvPr id="885" name="n_3mainValue【庁舎】&#10;一人当たり面積">
          <a:extLst>
            <a:ext uri="{FF2B5EF4-FFF2-40B4-BE49-F238E27FC236}">
              <a16:creationId xmlns:a16="http://schemas.microsoft.com/office/drawing/2014/main" id="{00000000-0008-0000-0F00-000075030000}"/>
            </a:ext>
          </a:extLst>
        </xdr:cNvPr>
        <xdr:cNvSpPr txBox="1"/>
      </xdr:nvSpPr>
      <xdr:spPr>
        <a:xfrm>
          <a:off x="19310350" y="18611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solidFill>
                <a:schemeClr val="tx1"/>
              </a:solidFill>
              <a:latin typeface="ＭＳ Ｐゴシック" panose="020B0600070205080204" pitchFamily="50" charset="-128"/>
              <a:ea typeface="ＭＳ Ｐゴシック" panose="020B0600070205080204" pitchFamily="50" charset="-128"/>
            </a:rPr>
            <a:t>当市は【消防施設】の減価償却率が高くなっている。これは、資産に防火水槽を加えているためで、秩父広域市町村圏組合の消防施設だけみると、ここ数年で消防署を統廃合し、すべての分署を新築しており、減価償却率は低い傾向にある。</a:t>
          </a:r>
        </a:p>
        <a:p>
          <a:r>
            <a:rPr lang="ja-JP" altLang="en-US" sz="1400">
              <a:solidFill>
                <a:schemeClr val="tx1"/>
              </a:solidFill>
              <a:latin typeface="ＭＳ Ｐゴシック" panose="020B0600070205080204" pitchFamily="50" charset="-128"/>
              <a:ea typeface="ＭＳ Ｐゴシック" panose="020B0600070205080204" pitchFamily="50" charset="-128"/>
            </a:rPr>
            <a:t>平成２８年度において、【庁舎】及び【市民会館】は、本庁舎及び秩父宮市民会館が新築されたため、減価償却率は低下している。令和元年度以降についても、ほぼ同様の数値で推移する見込みである。</a:t>
          </a:r>
        </a:p>
        <a:p>
          <a:r>
            <a:rPr lang="ja-JP" altLang="en-US" sz="1400">
              <a:solidFill>
                <a:schemeClr val="tx1"/>
              </a:solidFill>
              <a:latin typeface="ＭＳ Ｐゴシック" panose="020B0600070205080204" pitchFamily="50" charset="-128"/>
              <a:ea typeface="ＭＳ Ｐゴシック" panose="020B0600070205080204" pitchFamily="50" charset="-128"/>
            </a:rPr>
            <a:t>なお、秩父市公共施設総合管理計画では、予防保全型維持管理にシフトチェンジし、施設の長寿命化を検討するなどとしている。これに基づき、現在各施設において公共施設等個別施設計画の策定を進めており、具体的な維持管理方針について検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a:t>
          </a:r>
          <a:r>
            <a:rPr kumimoji="1" lang="ja-JP" altLang="en-US" sz="1300">
              <a:latin typeface="ＭＳ Ｐゴシック"/>
              <a:ea typeface="ＭＳ Ｐゴシック"/>
            </a:rPr>
            <a:t>類似団体平均０．７４、全国平均０．５１、埼玉県平均０．７９に対し、０．５７であり、対前年度比▲０．０１ポイント減となっている。</a:t>
          </a:r>
        </a:p>
        <a:p>
          <a:endParaRPr/>
        </a:p>
        <a:p>
          <a:r>
            <a:rPr kumimoji="1" lang="ja-JP" altLang="en-US" sz="1300">
              <a:latin typeface="ＭＳ Ｐゴシック"/>
              <a:ea typeface="ＭＳ Ｐゴシック"/>
            </a:rPr>
            <a:t>　人口の減少や高齢化率の増加に加え、固定資産税の減収等により、類似団体平均を大きく下回っている。今後は、交付税措置の大きい合併特例債や臨時財政対策債の償還費が大きくなることから財政力指数はさらに小さくなる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41910</xdr:rowOff>
    </xdr:from>
    <xdr:to>
      <xdr:col>23</xdr:col>
      <xdr:colOff>133350</xdr:colOff>
      <xdr:row>43</xdr:row>
      <xdr:rowOff>55245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135890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27940</xdr:rowOff>
    </xdr:from>
    <xdr:to>
      <xdr:col>19</xdr:col>
      <xdr:colOff>133350</xdr:colOff>
      <xdr:row>43</xdr:row>
      <xdr:rowOff>41910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0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59690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27940</xdr:rowOff>
    </xdr:from>
    <xdr:to>
      <xdr:col>15</xdr:col>
      <xdr:colOff>82550</xdr:colOff>
      <xdr:row>43</xdr:row>
      <xdr:rowOff>27940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0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14605</xdr:rowOff>
    </xdr:from>
    <xdr:to>
      <xdr:col>11</xdr:col>
      <xdr:colOff>31750</xdr:colOff>
      <xdr:row>43</xdr:row>
      <xdr:rowOff>27940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6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654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62000" cy="2584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162560</xdr:rowOff>
    </xdr:from>
    <xdr:to>
      <xdr:col>19</xdr:col>
      <xdr:colOff>184150</xdr:colOff>
      <xdr:row>43</xdr:row>
      <xdr:rowOff>92710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77470</xdr:rowOff>
    </xdr:from>
    <xdr:ext cx="736600" cy="25654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8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148590</xdr:rowOff>
    </xdr:from>
    <xdr:to>
      <xdr:col>15</xdr:col>
      <xdr:colOff>133350</xdr:colOff>
      <xdr:row>43</xdr:row>
      <xdr:rowOff>78740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63500</xdr:rowOff>
    </xdr:from>
    <xdr:ext cx="762000" cy="25654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5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148590</xdr:rowOff>
    </xdr:from>
    <xdr:to>
      <xdr:col>11</xdr:col>
      <xdr:colOff>82550</xdr:colOff>
      <xdr:row>43</xdr:row>
      <xdr:rowOff>78740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63500</xdr:rowOff>
    </xdr:from>
    <xdr:ext cx="762000" cy="25654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35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135255</xdr:rowOff>
    </xdr:from>
    <xdr:to>
      <xdr:col>7</xdr:col>
      <xdr:colOff>31750</xdr:colOff>
      <xdr:row>43</xdr:row>
      <xdr:rowOff>65405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50165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類似団体平均９１．４％、全国平均９３．０％、埼玉県平均９３．９％に対し、８９．２％であり、対前年度比６．１％増となっている。</a:t>
          </a:r>
        </a:p>
        <a:p>
          <a:endParaRPr/>
        </a:p>
        <a:p>
          <a:r>
            <a:rPr kumimoji="1" lang="ja-JP" altLang="en-US" sz="1300">
              <a:latin typeface="ＭＳ Ｐゴシック"/>
              <a:ea typeface="ＭＳ Ｐゴシック"/>
            </a:rPr>
            <a:t>　普通交付税が減少し、経常的な歳出において、公債費、人件費、扶助費等が増加したことによる。地方税の収納率向上や受益者負担の原則に則った使用料等の見直し等を図るとともに、経常経費の削減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158115</xdr:rowOff>
    </xdr:from>
    <xdr:to>
      <xdr:col>23</xdr:col>
      <xdr:colOff>133350</xdr:colOff>
      <xdr:row>67</xdr:row>
      <xdr:rowOff>133350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665"/>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105410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133350</xdr:rowOff>
    </xdr:from>
    <xdr:to>
      <xdr:col>24</xdr:col>
      <xdr:colOff>12700</xdr:colOff>
      <xdr:row>67</xdr:row>
      <xdr:rowOff>133350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73025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158115</xdr:rowOff>
    </xdr:from>
    <xdr:to>
      <xdr:col>24</xdr:col>
      <xdr:colOff>12700</xdr:colOff>
      <xdr:row>59</xdr:row>
      <xdr:rowOff>158115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73660</xdr:rowOff>
    </xdr:from>
    <xdr:to>
      <xdr:col>23</xdr:col>
      <xdr:colOff>133350</xdr:colOff>
      <xdr:row>64</xdr:row>
      <xdr:rowOff>24765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03560"/>
          <a:ext cx="8382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52070</xdr:rowOff>
    </xdr:from>
    <xdr:ext cx="762000" cy="25654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48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80010</xdr:rowOff>
    </xdr:from>
    <xdr:to>
      <xdr:col>23</xdr:col>
      <xdr:colOff>184150</xdr:colOff>
      <xdr:row>65</xdr:row>
      <xdr:rowOff>10160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63500</xdr:rowOff>
    </xdr:from>
    <xdr:to>
      <xdr:col>19</xdr:col>
      <xdr:colOff>133350</xdr:colOff>
      <xdr:row>62</xdr:row>
      <xdr:rowOff>73660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34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90170</xdr:rowOff>
    </xdr:from>
    <xdr:to>
      <xdr:col>19</xdr:col>
      <xdr:colOff>184150</xdr:colOff>
      <xdr:row>65</xdr:row>
      <xdr:rowOff>20320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5080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49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63500</xdr:rowOff>
    </xdr:from>
    <xdr:to>
      <xdr:col>15</xdr:col>
      <xdr:colOff>82550</xdr:colOff>
      <xdr:row>62</xdr:row>
      <xdr:rowOff>121920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934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70485</xdr:rowOff>
    </xdr:from>
    <xdr:to>
      <xdr:col>15</xdr:col>
      <xdr:colOff>133350</xdr:colOff>
      <xdr:row>65</xdr:row>
      <xdr:rowOff>635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156845</xdr:rowOff>
    </xdr:from>
    <xdr:ext cx="762000" cy="25654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29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121920</xdr:rowOff>
    </xdr:from>
    <xdr:to>
      <xdr:col>11</xdr:col>
      <xdr:colOff>31750</xdr:colOff>
      <xdr:row>62</xdr:row>
      <xdr:rowOff>146050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518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121285</xdr:rowOff>
    </xdr:from>
    <xdr:to>
      <xdr:col>11</xdr:col>
      <xdr:colOff>82550</xdr:colOff>
      <xdr:row>64</xdr:row>
      <xdr:rowOff>52070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36195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0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7620</xdr:rowOff>
    </xdr:from>
    <xdr:to>
      <xdr:col>7</xdr:col>
      <xdr:colOff>31750</xdr:colOff>
      <xdr:row>64</xdr:row>
      <xdr:rowOff>109220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93980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6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145415</xdr:rowOff>
    </xdr:from>
    <xdr:to>
      <xdr:col>23</xdr:col>
      <xdr:colOff>184150</xdr:colOff>
      <xdr:row>64</xdr:row>
      <xdr:rowOff>75565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161925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1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22860</xdr:rowOff>
    </xdr:from>
    <xdr:to>
      <xdr:col>19</xdr:col>
      <xdr:colOff>184150</xdr:colOff>
      <xdr:row>62</xdr:row>
      <xdr:rowOff>124460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134620</xdr:rowOff>
    </xdr:from>
    <xdr:ext cx="736600" cy="25654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216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12700</xdr:rowOff>
    </xdr:from>
    <xdr:to>
      <xdr:col>15</xdr:col>
      <xdr:colOff>133350</xdr:colOff>
      <xdr:row>62</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124460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71120</xdr:rowOff>
    </xdr:from>
    <xdr:to>
      <xdr:col>11</xdr:col>
      <xdr:colOff>82550</xdr:colOff>
      <xdr:row>63</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11430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6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25400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35560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[126,320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類似団体平均１２４，９５５円、全国平均１３２，７９３円、埼玉県平均１０６，０８８円に対し、１２６，３２０円であり、対前年度比２，２１３円増となっている。</a:t>
          </a:r>
        </a:p>
        <a:p>
          <a:endParaRPr/>
        </a:p>
        <a:p>
          <a:r>
            <a:rPr kumimoji="1" lang="ja-JP" altLang="en-US" sz="1300">
              <a:latin typeface="ＭＳ Ｐゴシック"/>
              <a:ea typeface="ＭＳ Ｐゴシック"/>
            </a:rPr>
            <a:t>　人件費、物件費ともに増加したため、対前年度比では増額となっている。市町村合併により類似の施設を複数抱えていることから、維持管理費が大きくなっており、今後は、秩父市公共施設等総合管理計画に沿って、類似施設の統廃合など、身の丈に合った施設規模への転換を図る。</a:t>
          </a:r>
        </a:p>
      </xdr:txBody>
    </xdr:sp>
    <xdr:clientData/>
  </xdr:twoCellAnchor>
  <xdr:oneCellAnchor>
    <xdr:from>
      <xdr:col>3</xdr:col>
      <xdr:colOff>95250</xdr:colOff>
      <xdr:row>77</xdr:row>
      <xdr:rowOff>6350</xdr:rowOff>
    </xdr:from>
    <xdr:ext cx="349885" cy="22288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654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61595</xdr:rowOff>
    </xdr:from>
    <xdr:to>
      <xdr:col>23</xdr:col>
      <xdr:colOff>133350</xdr:colOff>
      <xdr:row>88</xdr:row>
      <xdr:rowOff>149860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59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121920</xdr:rowOff>
    </xdr:from>
    <xdr:ext cx="762000" cy="25654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5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240,504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149860</xdr:rowOff>
    </xdr:from>
    <xdr:to>
      <xdr:col>24</xdr:col>
      <xdr:colOff>12700</xdr:colOff>
      <xdr:row>88</xdr:row>
      <xdr:rowOff>149860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147955</xdr:rowOff>
    </xdr:from>
    <xdr:ext cx="762000" cy="2584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89,261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61595</xdr:rowOff>
    </xdr:from>
    <xdr:to>
      <xdr:col>24</xdr:col>
      <xdr:colOff>12700</xdr:colOff>
      <xdr:row>80</xdr:row>
      <xdr:rowOff>61595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54610</xdr:rowOff>
    </xdr:from>
    <xdr:to>
      <xdr:col>23</xdr:col>
      <xdr:colOff>133350</xdr:colOff>
      <xdr:row>82</xdr:row>
      <xdr:rowOff>76200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35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29210</xdr:rowOff>
    </xdr:from>
    <xdr:ext cx="762000" cy="25654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6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12065</xdr:rowOff>
    </xdr:from>
    <xdr:to>
      <xdr:col>23</xdr:col>
      <xdr:colOff>184150</xdr:colOff>
      <xdr:row>82</xdr:row>
      <xdr:rowOff>113665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167005</xdr:rowOff>
    </xdr:from>
    <xdr:to>
      <xdr:col>19</xdr:col>
      <xdr:colOff>133350</xdr:colOff>
      <xdr:row>82</xdr:row>
      <xdr:rowOff>54610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44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9525</xdr:rowOff>
    </xdr:from>
    <xdr:to>
      <xdr:col>19</xdr:col>
      <xdr:colOff>184150</xdr:colOff>
      <xdr:row>82</xdr:row>
      <xdr:rowOff>111125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95885</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167005</xdr:rowOff>
    </xdr:from>
    <xdr:to>
      <xdr:col>15</xdr:col>
      <xdr:colOff>82550</xdr:colOff>
      <xdr:row>82</xdr:row>
      <xdr:rowOff>21590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544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136525</xdr:rowOff>
    </xdr:from>
    <xdr:ext cx="7620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18415</xdr:rowOff>
    </xdr:from>
    <xdr:to>
      <xdr:col>11</xdr:col>
      <xdr:colOff>31750</xdr:colOff>
      <xdr:row>82</xdr:row>
      <xdr:rowOff>21590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7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121920</xdr:rowOff>
    </xdr:from>
    <xdr:to>
      <xdr:col>11</xdr:col>
      <xdr:colOff>82550</xdr:colOff>
      <xdr:row>82</xdr:row>
      <xdr:rowOff>52070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62230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43180</xdr:rowOff>
    </xdr:from>
    <xdr:to>
      <xdr:col>7</xdr:col>
      <xdr:colOff>31750</xdr:colOff>
      <xdr:row>81</xdr:row>
      <xdr:rowOff>144780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154940</xdr:rowOff>
    </xdr:from>
    <xdr:ext cx="762000" cy="25654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699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110,414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25400</xdr:rowOff>
    </xdr:from>
    <xdr:to>
      <xdr:col>23</xdr:col>
      <xdr:colOff>184150</xdr:colOff>
      <xdr:row>82</xdr:row>
      <xdr:rowOff>127000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168910</xdr:rowOff>
    </xdr:from>
    <xdr:ext cx="762000" cy="25654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6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3810</xdr:rowOff>
    </xdr:from>
    <xdr:to>
      <xdr:col>19</xdr:col>
      <xdr:colOff>184150</xdr:colOff>
      <xdr:row>82</xdr:row>
      <xdr:rowOff>105410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115570</xdr:rowOff>
    </xdr:from>
    <xdr:ext cx="7366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1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116205</xdr:rowOff>
    </xdr:from>
    <xdr:to>
      <xdr:col>15</xdr:col>
      <xdr:colOff>133350</xdr:colOff>
      <xdr:row>82</xdr:row>
      <xdr:rowOff>46355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56515</xdr:rowOff>
    </xdr:from>
    <xdr:ext cx="7620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142240</xdr:rowOff>
    </xdr:from>
    <xdr:to>
      <xdr:col>11</xdr:col>
      <xdr:colOff>82550</xdr:colOff>
      <xdr:row>82</xdr:row>
      <xdr:rowOff>72390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57150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120,625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139065</xdr:rowOff>
    </xdr:from>
    <xdr:to>
      <xdr:col>7</xdr:col>
      <xdr:colOff>31750</xdr:colOff>
      <xdr:row>82</xdr:row>
      <xdr:rowOff>69215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53975</xdr:rowOff>
    </xdr:from>
    <xdr:ext cx="762000" cy="25654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12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類似団体平均９８．６、全国市平均９８．９に対し、９９．７であり、対前年度比０．１％減となっている。</a:t>
          </a:r>
        </a:p>
        <a:p>
          <a:endParaRPr/>
        </a:p>
        <a:p>
          <a:r>
            <a:rPr kumimoji="1" lang="ja-JP" altLang="en-US" sz="1300">
              <a:latin typeface="ＭＳ Ｐゴシック"/>
              <a:ea typeface="ＭＳ Ｐゴシック"/>
            </a:rPr>
            <a:t>　類似団体平均より１．１％上回っているが、国を１００％とした基準は下回っていることから、引き続き、適正な給与水準の維持に努めていく。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164465</xdr:rowOff>
    </xdr:from>
    <xdr:to>
      <xdr:col>81</xdr:col>
      <xdr:colOff>44450</xdr:colOff>
      <xdr:row>89</xdr:row>
      <xdr:rowOff>35560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9015"/>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654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79375</xdr:rowOff>
    </xdr:from>
    <xdr:ext cx="762000" cy="2584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164465</xdr:rowOff>
    </xdr:from>
    <xdr:to>
      <xdr:col>81</xdr:col>
      <xdr:colOff>133350</xdr:colOff>
      <xdr:row>79</xdr:row>
      <xdr:rowOff>164465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169545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256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99695</xdr:rowOff>
    </xdr:from>
    <xdr:ext cx="762000" cy="25654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04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83185</xdr:rowOff>
    </xdr:from>
    <xdr:to>
      <xdr:col>81</xdr:col>
      <xdr:colOff>95250</xdr:colOff>
      <xdr:row>85</xdr:row>
      <xdr:rowOff>13335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169545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83185</xdr:rowOff>
    </xdr:from>
    <xdr:to>
      <xdr:col>77</xdr:col>
      <xdr:colOff>95250</xdr:colOff>
      <xdr:row>85</xdr:row>
      <xdr:rowOff>13335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23495</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151765</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535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48895</xdr:rowOff>
    </xdr:from>
    <xdr:to>
      <xdr:col>73</xdr:col>
      <xdr:colOff>44450</xdr:colOff>
      <xdr:row>84</xdr:row>
      <xdr:rowOff>150495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160655</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150495</xdr:rowOff>
    </xdr:from>
    <xdr:to>
      <xdr:col>68</xdr:col>
      <xdr:colOff>152400</xdr:colOff>
      <xdr:row>84</xdr:row>
      <xdr:rowOff>151765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8084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48895</xdr:rowOff>
    </xdr:from>
    <xdr:to>
      <xdr:col>68</xdr:col>
      <xdr:colOff>203200</xdr:colOff>
      <xdr:row>84</xdr:row>
      <xdr:rowOff>150495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160655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118110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73660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67310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100965</xdr:rowOff>
    </xdr:from>
    <xdr:to>
      <xdr:col>68</xdr:col>
      <xdr:colOff>203200</xdr:colOff>
      <xdr:row>85</xdr:row>
      <xdr:rowOff>31115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15875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89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99695</xdr:rowOff>
    </xdr:from>
    <xdr:to>
      <xdr:col>64</xdr:col>
      <xdr:colOff>152400</xdr:colOff>
      <xdr:row>84</xdr:row>
      <xdr:rowOff>29845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40640</xdr:rowOff>
    </xdr:from>
    <xdr:ext cx="762000" cy="25654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995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類似団体平均７．３２人、全国平均７．９５人、埼玉県平均６．４５人に対し、７．７１人であり、対前年度比で０．１０人増となっている。</a:t>
          </a:r>
        </a:p>
        <a:p>
          <a:endParaRPr/>
        </a:p>
        <a:p>
          <a:r>
            <a:rPr kumimoji="1" lang="ja-JP" altLang="en-US" sz="1300">
              <a:latin typeface="ＭＳ Ｐゴシック"/>
              <a:ea typeface="ＭＳ Ｐゴシック"/>
            </a:rPr>
            <a:t>　人口減少が進む一方、市は広大な面積を有している。行政サービスを維持し、観光地としての対策や農林業・環境政策等の山間地域特有の行政需要に対処していくには、職員を減らすのみでは対応不能な局面を迎えている。</a:t>
          </a:r>
        </a:p>
        <a:p>
          <a:r>
            <a:rPr kumimoji="1" lang="ja-JP" altLang="en-US" sz="1300">
              <a:latin typeface="ＭＳ Ｐゴシック"/>
              <a:ea typeface="ＭＳ Ｐゴシック"/>
            </a:rPr>
            <a:t>　コンパクトな仕組みづくりを推進し、より適正な定員管理に努める。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33655</xdr:rowOff>
    </xdr:from>
    <xdr:to>
      <xdr:col>81</xdr:col>
      <xdr:colOff>44450</xdr:colOff>
      <xdr:row>67</xdr:row>
      <xdr:rowOff>27940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205"/>
          <a:ext cx="0" cy="1365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171450</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27940</xdr:rowOff>
    </xdr:from>
    <xdr:to>
      <xdr:col>81</xdr:col>
      <xdr:colOff>133350</xdr:colOff>
      <xdr:row>67</xdr:row>
      <xdr:rowOff>27940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120650</xdr:rowOff>
    </xdr:from>
    <xdr:ext cx="762000" cy="25654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3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33655</xdr:rowOff>
    </xdr:from>
    <xdr:to>
      <xdr:col>81</xdr:col>
      <xdr:colOff>133350</xdr:colOff>
      <xdr:row>59</xdr:row>
      <xdr:rowOff>33655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86995</xdr:rowOff>
    </xdr:from>
    <xdr:to>
      <xdr:col>81</xdr:col>
      <xdr:colOff>44450</xdr:colOff>
      <xdr:row>62</xdr:row>
      <xdr:rowOff>106680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168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166370</xdr:rowOff>
    </xdr:from>
    <xdr:ext cx="762000" cy="25654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33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149225</xdr:rowOff>
    </xdr:from>
    <xdr:to>
      <xdr:col>81</xdr:col>
      <xdr:colOff>95250</xdr:colOff>
      <xdr:row>62</xdr:row>
      <xdr:rowOff>79375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52705</xdr:rowOff>
    </xdr:from>
    <xdr:to>
      <xdr:col>77</xdr:col>
      <xdr:colOff>44450</xdr:colOff>
      <xdr:row>62</xdr:row>
      <xdr:rowOff>86995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826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135255</xdr:rowOff>
    </xdr:from>
    <xdr:to>
      <xdr:col>77</xdr:col>
      <xdr:colOff>95250</xdr:colOff>
      <xdr:row>62</xdr:row>
      <xdr:rowOff>65405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75565</xdr:rowOff>
    </xdr:from>
    <xdr:ext cx="736600" cy="25654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625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36195</xdr:rowOff>
    </xdr:from>
    <xdr:to>
      <xdr:col>72</xdr:col>
      <xdr:colOff>203200</xdr:colOff>
      <xdr:row>62</xdr:row>
      <xdr:rowOff>52705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660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69215</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36195</xdr:rowOff>
    </xdr:from>
    <xdr:to>
      <xdr:col>68</xdr:col>
      <xdr:colOff>152400</xdr:colOff>
      <xdr:row>62</xdr:row>
      <xdr:rowOff>36195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66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45085</xdr:rowOff>
    </xdr:from>
    <xdr:ext cx="7620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76835</xdr:rowOff>
    </xdr:from>
    <xdr:to>
      <xdr:col>64</xdr:col>
      <xdr:colOff>152400</xdr:colOff>
      <xdr:row>62</xdr:row>
      <xdr:rowOff>6985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17780</xdr:rowOff>
    </xdr:from>
    <xdr:ext cx="762000" cy="25654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04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55880</xdr:rowOff>
    </xdr:from>
    <xdr:to>
      <xdr:col>81</xdr:col>
      <xdr:colOff>95250</xdr:colOff>
      <xdr:row>62</xdr:row>
      <xdr:rowOff>157480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27940</xdr:rowOff>
    </xdr:from>
    <xdr:ext cx="762000" cy="25908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5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36195</xdr:rowOff>
    </xdr:from>
    <xdr:to>
      <xdr:col>77</xdr:col>
      <xdr:colOff>95250</xdr:colOff>
      <xdr:row>62</xdr:row>
      <xdr:rowOff>137795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122555</xdr:rowOff>
    </xdr:from>
    <xdr:ext cx="736600" cy="25654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524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1905</xdr:rowOff>
    </xdr:from>
    <xdr:to>
      <xdr:col>73</xdr:col>
      <xdr:colOff>44450</xdr:colOff>
      <xdr:row>62</xdr:row>
      <xdr:rowOff>103505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88265</xdr:rowOff>
    </xdr:from>
    <xdr:ext cx="762000" cy="25654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18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156845</xdr:rowOff>
    </xdr:from>
    <xdr:to>
      <xdr:col>68</xdr:col>
      <xdr:colOff>203200</xdr:colOff>
      <xdr:row>62</xdr:row>
      <xdr:rowOff>86995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71755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156845</xdr:rowOff>
    </xdr:from>
    <xdr:to>
      <xdr:col>64</xdr:col>
      <xdr:colOff>152400</xdr:colOff>
      <xdr:row>62</xdr:row>
      <xdr:rowOff>86995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71755</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類似団体平均６・９％、全国平均６．１％、埼玉県平均４．８％に対し、１．９％であり、対前年度比０．３％増となっている。</a:t>
          </a:r>
        </a:p>
        <a:p>
          <a:endParaRPr/>
        </a:p>
        <a:p>
          <a:r>
            <a:rPr kumimoji="1" lang="ja-JP" altLang="en-US" sz="1300">
              <a:latin typeface="ＭＳ Ｐゴシック"/>
              <a:ea typeface="ＭＳ Ｐゴシック"/>
            </a:rPr>
            <a:t>　市債の繰上償還額が減少したことにより、普通交付税における基準財政需要額の合併特例債償還費需要額が減少したことによる。今後も、行政評価を活用し、事業の取捨選択をするとともに地方交付税措置の大きい起債を活用し、実質公債費比率の上昇を抑えていく。</a:t>
          </a: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654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654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123190</xdr:rowOff>
    </xdr:from>
    <xdr:to>
      <xdr:col>81</xdr:col>
      <xdr:colOff>44450</xdr:colOff>
      <xdr:row>44</xdr:row>
      <xdr:rowOff>61595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390"/>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33655</xdr:rowOff>
    </xdr:from>
    <xdr:ext cx="762000" cy="2584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61595</xdr:rowOff>
    </xdr:from>
    <xdr:to>
      <xdr:col>81</xdr:col>
      <xdr:colOff>133350</xdr:colOff>
      <xdr:row>44</xdr:row>
      <xdr:rowOff>61595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38100</xdr:rowOff>
    </xdr:from>
    <xdr:ext cx="76200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123190</xdr:rowOff>
    </xdr:from>
    <xdr:to>
      <xdr:col>81</xdr:col>
      <xdr:colOff>133350</xdr:colOff>
      <xdr:row>36</xdr:row>
      <xdr:rowOff>123190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63500</xdr:rowOff>
    </xdr:from>
    <xdr:to>
      <xdr:col>81</xdr:col>
      <xdr:colOff>44450</xdr:colOff>
      <xdr:row>38</xdr:row>
      <xdr:rowOff>83820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786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6985</xdr:rowOff>
    </xdr:from>
    <xdr:ext cx="762000" cy="25654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8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34925</xdr:rowOff>
    </xdr:from>
    <xdr:to>
      <xdr:col>81</xdr:col>
      <xdr:colOff>95250</xdr:colOff>
      <xdr:row>40</xdr:row>
      <xdr:rowOff>136525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63500</xdr:rowOff>
    </xdr:from>
    <xdr:to>
      <xdr:col>77</xdr:col>
      <xdr:colOff>44450</xdr:colOff>
      <xdr:row>39</xdr:row>
      <xdr:rowOff>29845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7860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55245</xdr:rowOff>
    </xdr:from>
    <xdr:to>
      <xdr:col>77</xdr:col>
      <xdr:colOff>95250</xdr:colOff>
      <xdr:row>40</xdr:row>
      <xdr:rowOff>156845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141605</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29845</xdr:rowOff>
    </xdr:from>
    <xdr:to>
      <xdr:col>72</xdr:col>
      <xdr:colOff>203200</xdr:colOff>
      <xdr:row>39</xdr:row>
      <xdr:rowOff>71120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163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162560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71120</xdr:rowOff>
    </xdr:from>
    <xdr:to>
      <xdr:col>68</xdr:col>
      <xdr:colOff>152400</xdr:colOff>
      <xdr:row>39</xdr:row>
      <xdr:rowOff>78105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97790</xdr:rowOff>
    </xdr:from>
    <xdr:to>
      <xdr:col>68</xdr:col>
      <xdr:colOff>203200</xdr:colOff>
      <xdr:row>41</xdr:row>
      <xdr:rowOff>27305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12065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35560</xdr:rowOff>
    </xdr:from>
    <xdr:to>
      <xdr:col>64</xdr:col>
      <xdr:colOff>152400</xdr:colOff>
      <xdr:row>41</xdr:row>
      <xdr:rowOff>137160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121920</xdr:rowOff>
    </xdr:from>
    <xdr:ext cx="762000" cy="25654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1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49530</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9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12065</xdr:rowOff>
    </xdr:from>
    <xdr:to>
      <xdr:col>77</xdr:col>
      <xdr:colOff>95250</xdr:colOff>
      <xdr:row>38</xdr:row>
      <xdr:rowOff>113665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123825</xdr:rowOff>
    </xdr:from>
    <xdr:ext cx="736600" cy="25654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9602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150495</xdr:rowOff>
    </xdr:from>
    <xdr:to>
      <xdr:col>73</xdr:col>
      <xdr:colOff>44450</xdr:colOff>
      <xdr:row>39</xdr:row>
      <xdr:rowOff>80645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90805</xdr:rowOff>
    </xdr:from>
    <xdr:ext cx="7620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20320</xdr:rowOff>
    </xdr:from>
    <xdr:to>
      <xdr:col>68</xdr:col>
      <xdr:colOff>203200</xdr:colOff>
      <xdr:row>39</xdr:row>
      <xdr:rowOff>121920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132080</xdr:rowOff>
    </xdr:from>
    <xdr:ext cx="762000" cy="25654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27305</xdr:rowOff>
    </xdr:from>
    <xdr:to>
      <xdr:col>64</xdr:col>
      <xdr:colOff>152400</xdr:colOff>
      <xdr:row>39</xdr:row>
      <xdr:rowOff>128905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139065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8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類似団体平均２５．３％、全国平均２８．９％、埼玉県平均１６．３％に対し、２１．９％であり、対前年度比▲２．３％減となっている。</a:t>
          </a:r>
        </a:p>
        <a:p>
          <a:endParaRPr/>
        </a:p>
        <a:p>
          <a:r>
            <a:rPr kumimoji="1" lang="ja-JP" altLang="en-US" sz="1300">
              <a:latin typeface="ＭＳ Ｐゴシック"/>
              <a:ea typeface="ＭＳ Ｐゴシック"/>
            </a:rPr>
            <a:t>　充当可能財源における基準財政需要額算入見込額の増加及び充当可能基金の増加による。今後も、公債費等の義務的経費の削減を中心とする行財政改革を推進し、財政の健全化に努める。</a:t>
          </a:r>
        </a:p>
      </xdr:txBody>
    </xdr:sp>
    <xdr:clientData/>
  </xdr:twoCellAnchor>
  <xdr:oneCellAnchor>
    <xdr:from>
      <xdr:col>61</xdr:col>
      <xdr:colOff>6350</xdr:colOff>
      <xdr:row>10</xdr:row>
      <xdr:rowOff>63500</xdr:rowOff>
    </xdr:from>
    <xdr:ext cx="298450" cy="22288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654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654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129540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101600</xdr:rowOff>
    </xdr:from>
    <xdr:ext cx="762000" cy="259080"/>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129540</xdr:rowOff>
    </xdr:from>
    <xdr:to>
      <xdr:col>81</xdr:col>
      <xdr:colOff>133350</xdr:colOff>
      <xdr:row>22</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146685</xdr:rowOff>
    </xdr:from>
    <xdr:to>
      <xdr:col>81</xdr:col>
      <xdr:colOff>44450</xdr:colOff>
      <xdr:row>14</xdr:row>
      <xdr:rowOff>165100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469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95250</xdr:rowOff>
    </xdr:from>
    <xdr:ext cx="762000" cy="259080"/>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5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123190</xdr:rowOff>
    </xdr:from>
    <xdr:to>
      <xdr:col>81</xdr:col>
      <xdr:colOff>95250</xdr:colOff>
      <xdr:row>15</xdr:row>
      <xdr:rowOff>53340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165100</xdr:rowOff>
    </xdr:from>
    <xdr:to>
      <xdr:col>77</xdr:col>
      <xdr:colOff>44450</xdr:colOff>
      <xdr:row>15</xdr:row>
      <xdr:rowOff>53340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654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171450</xdr:rowOff>
    </xdr:from>
    <xdr:to>
      <xdr:col>77</xdr:col>
      <xdr:colOff>95250</xdr:colOff>
      <xdr:row>15</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86360</xdr:rowOff>
    </xdr:from>
    <xdr:ext cx="736600" cy="25654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581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53340</xdr:rowOff>
    </xdr:from>
    <xdr:to>
      <xdr:col>72</xdr:col>
      <xdr:colOff>203200</xdr:colOff>
      <xdr:row>15</xdr:row>
      <xdr:rowOff>106680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250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14605</xdr:rowOff>
    </xdr:from>
    <xdr:to>
      <xdr:col>73</xdr:col>
      <xdr:colOff>44450</xdr:colOff>
      <xdr:row>15</xdr:row>
      <xdr:rowOff>116205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100965</xdr:rowOff>
    </xdr:from>
    <xdr:ext cx="762000" cy="25654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72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106680</xdr:rowOff>
    </xdr:from>
    <xdr:to>
      <xdr:col>68</xdr:col>
      <xdr:colOff>152400</xdr:colOff>
      <xdr:row>16</xdr:row>
      <xdr:rowOff>1270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784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48260</xdr:rowOff>
    </xdr:from>
    <xdr:to>
      <xdr:col>68</xdr:col>
      <xdr:colOff>203200</xdr:colOff>
      <xdr:row>15</xdr:row>
      <xdr:rowOff>149860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160020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105410</xdr:rowOff>
    </xdr:from>
    <xdr:to>
      <xdr:col>64</xdr:col>
      <xdr:colOff>152400</xdr:colOff>
      <xdr:row>16</xdr:row>
      <xdr:rowOff>35560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7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45720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95885</xdr:rowOff>
    </xdr:from>
    <xdr:to>
      <xdr:col>81</xdr:col>
      <xdr:colOff>95250</xdr:colOff>
      <xdr:row>15</xdr:row>
      <xdr:rowOff>26035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112395</xdr:rowOff>
    </xdr:from>
    <xdr:ext cx="762000" cy="256540"/>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412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114300</xdr:rowOff>
    </xdr:from>
    <xdr:to>
      <xdr:col>77</xdr:col>
      <xdr:colOff>95250</xdr:colOff>
      <xdr:row>15</xdr:row>
      <xdr:rowOff>44450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54610</xdr:rowOff>
    </xdr:from>
    <xdr:ext cx="736600" cy="25654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834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2540</xdr:rowOff>
    </xdr:from>
    <xdr:to>
      <xdr:col>73</xdr:col>
      <xdr:colOff>44450</xdr:colOff>
      <xdr:row>15</xdr:row>
      <xdr:rowOff>104140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114300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55880</xdr:rowOff>
    </xdr:from>
    <xdr:to>
      <xdr:col>68</xdr:col>
      <xdr:colOff>203200</xdr:colOff>
      <xdr:row>15</xdr:row>
      <xdr:rowOff>157480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142240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1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121920</xdr:rowOff>
    </xdr:from>
    <xdr:to>
      <xdr:col>64</xdr:col>
      <xdr:colOff>152400</xdr:colOff>
      <xdr:row>16</xdr:row>
      <xdr:rowOff>52070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36830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類似団体平均２２．７％、全国平均２５．６％、埼玉県平均２５．４％に対し、２１．３％であり、対前年度比１．０％増となっている。</a:t>
          </a:r>
        </a:p>
        <a:p>
          <a:endParaRPr/>
        </a:p>
        <a:p>
          <a:r>
            <a:rPr lang="ja-JP" altLang="en-US" sz="1300">
              <a:latin typeface="ＭＳ Ｐゴシック"/>
              <a:ea typeface="ＭＳ Ｐゴシック"/>
            </a:rPr>
            <a:t>　定員の適正化により類似団体平均と比較すると低い比率を保っているが、その要因として消防、ごみ処理、火葬業務等を一部事務組合で行っていることが挙げられる。</a:t>
          </a: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7620</xdr:rowOff>
    </xdr:from>
    <xdr:ext cx="762000" cy="25654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158750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101600</xdr:rowOff>
    </xdr:from>
    <xdr:ext cx="73406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54610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92710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101600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48260</xdr:rowOff>
    </xdr:from>
    <xdr:ext cx="7594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96520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115570</xdr:rowOff>
    </xdr:from>
    <xdr:ext cx="73406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115570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153670</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50800</xdr:rowOff>
    </xdr:from>
    <xdr:ext cx="75946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類似団体平均１６．３％、全国平均１４．７％、埼玉県平均１８．３％に対し、１３．７％であり、対前年度比１．１％増となっている。</a:t>
          </a:r>
        </a:p>
        <a:p>
          <a:endParaRPr/>
        </a:p>
        <a:p>
          <a:r>
            <a:rPr lang="ja-JP" altLang="en-US" sz="1300">
              <a:latin typeface="ＭＳ Ｐゴシック"/>
              <a:ea typeface="ＭＳ Ｐゴシック"/>
            </a:rPr>
            <a:t>　業務の民間委託や指定管理者制度のさらなる導入により、人件費から物件費（委託料）への移行が考えられる。物件費抑制のため、秩父市公共施設等総合管理計画に沿って必要な施設を取捨選択する必要がある。類似団体平均と比較し、低い要因としては業務を一部事務組合で行っていることが挙げられる。</a:t>
          </a:r>
        </a:p>
      </xdr:txBody>
    </xdr:sp>
    <xdr:clientData/>
  </xdr:twoCellAnchor>
  <xdr:oneCellAnchor>
    <xdr:from>
      <xdr:col>62</xdr:col>
      <xdr:colOff>6350</xdr:colOff>
      <xdr:row>9</xdr:row>
      <xdr:rowOff>107950</xdr:rowOff>
    </xdr:from>
    <xdr:ext cx="29591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654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16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90170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1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17780</xdr:rowOff>
    </xdr:from>
    <xdr:ext cx="736600" cy="25654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58420</xdr:rowOff>
    </xdr:from>
    <xdr:to>
      <xdr:col>73</xdr:col>
      <xdr:colOff>180975</xdr:colOff>
      <xdr:row>16</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96520</xdr:rowOff>
    </xdr:from>
    <xdr:to>
      <xdr:col>69</xdr:col>
      <xdr:colOff>92075</xdr:colOff>
      <xdr:row>16</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39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135890</xdr:rowOff>
    </xdr:from>
    <xdr:ext cx="75946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0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52070</xdr:rowOff>
    </xdr:from>
    <xdr:ext cx="762000" cy="25654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667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107950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119380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119380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157480</xdr:rowOff>
    </xdr:from>
    <xdr:ext cx="759460" cy="25654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77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165100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類似団体平均１０．８％、全国平均１２．６％、埼玉県平均１３．５％に対し、１１．６％であり、対前年度比１．１％増となっている。</a:t>
          </a:r>
        </a:p>
        <a:p>
          <a:endParaRPr/>
        </a:p>
        <a:p>
          <a:r>
            <a:rPr lang="ja-JP" altLang="en-US" sz="1300">
              <a:latin typeface="ＭＳ Ｐゴシック"/>
              <a:ea typeface="ＭＳ Ｐゴシック"/>
            </a:rPr>
            <a:t>　扶助費は、平成２７年度から子ども子育て支援新制度への移行に伴う認定こども園等、認可保育施設の増により増加している。</a:t>
          </a:r>
        </a:p>
        <a:p>
          <a:r>
            <a:rPr lang="ja-JP" altLang="en-US" sz="1300">
              <a:latin typeface="ＭＳ Ｐゴシック"/>
              <a:ea typeface="ＭＳ Ｐゴシック"/>
            </a:rPr>
            <a:t>　引き続き、扶助費支給の資格審査等の適正化や単独事業の見直しを進めていく。</a:t>
          </a:r>
        </a:p>
      </xdr:txBody>
    </xdr:sp>
    <xdr:clientData/>
  </xdr:twoCellAnchor>
  <xdr:oneCellAnchor>
    <xdr:from>
      <xdr:col>3</xdr:col>
      <xdr:colOff>123825</xdr:colOff>
      <xdr:row>49</xdr:row>
      <xdr:rowOff>107950</xdr:rowOff>
    </xdr:from>
    <xdr:ext cx="29591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5460" cy="25654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5460" cy="25654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654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30480</xdr:rowOff>
    </xdr:from>
    <xdr:ext cx="762000" cy="25654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962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52070</xdr:rowOff>
    </xdr:from>
    <xdr:ext cx="762000" cy="25654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8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34925</xdr:rowOff>
    </xdr:from>
    <xdr:to>
      <xdr:col>24</xdr:col>
      <xdr:colOff>76200</xdr:colOff>
      <xdr:row>56</xdr:row>
      <xdr:rowOff>136525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49530</xdr:rowOff>
    </xdr:from>
    <xdr:to>
      <xdr:col>19</xdr:col>
      <xdr:colOff>187325</xdr:colOff>
      <xdr:row>56</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50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xdr:rowOff>
    </xdr:from>
    <xdr:to>
      <xdr:col>20</xdr:col>
      <xdr:colOff>38100</xdr:colOff>
      <xdr:row>56</xdr:row>
      <xdr:rowOff>118110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102870</xdr:rowOff>
    </xdr:from>
    <xdr:ext cx="734060"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40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21590</xdr:rowOff>
    </xdr:from>
    <xdr:to>
      <xdr:col>15</xdr:col>
      <xdr:colOff>98425</xdr:colOff>
      <xdr:row>56</xdr:row>
      <xdr:rowOff>49530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22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170180</xdr:rowOff>
    </xdr:from>
    <xdr:to>
      <xdr:col>15</xdr:col>
      <xdr:colOff>149225</xdr:colOff>
      <xdr:row>56</xdr:row>
      <xdr:rowOff>100330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110490</xdr:rowOff>
    </xdr:from>
    <xdr:ext cx="762000" cy="25654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166370</xdr:rowOff>
    </xdr:from>
    <xdr:to>
      <xdr:col>11</xdr:col>
      <xdr:colOff>9525</xdr:colOff>
      <xdr:row>56</xdr:row>
      <xdr:rowOff>21590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61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124460</xdr:rowOff>
    </xdr:from>
    <xdr:to>
      <xdr:col>11</xdr:col>
      <xdr:colOff>60325</xdr:colOff>
      <xdr:row>56</xdr:row>
      <xdr:rowOff>54610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64770</xdr:rowOff>
    </xdr:from>
    <xdr:ext cx="759460" cy="25654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30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78740</xdr:rowOff>
    </xdr:from>
    <xdr:to>
      <xdr:col>6</xdr:col>
      <xdr:colOff>171450</xdr:colOff>
      <xdr:row>56</xdr:row>
      <xdr:rowOff>8890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19050</xdr:rowOff>
    </xdr:from>
    <xdr:ext cx="759460" cy="25654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77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107950</xdr:rowOff>
    </xdr:from>
    <xdr:to>
      <xdr:col>24</xdr:col>
      <xdr:colOff>76200</xdr:colOff>
      <xdr:row>57</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80010</xdr:rowOff>
    </xdr:from>
    <xdr:ext cx="762000" cy="25908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119380</xdr:rowOff>
    </xdr:from>
    <xdr:ext cx="73406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776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170180</xdr:rowOff>
    </xdr:from>
    <xdr:to>
      <xdr:col>15</xdr:col>
      <xdr:colOff>149225</xdr:colOff>
      <xdr:row>56</xdr:row>
      <xdr:rowOff>100330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85090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142240</xdr:rowOff>
    </xdr:from>
    <xdr:to>
      <xdr:col>11</xdr:col>
      <xdr:colOff>60325</xdr:colOff>
      <xdr:row>56</xdr:row>
      <xdr:rowOff>72390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57150</xdr:rowOff>
    </xdr:from>
    <xdr:ext cx="75946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583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114935</xdr:rowOff>
    </xdr:from>
    <xdr:to>
      <xdr:col>6</xdr:col>
      <xdr:colOff>171450</xdr:colOff>
      <xdr:row>56</xdr:row>
      <xdr:rowOff>45085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29845</xdr:rowOff>
    </xdr:from>
    <xdr:ext cx="759460" cy="25654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310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類似団体平均１４．１％、全国平均１３．３％、埼玉県平均１２．７％に対し、１３．３％であり、対前年度比０．６％増となっているが、その内訳をみると維持補修費０．８％、繰出金１２．５％である。</a:t>
          </a:r>
        </a:p>
        <a:p>
          <a:endParaRPr/>
        </a:p>
        <a:p>
          <a:r>
            <a:rPr lang="ja-JP" altLang="en-US" sz="1300">
              <a:latin typeface="ＭＳ Ｐゴシック"/>
              <a:ea typeface="ＭＳ Ｐゴシック"/>
            </a:rPr>
            <a:t>　繰出金のうち主なものは、国民健康保険、後期高齢者医療、介護保険、下水道等で、今後も増加傾向にあるため、料金等の収入の適正化を図ることなどにより普通会計の負担額を減らしていくよう努める。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5910"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83820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41910</xdr:rowOff>
    </xdr:from>
    <xdr:ext cx="762000" cy="25654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67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93980</xdr:rowOff>
    </xdr:from>
    <xdr:ext cx="762000" cy="259080"/>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95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66040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520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59690</xdr:rowOff>
    </xdr:from>
    <xdr:ext cx="7366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27940</xdr:rowOff>
    </xdr:from>
    <xdr:to>
      <xdr:col>73</xdr:col>
      <xdr:colOff>180975</xdr:colOff>
      <xdr:row>56</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29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67310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161290</xdr:rowOff>
    </xdr:from>
    <xdr:to>
      <xdr:col>69</xdr:col>
      <xdr:colOff>92075</xdr:colOff>
      <xdr:row>56</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91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13970</xdr:rowOff>
    </xdr:from>
    <xdr:ext cx="75946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105410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77470</xdr:rowOff>
    </xdr:from>
    <xdr:ext cx="762000" cy="25654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07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127000</xdr:rowOff>
    </xdr:from>
    <xdr:ext cx="7366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85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111760</xdr:rowOff>
    </xdr:from>
    <xdr:ext cx="762000" cy="25654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0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88900</xdr:rowOff>
    </xdr:from>
    <xdr:ext cx="759460" cy="25654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472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50800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0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類似団体平均１１．７％、全国平均１０．２％、埼玉県平均９．６％に対し、１２．４％であり、対前年度同比０．２％増となっている。</a:t>
          </a:r>
        </a:p>
        <a:p>
          <a:endParaRPr/>
        </a:p>
        <a:p>
          <a:r>
            <a:rPr lang="ja-JP" altLang="en-US" sz="1300">
              <a:latin typeface="ＭＳ Ｐゴシック"/>
              <a:ea typeface="ＭＳ Ｐゴシック"/>
            </a:rPr>
            <a:t>　類似団体平均と比較して高い要因は、消防、ごみ処理、火葬業務等を一部事務組合で行っていることが挙げられる。</a:t>
          </a:r>
        </a:p>
      </xdr:txBody>
    </xdr:sp>
    <xdr:clientData/>
  </xdr:twoCellAnchor>
  <xdr:oneCellAnchor>
    <xdr:from>
      <xdr:col>62</xdr:col>
      <xdr:colOff>6350</xdr:colOff>
      <xdr:row>29</xdr:row>
      <xdr:rowOff>107950</xdr:rowOff>
    </xdr:from>
    <xdr:ext cx="295910"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8255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422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151765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8255</xdr:rowOff>
    </xdr:from>
    <xdr:to>
      <xdr:col>82</xdr:col>
      <xdr:colOff>196850</xdr:colOff>
      <xdr:row>40</xdr:row>
      <xdr:rowOff>8255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113030</xdr:rowOff>
    </xdr:from>
    <xdr:to>
      <xdr:col>82</xdr:col>
      <xdr:colOff>107950</xdr:colOff>
      <xdr:row>36</xdr:row>
      <xdr:rowOff>122555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852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55880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39370</xdr:rowOff>
    </xdr:from>
    <xdr:to>
      <xdr:col>82</xdr:col>
      <xdr:colOff>158750</xdr:colOff>
      <xdr:row>36</xdr:row>
      <xdr:rowOff>140970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113030</xdr:rowOff>
    </xdr:from>
    <xdr:to>
      <xdr:col>78</xdr:col>
      <xdr:colOff>69850</xdr:colOff>
      <xdr:row>36</xdr:row>
      <xdr:rowOff>135890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8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151130</xdr:rowOff>
    </xdr:from>
    <xdr:ext cx="7366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127000</xdr:rowOff>
    </xdr:from>
    <xdr:to>
      <xdr:col>73</xdr:col>
      <xdr:colOff>180975</xdr:colOff>
      <xdr:row>36</xdr:row>
      <xdr:rowOff>135890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92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16510</xdr:rowOff>
    </xdr:from>
    <xdr:to>
      <xdr:col>74</xdr:col>
      <xdr:colOff>31750</xdr:colOff>
      <xdr:row>36</xdr:row>
      <xdr:rowOff>118110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128270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127000</xdr:rowOff>
    </xdr:from>
    <xdr:to>
      <xdr:col>69</xdr:col>
      <xdr:colOff>92075</xdr:colOff>
      <xdr:row>36</xdr:row>
      <xdr:rowOff>140970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992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5946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2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151130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36</xdr:row>
      <xdr:rowOff>71755</xdr:rowOff>
    </xdr:from>
    <xdr:to>
      <xdr:col>82</xdr:col>
      <xdr:colOff>158750</xdr:colOff>
      <xdr:row>37</xdr:row>
      <xdr:rowOff>1905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43815</xdr:rowOff>
    </xdr:from>
    <xdr:ext cx="762000" cy="256540"/>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16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62230</xdr:rowOff>
    </xdr:from>
    <xdr:to>
      <xdr:col>78</xdr:col>
      <xdr:colOff>120650</xdr:colOff>
      <xdr:row>36</xdr:row>
      <xdr:rowOff>163830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148590</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85090</xdr:rowOff>
    </xdr:from>
    <xdr:to>
      <xdr:col>74</xdr:col>
      <xdr:colOff>31750</xdr:colOff>
      <xdr:row>37</xdr:row>
      <xdr:rowOff>15240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162560</xdr:rowOff>
    </xdr:from>
    <xdr:ext cx="75946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3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90170</xdr:rowOff>
    </xdr:from>
    <xdr:to>
      <xdr:col>65</xdr:col>
      <xdr:colOff>53975</xdr:colOff>
      <xdr:row>37</xdr:row>
      <xdr:rowOff>20320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5080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類似団体平均１５．８％、全国平均１６．６％、埼玉県平均１４．４％に対し、１６．９％であり、対前年度比２．１％増となっている。</a:t>
          </a:r>
        </a:p>
        <a:p>
          <a:endParaRPr/>
        </a:p>
        <a:p>
          <a:r>
            <a:rPr lang="ja-JP" altLang="en-US" sz="1300">
              <a:latin typeface="ＭＳ Ｐゴシック"/>
              <a:ea typeface="ＭＳ Ｐゴシック"/>
            </a:rPr>
            <a:t>　臨時財政対策債の発行に係る据置期間の短縮により、増となった。</a:t>
          </a:r>
        </a:p>
        <a:p>
          <a:r>
            <a:rPr lang="ja-JP" altLang="en-US" sz="1300">
              <a:latin typeface="ＭＳ Ｐゴシック"/>
              <a:ea typeface="ＭＳ Ｐゴシック"/>
            </a:rPr>
            <a:t>　今後も、地方交付税原資の不足により発行した臨時財政対策債や合併特例債の償還費が増加することから、増加傾向になると推計している。</a:t>
          </a:r>
        </a:p>
      </xdr:txBody>
    </xdr:sp>
    <xdr:clientData/>
  </xdr:twoCellAnchor>
  <xdr:oneCellAnchor>
    <xdr:from>
      <xdr:col>3</xdr:col>
      <xdr:colOff>123825</xdr:colOff>
      <xdr:row>69</xdr:row>
      <xdr:rowOff>107950</xdr:rowOff>
    </xdr:from>
    <xdr:ext cx="295910"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654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654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654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654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109220</xdr:rowOff>
    </xdr:from>
    <xdr:to>
      <xdr:col>24</xdr:col>
      <xdr:colOff>25400</xdr:colOff>
      <xdr:row>80</xdr:row>
      <xdr:rowOff>99695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520"/>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71755</xdr:rowOff>
    </xdr:from>
    <xdr:ext cx="762000" cy="25908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99695</xdr:rowOff>
    </xdr:from>
    <xdr:to>
      <xdr:col>24</xdr:col>
      <xdr:colOff>114300</xdr:colOff>
      <xdr:row>80</xdr:row>
      <xdr:rowOff>99695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23495</xdr:rowOff>
    </xdr:from>
    <xdr:ext cx="762000" cy="259080"/>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109220</xdr:rowOff>
    </xdr:from>
    <xdr:to>
      <xdr:col>24</xdr:col>
      <xdr:colOff>114300</xdr:colOff>
      <xdr:row>74</xdr:row>
      <xdr:rowOff>109220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60960</xdr:rowOff>
    </xdr:from>
    <xdr:to>
      <xdr:col>24</xdr:col>
      <xdr:colOff>25400</xdr:colOff>
      <xdr:row>77</xdr:row>
      <xdr:rowOff>156845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6261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72390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55880</xdr:rowOff>
    </xdr:from>
    <xdr:to>
      <xdr:col>24</xdr:col>
      <xdr:colOff>76200</xdr:colOff>
      <xdr:row>77</xdr:row>
      <xdr:rowOff>157480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42545</xdr:rowOff>
    </xdr:from>
    <xdr:to>
      <xdr:col>19</xdr:col>
      <xdr:colOff>187325</xdr:colOff>
      <xdr:row>77</xdr:row>
      <xdr:rowOff>60960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4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69215</xdr:rowOff>
    </xdr:from>
    <xdr:to>
      <xdr:col>20</xdr:col>
      <xdr:colOff>38100</xdr:colOff>
      <xdr:row>77</xdr:row>
      <xdr:rowOff>170815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155575</xdr:rowOff>
    </xdr:from>
    <xdr:ext cx="734060" cy="25654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22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42545</xdr:rowOff>
    </xdr:from>
    <xdr:to>
      <xdr:col>15</xdr:col>
      <xdr:colOff>98425</xdr:colOff>
      <xdr:row>77</xdr:row>
      <xdr:rowOff>88265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1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73660</xdr:rowOff>
    </xdr:from>
    <xdr:to>
      <xdr:col>15</xdr:col>
      <xdr:colOff>149225</xdr:colOff>
      <xdr:row>78</xdr:row>
      <xdr:rowOff>3810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160020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88265</xdr:rowOff>
    </xdr:from>
    <xdr:to>
      <xdr:col>11</xdr:col>
      <xdr:colOff>9525</xdr:colOff>
      <xdr:row>77</xdr:row>
      <xdr:rowOff>88265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5946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5946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106045</xdr:rowOff>
    </xdr:from>
    <xdr:to>
      <xdr:col>24</xdr:col>
      <xdr:colOff>76200</xdr:colOff>
      <xdr:row>78</xdr:row>
      <xdr:rowOff>36195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78105</xdr:rowOff>
    </xdr:from>
    <xdr:ext cx="762000" cy="25654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79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10160</xdr:rowOff>
    </xdr:from>
    <xdr:to>
      <xdr:col>20</xdr:col>
      <xdr:colOff>38100</xdr:colOff>
      <xdr:row>77</xdr:row>
      <xdr:rowOff>111760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121920</xdr:rowOff>
    </xdr:from>
    <xdr:ext cx="734060" cy="25654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806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163195</xdr:rowOff>
    </xdr:from>
    <xdr:to>
      <xdr:col>15</xdr:col>
      <xdr:colOff>149225</xdr:colOff>
      <xdr:row>77</xdr:row>
      <xdr:rowOff>93345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103505</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37465</xdr:rowOff>
    </xdr:from>
    <xdr:to>
      <xdr:col>11</xdr:col>
      <xdr:colOff>60325</xdr:colOff>
      <xdr:row>77</xdr:row>
      <xdr:rowOff>139065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5946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079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37465</xdr:rowOff>
    </xdr:from>
    <xdr:to>
      <xdr:col>6</xdr:col>
      <xdr:colOff>171450</xdr:colOff>
      <xdr:row>77</xdr:row>
      <xdr:rowOff>139065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149225</xdr:rowOff>
    </xdr:from>
    <xdr:ext cx="75946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079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類似団体平均７５．６％、全国平均７６．４％、埼玉県平均７９．５％に対し、７２．３％であり、対前年度比４．０％増となっている。</a:t>
          </a:r>
        </a:p>
        <a:p>
          <a:endParaRPr/>
        </a:p>
        <a:p>
          <a:r>
            <a:rPr lang="ja-JP" altLang="en-US" sz="1300">
              <a:latin typeface="ＭＳ Ｐゴシック"/>
              <a:ea typeface="ＭＳ Ｐゴシック"/>
            </a:rPr>
            <a:t>　今後も経常収支比率の改善に向けて、歳入面では納税コールセンター等を活用した収税強化対策や使用料等の見直し等、自主財源の確保に努める。歳出面においても適切な予算編成、執行を行うとともに、国、県等からの補助金のさらなる活用を図り、経常一般財源の削減に努める。</a:t>
          </a:r>
        </a:p>
      </xdr:txBody>
    </xdr:sp>
    <xdr:clientData/>
  </xdr:twoCellAnchor>
  <xdr:oneCellAnchor>
    <xdr:from>
      <xdr:col>62</xdr:col>
      <xdr:colOff>6350</xdr:colOff>
      <xdr:row>69</xdr:row>
      <xdr:rowOff>107950</xdr:rowOff>
    </xdr:from>
    <xdr:ext cx="295910"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33020</xdr:rowOff>
    </xdr:from>
    <xdr:to>
      <xdr:col>82</xdr:col>
      <xdr:colOff>107950</xdr:colOff>
      <xdr:row>81</xdr:row>
      <xdr:rowOff>133985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1770"/>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106045</xdr:rowOff>
    </xdr:from>
    <xdr:ext cx="762000" cy="259080"/>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133985</xdr:rowOff>
    </xdr:from>
    <xdr:to>
      <xdr:col>82</xdr:col>
      <xdr:colOff>196850</xdr:colOff>
      <xdr:row>81</xdr:row>
      <xdr:rowOff>133985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119380</xdr:rowOff>
    </xdr:from>
    <xdr:ext cx="762000" cy="25908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33020</xdr:rowOff>
    </xdr:from>
    <xdr:to>
      <xdr:col>82</xdr:col>
      <xdr:colOff>196850</xdr:colOff>
      <xdr:row>75</xdr:row>
      <xdr:rowOff>33020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106680</xdr:rowOff>
    </xdr:from>
    <xdr:to>
      <xdr:col>82</xdr:col>
      <xdr:colOff>107950</xdr:colOff>
      <xdr:row>76</xdr:row>
      <xdr:rowOff>118110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6543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18415</xdr:rowOff>
    </xdr:from>
    <xdr:ext cx="762000" cy="25654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2006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106680</xdr:rowOff>
    </xdr:from>
    <xdr:to>
      <xdr:col>78</xdr:col>
      <xdr:colOff>69850</xdr:colOff>
      <xdr:row>75</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9654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41910</xdr:rowOff>
    </xdr:from>
    <xdr:to>
      <xdr:col>78</xdr:col>
      <xdr:colOff>120650</xdr:colOff>
      <xdr:row>77</xdr:row>
      <xdr:rowOff>143510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128270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115570</xdr:rowOff>
    </xdr:from>
    <xdr:to>
      <xdr:col>73</xdr:col>
      <xdr:colOff>180975</xdr:colOff>
      <xdr:row>75</xdr:row>
      <xdr:rowOff>124460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74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105410</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124460</xdr:rowOff>
    </xdr:from>
    <xdr:to>
      <xdr:col>69</xdr:col>
      <xdr:colOff>92075</xdr:colOff>
      <xdr:row>75</xdr:row>
      <xdr:rowOff>147320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83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85090</xdr:rowOff>
    </xdr:from>
    <xdr:to>
      <xdr:col>69</xdr:col>
      <xdr:colOff>142875</xdr:colOff>
      <xdr:row>77</xdr:row>
      <xdr:rowOff>15240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0</xdr:rowOff>
    </xdr:from>
    <xdr:ext cx="75946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71755</xdr:rowOff>
    </xdr:from>
    <xdr:to>
      <xdr:col>65</xdr:col>
      <xdr:colOff>53975</xdr:colOff>
      <xdr:row>77</xdr:row>
      <xdr:rowOff>1905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158115</xdr:rowOff>
    </xdr:from>
    <xdr:ext cx="762000" cy="25654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88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67310</xdr:rowOff>
    </xdr:from>
    <xdr:to>
      <xdr:col>82</xdr:col>
      <xdr:colOff>158750</xdr:colOff>
      <xdr:row>76</xdr:row>
      <xdr:rowOff>168910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83820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4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55880</xdr:rowOff>
    </xdr:from>
    <xdr:to>
      <xdr:col>78</xdr:col>
      <xdr:colOff>120650</xdr:colOff>
      <xdr:row>75</xdr:row>
      <xdr:rowOff>157480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167640</xdr:rowOff>
    </xdr:from>
    <xdr:ext cx="736600" cy="25654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834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73660</xdr:rowOff>
    </xdr:from>
    <xdr:to>
      <xdr:col>69</xdr:col>
      <xdr:colOff>142875</xdr:colOff>
      <xdr:row>76</xdr:row>
      <xdr:rowOff>3810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13970</xdr:rowOff>
    </xdr:from>
    <xdr:ext cx="75946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012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96520</xdr:rowOff>
    </xdr:from>
    <xdr:to>
      <xdr:col>65</xdr:col>
      <xdr:colOff>53975</xdr:colOff>
      <xdr:row>76</xdr:row>
      <xdr:rowOff>26670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36830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2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埼玉県秩父市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43815</xdr:rowOff>
    </xdr:from>
    <xdr:to>
      <xdr:col>29</xdr:col>
      <xdr:colOff>127000</xdr:colOff>
      <xdr:row>20</xdr:row>
      <xdr:rowOff>17780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48840"/>
          <a:ext cx="0" cy="1345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161290</xdr:rowOff>
    </xdr:from>
    <xdr:ext cx="75946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4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47,126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17780</xdr:rowOff>
    </xdr:from>
    <xdr:to>
      <xdr:col>30</xdr:col>
      <xdr:colOff>25400</xdr:colOff>
      <xdr:row>20</xdr:row>
      <xdr:rowOff>17780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944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130175</xdr:rowOff>
    </xdr:from>
    <xdr:ext cx="75946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3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129,494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43815</xdr:rowOff>
    </xdr:from>
    <xdr:to>
      <xdr:col>30</xdr:col>
      <xdr:colOff>25400</xdr:colOff>
      <xdr:row>12</xdr:row>
      <xdr:rowOff>43815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488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168910</xdr:rowOff>
    </xdr:from>
    <xdr:to>
      <xdr:col>29</xdr:col>
      <xdr:colOff>127000</xdr:colOff>
      <xdr:row>16</xdr:row>
      <xdr:rowOff>22225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788285"/>
          <a:ext cx="6477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3810</xdr:rowOff>
    </xdr:from>
    <xdr:ext cx="75946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6608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31750</xdr:rowOff>
    </xdr:from>
    <xdr:to>
      <xdr:col>29</xdr:col>
      <xdr:colOff>177800</xdr:colOff>
      <xdr:row>17</xdr:row>
      <xdr:rowOff>133350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22225</xdr:rowOff>
    </xdr:from>
    <xdr:to>
      <xdr:col>26</xdr:col>
      <xdr:colOff>50800</xdr:colOff>
      <xdr:row>16</xdr:row>
      <xdr:rowOff>81915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813050"/>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49530</xdr:rowOff>
    </xdr:from>
    <xdr:to>
      <xdr:col>26</xdr:col>
      <xdr:colOff>101600</xdr:colOff>
      <xdr:row>17</xdr:row>
      <xdr:rowOff>151130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135890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63500</xdr:rowOff>
    </xdr:from>
    <xdr:to>
      <xdr:col>22</xdr:col>
      <xdr:colOff>114300</xdr:colOff>
      <xdr:row>16</xdr:row>
      <xdr:rowOff>81915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285432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64135</xdr:rowOff>
    </xdr:from>
    <xdr:to>
      <xdr:col>22</xdr:col>
      <xdr:colOff>165100</xdr:colOff>
      <xdr:row>17</xdr:row>
      <xdr:rowOff>166370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150495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63500</xdr:rowOff>
    </xdr:from>
    <xdr:to>
      <xdr:col>18</xdr:col>
      <xdr:colOff>177800</xdr:colOff>
      <xdr:row>16</xdr:row>
      <xdr:rowOff>105410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85432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73660</xdr:rowOff>
    </xdr:from>
    <xdr:to>
      <xdr:col>19</xdr:col>
      <xdr:colOff>38100</xdr:colOff>
      <xdr:row>18</xdr:row>
      <xdr:rowOff>3810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83820</xdr:rowOff>
    </xdr:from>
    <xdr:to>
      <xdr:col>15</xdr:col>
      <xdr:colOff>101600</xdr:colOff>
      <xdr:row>18</xdr:row>
      <xdr:rowOff>13970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170180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71,454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118110</xdr:rowOff>
    </xdr:from>
    <xdr:to>
      <xdr:col>29</xdr:col>
      <xdr:colOff>177800</xdr:colOff>
      <xdr:row>16</xdr:row>
      <xdr:rowOff>48260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73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134620</xdr:rowOff>
    </xdr:from>
    <xdr:ext cx="759460" cy="25654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825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90,334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143510</xdr:rowOff>
    </xdr:from>
    <xdr:to>
      <xdr:col>26</xdr:col>
      <xdr:colOff>101600</xdr:colOff>
      <xdr:row>16</xdr:row>
      <xdr:rowOff>73025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7628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83185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31115</xdr:rowOff>
    </xdr:from>
    <xdr:to>
      <xdr:col>22</xdr:col>
      <xdr:colOff>165100</xdr:colOff>
      <xdr:row>16</xdr:row>
      <xdr:rowOff>132715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143510</xdr:rowOff>
    </xdr:from>
    <xdr:ext cx="762000" cy="25654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914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12065</xdr:rowOff>
    </xdr:from>
    <xdr:to>
      <xdr:col>19</xdr:col>
      <xdr:colOff>38100</xdr:colOff>
      <xdr:row>16</xdr:row>
      <xdr:rowOff>113665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123825</xdr:rowOff>
    </xdr:from>
    <xdr:ext cx="762000" cy="25654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1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54610</xdr:rowOff>
    </xdr:from>
    <xdr:to>
      <xdr:col>15</xdr:col>
      <xdr:colOff>101600</xdr:colOff>
      <xdr:row>16</xdr:row>
      <xdr:rowOff>156210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84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166370</xdr:rowOff>
    </xdr:from>
    <xdr:ext cx="762000" cy="25654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4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83,730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177800</xdr:rowOff>
    </xdr:from>
    <xdr:to>
      <xdr:col>29</xdr:col>
      <xdr:colOff>127000</xdr:colOff>
      <xdr:row>37</xdr:row>
      <xdr:rowOff>316230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10235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287655</xdr:rowOff>
    </xdr:from>
    <xdr:ext cx="759460"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3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316230</xdr:rowOff>
    </xdr:from>
    <xdr:to>
      <xdr:col>30</xdr:col>
      <xdr:colOff>25400</xdr:colOff>
      <xdr:row>37</xdr:row>
      <xdr:rowOff>316230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40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93345</xdr:rowOff>
    </xdr:from>
    <xdr:ext cx="759460" cy="25971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44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36,185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177800</xdr:rowOff>
    </xdr:from>
    <xdr:to>
      <xdr:col>30</xdr:col>
      <xdr:colOff>25400</xdr:colOff>
      <xdr:row>33</xdr:row>
      <xdr:rowOff>177800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102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252730</xdr:rowOff>
    </xdr:from>
    <xdr:to>
      <xdr:col>29</xdr:col>
      <xdr:colOff>127000</xdr:colOff>
      <xdr:row>38</xdr:row>
      <xdr:rowOff>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6863080"/>
          <a:ext cx="647700" cy="604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26670</xdr:rowOff>
    </xdr:from>
    <xdr:ext cx="759460" cy="25971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020"/>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182880</xdr:rowOff>
    </xdr:from>
    <xdr:to>
      <xdr:col>29</xdr:col>
      <xdr:colOff>177800</xdr:colOff>
      <xdr:row>35</xdr:row>
      <xdr:rowOff>283845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124460</xdr:rowOff>
    </xdr:from>
    <xdr:to>
      <xdr:col>26</xdr:col>
      <xdr:colOff>50800</xdr:colOff>
      <xdr:row>38</xdr:row>
      <xdr:rowOff>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305300" y="7077710"/>
          <a:ext cx="698500" cy="389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156210</xdr:rowOff>
    </xdr:from>
    <xdr:to>
      <xdr:col>26</xdr:col>
      <xdr:colOff>101600</xdr:colOff>
      <xdr:row>35</xdr:row>
      <xdr:rowOff>258445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267335</xdr:rowOff>
    </xdr:from>
    <xdr:ext cx="7366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4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335915</xdr:rowOff>
    </xdr:from>
    <xdr:to>
      <xdr:col>22</xdr:col>
      <xdr:colOff>114300</xdr:colOff>
      <xdr:row>36</xdr:row>
      <xdr:rowOff>124460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3606800" y="6946265"/>
          <a:ext cx="698500"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145415</xdr:rowOff>
    </xdr:from>
    <xdr:to>
      <xdr:col>22</xdr:col>
      <xdr:colOff>165100</xdr:colOff>
      <xdr:row>35</xdr:row>
      <xdr:rowOff>246380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256540</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335915</xdr:rowOff>
    </xdr:from>
    <xdr:to>
      <xdr:col>18</xdr:col>
      <xdr:colOff>177800</xdr:colOff>
      <xdr:row>36</xdr:row>
      <xdr:rowOff>59690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2908300" y="6946265"/>
          <a:ext cx="698500"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134620</xdr:rowOff>
    </xdr:from>
    <xdr:to>
      <xdr:col>19</xdr:col>
      <xdr:colOff>38100</xdr:colOff>
      <xdr:row>35</xdr:row>
      <xdr:rowOff>236855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246380</xdr:rowOff>
    </xdr:from>
    <xdr:ext cx="762000" cy="25654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87630</xdr:rowOff>
    </xdr:from>
    <xdr:to>
      <xdr:col>15</xdr:col>
      <xdr:colOff>101600</xdr:colOff>
      <xdr:row>35</xdr:row>
      <xdr:rowOff>189865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198755</xdr:rowOff>
    </xdr:from>
    <xdr:ext cx="762000" cy="2584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66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812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173355</xdr:rowOff>
    </xdr:from>
    <xdr:ext cx="759460" cy="259080"/>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837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292100</xdr:rowOff>
    </xdr:from>
    <xdr:to>
      <xdr:col>26</xdr:col>
      <xdr:colOff>101600</xdr:colOff>
      <xdr:row>38</xdr:row>
      <xdr:rowOff>50800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35560</xdr:rowOff>
    </xdr:from>
    <xdr:ext cx="7366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5031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73660</xdr:rowOff>
    </xdr:from>
    <xdr:to>
      <xdr:col>22</xdr:col>
      <xdr:colOff>165100</xdr:colOff>
      <xdr:row>37</xdr:row>
      <xdr:rowOff>3810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702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160020</xdr:rowOff>
    </xdr:from>
    <xdr:ext cx="762000" cy="25908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286385</xdr:rowOff>
    </xdr:from>
    <xdr:to>
      <xdr:col>19</xdr:col>
      <xdr:colOff>38100</xdr:colOff>
      <xdr:row>36</xdr:row>
      <xdr:rowOff>44450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896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29210</xdr:rowOff>
    </xdr:from>
    <xdr:ext cx="762000" cy="25654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8890</xdr:rowOff>
    </xdr:from>
    <xdr:to>
      <xdr:col>15</xdr:col>
      <xdr:colOff>101600</xdr:colOff>
      <xdr:row>36</xdr:row>
      <xdr:rowOff>110490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96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95250</xdr:rowOff>
    </xdr:from>
    <xdr:ext cx="762000" cy="25908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4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654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654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3090" cy="25654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104775</xdr:rowOff>
    </xdr:from>
    <xdr:to>
      <xdr:col>24</xdr:col>
      <xdr:colOff>62865</xdr:colOff>
      <xdr:row>38</xdr:row>
      <xdr:rowOff>170815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275"/>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3175</xdr:rowOff>
    </xdr:from>
    <xdr:ext cx="534670" cy="259080"/>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38,645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170815</xdr:rowOff>
    </xdr:from>
    <xdr:to>
      <xdr:col>24</xdr:col>
      <xdr:colOff>152400</xdr:colOff>
      <xdr:row>38</xdr:row>
      <xdr:rowOff>170815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52070</xdr:rowOff>
    </xdr:from>
    <xdr:ext cx="598805" cy="256540"/>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4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101,526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104775</xdr:rowOff>
    </xdr:from>
    <xdr:to>
      <xdr:col>24</xdr:col>
      <xdr:colOff>152400</xdr:colOff>
      <xdr:row>30</xdr:row>
      <xdr:rowOff>104775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44450</xdr:rowOff>
    </xdr:from>
    <xdr:to>
      <xdr:col>24</xdr:col>
      <xdr:colOff>63500</xdr:colOff>
      <xdr:row>35</xdr:row>
      <xdr:rowOff>78740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52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64135</xdr:rowOff>
    </xdr:from>
    <xdr:ext cx="534670" cy="25654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648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15875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78740</xdr:rowOff>
    </xdr:from>
    <xdr:to>
      <xdr:col>19</xdr:col>
      <xdr:colOff>177800</xdr:colOff>
      <xdr:row>35</xdr:row>
      <xdr:rowOff>134620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794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104140</xdr:rowOff>
    </xdr:from>
    <xdr:to>
      <xdr:col>20</xdr:col>
      <xdr:colOff>38100</xdr:colOff>
      <xdr:row>36</xdr:row>
      <xdr:rowOff>34290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25400</xdr:rowOff>
    </xdr:from>
    <xdr:ext cx="532130" cy="259080"/>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197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109855</xdr:rowOff>
    </xdr:from>
    <xdr:to>
      <xdr:col>15</xdr:col>
      <xdr:colOff>50800</xdr:colOff>
      <xdr:row>35</xdr:row>
      <xdr:rowOff>134620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106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20320</xdr:rowOff>
    </xdr:from>
    <xdr:ext cx="532130" cy="25654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192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76200</xdr:rowOff>
    </xdr:from>
    <xdr:to>
      <xdr:col>10</xdr:col>
      <xdr:colOff>114300</xdr:colOff>
      <xdr:row>35</xdr:row>
      <xdr:rowOff>109855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076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90805</xdr:rowOff>
    </xdr:from>
    <xdr:to>
      <xdr:col>10</xdr:col>
      <xdr:colOff>165100</xdr:colOff>
      <xdr:row>36</xdr:row>
      <xdr:rowOff>20955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12065</xdr:rowOff>
    </xdr:from>
    <xdr:ext cx="532130"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184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62230</xdr:rowOff>
    </xdr:from>
    <xdr:ext cx="53213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234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16510</xdr:rowOff>
    </xdr:from>
    <xdr:ext cx="534670" cy="25908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45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27940</xdr:rowOff>
    </xdr:from>
    <xdr:to>
      <xdr:col>20</xdr:col>
      <xdr:colOff>38100</xdr:colOff>
      <xdr:row>35</xdr:row>
      <xdr:rowOff>129540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146685</xdr:rowOff>
    </xdr:from>
    <xdr:ext cx="532130" cy="25654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29965" y="58045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83820</xdr:rowOff>
    </xdr:from>
    <xdr:to>
      <xdr:col>15</xdr:col>
      <xdr:colOff>101600</xdr:colOff>
      <xdr:row>36</xdr:row>
      <xdr:rowOff>13970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30480</xdr:rowOff>
    </xdr:from>
    <xdr:ext cx="532130" cy="25654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0965" y="5859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59055</xdr:rowOff>
    </xdr:from>
    <xdr:to>
      <xdr:col>10</xdr:col>
      <xdr:colOff>165100</xdr:colOff>
      <xdr:row>35</xdr:row>
      <xdr:rowOff>160655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6350</xdr:rowOff>
    </xdr:from>
    <xdr:ext cx="53213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1965" y="5835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25400</xdr:rowOff>
    </xdr:from>
    <xdr:to>
      <xdr:col>6</xdr:col>
      <xdr:colOff>38100</xdr:colOff>
      <xdr:row>35</xdr:row>
      <xdr:rowOff>127000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143510</xdr:rowOff>
    </xdr:from>
    <xdr:ext cx="532130" cy="25654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2965" y="5801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654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09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132080</xdr:rowOff>
    </xdr:from>
    <xdr:to>
      <xdr:col>24</xdr:col>
      <xdr:colOff>62865</xdr:colOff>
      <xdr:row>58</xdr:row>
      <xdr:rowOff>143510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313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78105</xdr:rowOff>
    </xdr:from>
    <xdr:ext cx="598805" cy="25654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7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158,137</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132080</xdr:rowOff>
    </xdr:from>
    <xdr:to>
      <xdr:col>24</xdr:col>
      <xdr:colOff>152400</xdr:colOff>
      <xdr:row>49</xdr:row>
      <xdr:rowOff>132080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6350</xdr:rowOff>
    </xdr:from>
    <xdr:to>
      <xdr:col>24</xdr:col>
      <xdr:colOff>63500</xdr:colOff>
      <xdr:row>57</xdr:row>
      <xdr:rowOff>20955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790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128270</xdr:rowOff>
    </xdr:from>
    <xdr:ext cx="534670" cy="25908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20955</xdr:rowOff>
    </xdr:from>
    <xdr:to>
      <xdr:col>19</xdr:col>
      <xdr:colOff>177800</xdr:colOff>
      <xdr:row>57</xdr:row>
      <xdr:rowOff>62230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36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107950</xdr:rowOff>
    </xdr:from>
    <xdr:to>
      <xdr:col>20</xdr:col>
      <xdr:colOff>38100</xdr:colOff>
      <xdr:row>57</xdr:row>
      <xdr:rowOff>38100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54610</xdr:rowOff>
    </xdr:from>
    <xdr:ext cx="532130" cy="25654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29965" y="9484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43815</xdr:rowOff>
    </xdr:from>
    <xdr:to>
      <xdr:col>15</xdr:col>
      <xdr:colOff>50800</xdr:colOff>
      <xdr:row>57</xdr:row>
      <xdr:rowOff>62230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164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153035</xdr:rowOff>
    </xdr:from>
    <xdr:ext cx="532130"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0965" y="941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43180</xdr:rowOff>
    </xdr:from>
    <xdr:to>
      <xdr:col>10</xdr:col>
      <xdr:colOff>114300</xdr:colOff>
      <xdr:row>57</xdr:row>
      <xdr:rowOff>43815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15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95885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86995</xdr:rowOff>
    </xdr:from>
    <xdr:ext cx="532130" cy="25654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1965" y="9859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64770</xdr:rowOff>
    </xdr:from>
    <xdr:to>
      <xdr:col>6</xdr:col>
      <xdr:colOff>38100</xdr:colOff>
      <xdr:row>57</xdr:row>
      <xdr:rowOff>166370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157480</xdr:rowOff>
    </xdr:from>
    <xdr:ext cx="532130" cy="25654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2965" y="9930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126365</xdr:rowOff>
    </xdr:from>
    <xdr:to>
      <xdr:col>24</xdr:col>
      <xdr:colOff>114300</xdr:colOff>
      <xdr:row>57</xdr:row>
      <xdr:rowOff>56515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104775</xdr:rowOff>
    </xdr:from>
    <xdr:ext cx="534670" cy="259080"/>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5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63500</xdr:rowOff>
    </xdr:from>
    <xdr:ext cx="532130" cy="25654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29965" y="9836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11430</xdr:rowOff>
    </xdr:from>
    <xdr:to>
      <xdr:col>15</xdr:col>
      <xdr:colOff>101600</xdr:colOff>
      <xdr:row>57</xdr:row>
      <xdr:rowOff>113030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104140</xdr:rowOff>
    </xdr:from>
    <xdr:ext cx="53213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0965" y="9876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164465</xdr:rowOff>
    </xdr:from>
    <xdr:to>
      <xdr:col>10</xdr:col>
      <xdr:colOff>165100</xdr:colOff>
      <xdr:row>57</xdr:row>
      <xdr:rowOff>94615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111125</xdr:rowOff>
    </xdr:from>
    <xdr:ext cx="532130" cy="25654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1965" y="9540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163830</xdr:rowOff>
    </xdr:from>
    <xdr:to>
      <xdr:col>6</xdr:col>
      <xdr:colOff>38100</xdr:colOff>
      <xdr:row>57</xdr:row>
      <xdr:rowOff>93980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110490</xdr:rowOff>
    </xdr:from>
    <xdr:ext cx="532130" cy="25654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2965" y="9540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6380" cy="25908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4820"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640" y="1306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65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90170</xdr:rowOff>
    </xdr:from>
    <xdr:to>
      <xdr:col>24</xdr:col>
      <xdr:colOff>62865</xdr:colOff>
      <xdr:row>79</xdr:row>
      <xdr:rowOff>2540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12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xdr:rowOff>
    </xdr:from>
    <xdr:ext cx="378460" cy="25654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9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2540</xdr:rowOff>
    </xdr:from>
    <xdr:to>
      <xdr:col>24</xdr:col>
      <xdr:colOff>152400</xdr:colOff>
      <xdr:row>79</xdr:row>
      <xdr:rowOff>2540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36830</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90170</xdr:rowOff>
    </xdr:from>
    <xdr:to>
      <xdr:col>24</xdr:col>
      <xdr:colOff>152400</xdr:colOff>
      <xdr:row>71</xdr:row>
      <xdr:rowOff>90170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159385</xdr:rowOff>
    </xdr:from>
    <xdr:to>
      <xdr:col>24</xdr:col>
      <xdr:colOff>63500</xdr:colOff>
      <xdr:row>78</xdr:row>
      <xdr:rowOff>41910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103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48895</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9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26035</xdr:rowOff>
    </xdr:from>
    <xdr:to>
      <xdr:col>24</xdr:col>
      <xdr:colOff>114300</xdr:colOff>
      <xdr:row>77</xdr:row>
      <xdr:rowOff>127635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159385</xdr:rowOff>
    </xdr:from>
    <xdr:to>
      <xdr:col>19</xdr:col>
      <xdr:colOff>177800</xdr:colOff>
      <xdr:row>78</xdr:row>
      <xdr:rowOff>48260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10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61595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78105</xdr:rowOff>
    </xdr:from>
    <xdr:ext cx="467360" cy="25654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2936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12700</xdr:rowOff>
    </xdr:from>
    <xdr:to>
      <xdr:col>15</xdr:col>
      <xdr:colOff>50800</xdr:colOff>
      <xdr:row>78</xdr:row>
      <xdr:rowOff>48260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858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32385</xdr:rowOff>
    </xdr:from>
    <xdr:to>
      <xdr:col>15</xdr:col>
      <xdr:colOff>101600</xdr:colOff>
      <xdr:row>77</xdr:row>
      <xdr:rowOff>133985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150495</xdr:rowOff>
    </xdr:from>
    <xdr:ext cx="46736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09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12700</xdr:rowOff>
    </xdr:from>
    <xdr:to>
      <xdr:col>10</xdr:col>
      <xdr:colOff>114300</xdr:colOff>
      <xdr:row>78</xdr:row>
      <xdr:rowOff>68580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58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45085</xdr:rowOff>
    </xdr:from>
    <xdr:to>
      <xdr:col>10</xdr:col>
      <xdr:colOff>165100</xdr:colOff>
      <xdr:row>77</xdr:row>
      <xdr:rowOff>146685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163195</xdr:rowOff>
    </xdr:from>
    <xdr:ext cx="46736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0219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60960</xdr:rowOff>
    </xdr:from>
    <xdr:to>
      <xdr:col>6</xdr:col>
      <xdr:colOff>38100</xdr:colOff>
      <xdr:row>77</xdr:row>
      <xdr:rowOff>162560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7620</xdr:rowOff>
    </xdr:from>
    <xdr:ext cx="467360" cy="25654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03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162560</xdr:rowOff>
    </xdr:from>
    <xdr:to>
      <xdr:col>24</xdr:col>
      <xdr:colOff>114300</xdr:colOff>
      <xdr:row>78</xdr:row>
      <xdr:rowOff>92710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140970</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109220</xdr:rowOff>
    </xdr:from>
    <xdr:to>
      <xdr:col>20</xdr:col>
      <xdr:colOff>38100</xdr:colOff>
      <xdr:row>78</xdr:row>
      <xdr:rowOff>38735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29845</xdr:rowOff>
    </xdr:from>
    <xdr:ext cx="467360" cy="25654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402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168910</xdr:rowOff>
    </xdr:from>
    <xdr:to>
      <xdr:col>15</xdr:col>
      <xdr:colOff>101600</xdr:colOff>
      <xdr:row>78</xdr:row>
      <xdr:rowOff>99060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90170</xdr:rowOff>
    </xdr:from>
    <xdr:ext cx="46736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63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133350</xdr:rowOff>
    </xdr:from>
    <xdr:to>
      <xdr:col>10</xdr:col>
      <xdr:colOff>165100</xdr:colOff>
      <xdr:row>78</xdr:row>
      <xdr:rowOff>63500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54610</xdr:rowOff>
    </xdr:from>
    <xdr:ext cx="467360" cy="25654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427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17780</xdr:rowOff>
    </xdr:from>
    <xdr:to>
      <xdr:col>6</xdr:col>
      <xdr:colOff>38100</xdr:colOff>
      <xdr:row>78</xdr:row>
      <xdr:rowOff>119380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110490</xdr:rowOff>
    </xdr:from>
    <xdr:ext cx="467360" cy="25654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483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130810</xdr:rowOff>
    </xdr:from>
    <xdr:to>
      <xdr:col>24</xdr:col>
      <xdr:colOff>62865</xdr:colOff>
      <xdr:row>97</xdr:row>
      <xdr:rowOff>128270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86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654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50,403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77470</xdr:rowOff>
    </xdr:from>
    <xdr:ext cx="598805" cy="25654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50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158,222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130810</xdr:rowOff>
    </xdr:from>
    <xdr:to>
      <xdr:col>24</xdr:col>
      <xdr:colOff>152400</xdr:colOff>
      <xdr:row>89</xdr:row>
      <xdr:rowOff>130810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143510</xdr:rowOff>
    </xdr:from>
    <xdr:to>
      <xdr:col>24</xdr:col>
      <xdr:colOff>63500</xdr:colOff>
      <xdr:row>95</xdr:row>
      <xdr:rowOff>29210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598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21590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43180</xdr:rowOff>
    </xdr:from>
    <xdr:to>
      <xdr:col>24</xdr:col>
      <xdr:colOff>114300</xdr:colOff>
      <xdr:row>95</xdr:row>
      <xdr:rowOff>144780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156210</xdr:rowOff>
    </xdr:from>
    <xdr:to>
      <xdr:col>19</xdr:col>
      <xdr:colOff>177800</xdr:colOff>
      <xdr:row>95</xdr:row>
      <xdr:rowOff>29210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2725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46355</xdr:rowOff>
    </xdr:from>
    <xdr:to>
      <xdr:col>20</xdr:col>
      <xdr:colOff>38100</xdr:colOff>
      <xdr:row>95</xdr:row>
      <xdr:rowOff>147955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139065</xdr:rowOff>
    </xdr:from>
    <xdr:ext cx="53213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426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156210</xdr:rowOff>
    </xdr:from>
    <xdr:to>
      <xdr:col>15</xdr:col>
      <xdr:colOff>50800</xdr:colOff>
      <xdr:row>95</xdr:row>
      <xdr:rowOff>62230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725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54610</xdr:rowOff>
    </xdr:from>
    <xdr:to>
      <xdr:col>15</xdr:col>
      <xdr:colOff>101600</xdr:colOff>
      <xdr:row>95</xdr:row>
      <xdr:rowOff>156210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147320</xdr:rowOff>
    </xdr:from>
    <xdr:ext cx="53213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435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62230</xdr:rowOff>
    </xdr:from>
    <xdr:to>
      <xdr:col>10</xdr:col>
      <xdr:colOff>114300</xdr:colOff>
      <xdr:row>95</xdr:row>
      <xdr:rowOff>102870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49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117475</xdr:rowOff>
    </xdr:from>
    <xdr:to>
      <xdr:col>10</xdr:col>
      <xdr:colOff>165100</xdr:colOff>
      <xdr:row>96</xdr:row>
      <xdr:rowOff>47625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38735</xdr:rowOff>
    </xdr:from>
    <xdr:ext cx="53213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497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145415</xdr:rowOff>
    </xdr:from>
    <xdr:to>
      <xdr:col>6</xdr:col>
      <xdr:colOff>38100</xdr:colOff>
      <xdr:row>96</xdr:row>
      <xdr:rowOff>75565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66675</xdr:rowOff>
    </xdr:from>
    <xdr:ext cx="532130" cy="25654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525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92075</xdr:rowOff>
    </xdr:from>
    <xdr:to>
      <xdr:col>24</xdr:col>
      <xdr:colOff>114300</xdr:colOff>
      <xdr:row>95</xdr:row>
      <xdr:rowOff>22225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114935</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59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149225</xdr:rowOff>
    </xdr:from>
    <xdr:to>
      <xdr:col>20</xdr:col>
      <xdr:colOff>38100</xdr:colOff>
      <xdr:row>95</xdr:row>
      <xdr:rowOff>79375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95885</xdr:rowOff>
    </xdr:from>
    <xdr:ext cx="53213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040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105410</xdr:rowOff>
    </xdr:from>
    <xdr:to>
      <xdr:col>15</xdr:col>
      <xdr:colOff>101600</xdr:colOff>
      <xdr:row>95</xdr:row>
      <xdr:rowOff>35560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52070</xdr:rowOff>
    </xdr:from>
    <xdr:ext cx="532130" cy="25654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59969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11430</xdr:rowOff>
    </xdr:from>
    <xdr:to>
      <xdr:col>10</xdr:col>
      <xdr:colOff>165100</xdr:colOff>
      <xdr:row>95</xdr:row>
      <xdr:rowOff>113030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129540</xdr:rowOff>
    </xdr:from>
    <xdr:ext cx="53213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074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52070</xdr:rowOff>
    </xdr:from>
    <xdr:to>
      <xdr:col>6</xdr:col>
      <xdr:colOff>38100</xdr:colOff>
      <xdr:row>95</xdr:row>
      <xdr:rowOff>153670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170180</xdr:rowOff>
    </xdr:from>
    <xdr:ext cx="53213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115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654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142240</xdr:rowOff>
    </xdr:from>
    <xdr:to>
      <xdr:col>54</xdr:col>
      <xdr:colOff>189865</xdr:colOff>
      <xdr:row>38</xdr:row>
      <xdr:rowOff>141605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40"/>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145415</xdr:rowOff>
    </xdr:from>
    <xdr:ext cx="534670" cy="256540"/>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5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11,802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141605</xdr:rowOff>
    </xdr:from>
    <xdr:to>
      <xdr:col>55</xdr:col>
      <xdr:colOff>88900</xdr:colOff>
      <xdr:row>38</xdr:row>
      <xdr:rowOff>141605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88900</xdr:rowOff>
    </xdr:from>
    <xdr:ext cx="598805" cy="25654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137,767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142240</xdr:rowOff>
    </xdr:from>
    <xdr:to>
      <xdr:col>55</xdr:col>
      <xdr:colOff>88900</xdr:colOff>
      <xdr:row>30</xdr:row>
      <xdr:rowOff>142240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87630</xdr:rowOff>
    </xdr:from>
    <xdr:to>
      <xdr:col>55</xdr:col>
      <xdr:colOff>0</xdr:colOff>
      <xdr:row>36</xdr:row>
      <xdr:rowOff>98425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598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48260</xdr:rowOff>
    </xdr:from>
    <xdr:ext cx="534670" cy="25908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69850</xdr:rowOff>
    </xdr:from>
    <xdr:to>
      <xdr:col>55</xdr:col>
      <xdr:colOff>50800</xdr:colOff>
      <xdr:row>37</xdr:row>
      <xdr:rowOff>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81280</xdr:rowOff>
    </xdr:from>
    <xdr:to>
      <xdr:col>50</xdr:col>
      <xdr:colOff>114300</xdr:colOff>
      <xdr:row>36</xdr:row>
      <xdr:rowOff>87630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53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84455</xdr:rowOff>
    </xdr:from>
    <xdr:to>
      <xdr:col>50</xdr:col>
      <xdr:colOff>165100</xdr:colOff>
      <xdr:row>37</xdr:row>
      <xdr:rowOff>14605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6350</xdr:rowOff>
    </xdr:from>
    <xdr:ext cx="532130" cy="25654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1965" y="6350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29210</xdr:rowOff>
    </xdr:from>
    <xdr:to>
      <xdr:col>45</xdr:col>
      <xdr:colOff>177800</xdr:colOff>
      <xdr:row>36</xdr:row>
      <xdr:rowOff>81280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014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86995</xdr:rowOff>
    </xdr:from>
    <xdr:to>
      <xdr:col>46</xdr:col>
      <xdr:colOff>38100</xdr:colOff>
      <xdr:row>37</xdr:row>
      <xdr:rowOff>17780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8255</xdr:rowOff>
    </xdr:from>
    <xdr:ext cx="532130" cy="25654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2965" y="6351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29210</xdr:rowOff>
    </xdr:from>
    <xdr:to>
      <xdr:col>41</xdr:col>
      <xdr:colOff>50800</xdr:colOff>
      <xdr:row>36</xdr:row>
      <xdr:rowOff>29845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01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85090</xdr:rowOff>
    </xdr:from>
    <xdr:to>
      <xdr:col>41</xdr:col>
      <xdr:colOff>101600</xdr:colOff>
      <xdr:row>37</xdr:row>
      <xdr:rowOff>15240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6350</xdr:rowOff>
    </xdr:from>
    <xdr:ext cx="532130" cy="25654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3965" y="6350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91440</xdr:rowOff>
    </xdr:from>
    <xdr:to>
      <xdr:col>36</xdr:col>
      <xdr:colOff>165100</xdr:colOff>
      <xdr:row>37</xdr:row>
      <xdr:rowOff>21590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12700</xdr:rowOff>
    </xdr:from>
    <xdr:ext cx="53213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4965" y="6356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47625</xdr:rowOff>
    </xdr:from>
    <xdr:to>
      <xdr:col>55</xdr:col>
      <xdr:colOff>50800</xdr:colOff>
      <xdr:row>36</xdr:row>
      <xdr:rowOff>149225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70485</xdr:rowOff>
    </xdr:from>
    <xdr:ext cx="534670" cy="259080"/>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1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36830</xdr:rowOff>
    </xdr:from>
    <xdr:to>
      <xdr:col>50</xdr:col>
      <xdr:colOff>165100</xdr:colOff>
      <xdr:row>36</xdr:row>
      <xdr:rowOff>138430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154940</xdr:rowOff>
    </xdr:from>
    <xdr:ext cx="532130" cy="25654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1965" y="5984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30480</xdr:rowOff>
    </xdr:from>
    <xdr:to>
      <xdr:col>46</xdr:col>
      <xdr:colOff>38100</xdr:colOff>
      <xdr:row>36</xdr:row>
      <xdr:rowOff>132080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148590</xdr:rowOff>
    </xdr:from>
    <xdr:ext cx="53213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2965" y="5977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149860</xdr:rowOff>
    </xdr:from>
    <xdr:to>
      <xdr:col>41</xdr:col>
      <xdr:colOff>101600</xdr:colOff>
      <xdr:row>36</xdr:row>
      <xdr:rowOff>80010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96520</xdr:rowOff>
    </xdr:from>
    <xdr:ext cx="53213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3965" y="5925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150495</xdr:rowOff>
    </xdr:from>
    <xdr:to>
      <xdr:col>36</xdr:col>
      <xdr:colOff>165100</xdr:colOff>
      <xdr:row>36</xdr:row>
      <xdr:rowOff>80645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97790</xdr:rowOff>
    </xdr:from>
    <xdr:ext cx="532130" cy="25654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4965" y="5927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090" cy="25654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156845</xdr:rowOff>
    </xdr:from>
    <xdr:to>
      <xdr:col>54</xdr:col>
      <xdr:colOff>189865</xdr:colOff>
      <xdr:row>58</xdr:row>
      <xdr:rowOff>104775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795"/>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109220</xdr:rowOff>
    </xdr:from>
    <xdr:ext cx="534670" cy="256540"/>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33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104775</xdr:rowOff>
    </xdr:from>
    <xdr:to>
      <xdr:col>55</xdr:col>
      <xdr:colOff>88900</xdr:colOff>
      <xdr:row>58</xdr:row>
      <xdr:rowOff>104775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8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103505</xdr:rowOff>
    </xdr:from>
    <xdr:ext cx="598805" cy="259080"/>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6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517,621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156845</xdr:rowOff>
    </xdr:from>
    <xdr:to>
      <xdr:col>55</xdr:col>
      <xdr:colOff>88900</xdr:colOff>
      <xdr:row>51</xdr:row>
      <xdr:rowOff>156845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24765</xdr:rowOff>
    </xdr:from>
    <xdr:to>
      <xdr:col>55</xdr:col>
      <xdr:colOff>0</xdr:colOff>
      <xdr:row>58</xdr:row>
      <xdr:rowOff>29210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688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158115</xdr:rowOff>
    </xdr:from>
    <xdr:ext cx="534670" cy="256540"/>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3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135255</xdr:rowOff>
    </xdr:from>
    <xdr:to>
      <xdr:col>55</xdr:col>
      <xdr:colOff>50800</xdr:colOff>
      <xdr:row>58</xdr:row>
      <xdr:rowOff>65405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41910</xdr:rowOff>
    </xdr:from>
    <xdr:to>
      <xdr:col>50</xdr:col>
      <xdr:colOff>114300</xdr:colOff>
      <xdr:row>58</xdr:row>
      <xdr:rowOff>29210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1456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136525</xdr:rowOff>
    </xdr:from>
    <xdr:to>
      <xdr:col>50</xdr:col>
      <xdr:colOff>165100</xdr:colOff>
      <xdr:row>58</xdr:row>
      <xdr:rowOff>66675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83185</xdr:rowOff>
    </xdr:from>
    <xdr:ext cx="532130"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1965" y="9684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41910</xdr:rowOff>
    </xdr:from>
    <xdr:to>
      <xdr:col>45</xdr:col>
      <xdr:colOff>177800</xdr:colOff>
      <xdr:row>58</xdr:row>
      <xdr:rowOff>32385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1456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129540</xdr:rowOff>
    </xdr:from>
    <xdr:to>
      <xdr:col>46</xdr:col>
      <xdr:colOff>38100</xdr:colOff>
      <xdr:row>58</xdr:row>
      <xdr:rowOff>59690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50800</xdr:rowOff>
    </xdr:from>
    <xdr:ext cx="53213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2965" y="9994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8890</xdr:rowOff>
    </xdr:from>
    <xdr:to>
      <xdr:col>41</xdr:col>
      <xdr:colOff>50800</xdr:colOff>
      <xdr:row>58</xdr:row>
      <xdr:rowOff>32385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529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136525</xdr:rowOff>
    </xdr:from>
    <xdr:to>
      <xdr:col>41</xdr:col>
      <xdr:colOff>101600</xdr:colOff>
      <xdr:row>58</xdr:row>
      <xdr:rowOff>66675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83185</xdr:rowOff>
    </xdr:from>
    <xdr:ext cx="53213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3965" y="9684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127635</xdr:rowOff>
    </xdr:from>
    <xdr:to>
      <xdr:col>36</xdr:col>
      <xdr:colOff>165100</xdr:colOff>
      <xdr:row>58</xdr:row>
      <xdr:rowOff>57785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74930</xdr:rowOff>
    </xdr:from>
    <xdr:ext cx="532130" cy="25654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4965" y="9676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145415</xdr:rowOff>
    </xdr:from>
    <xdr:to>
      <xdr:col>55</xdr:col>
      <xdr:colOff>50800</xdr:colOff>
      <xdr:row>58</xdr:row>
      <xdr:rowOff>75565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113665</xdr:rowOff>
    </xdr:from>
    <xdr:ext cx="534670" cy="2584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149860</xdr:rowOff>
    </xdr:from>
    <xdr:to>
      <xdr:col>50</xdr:col>
      <xdr:colOff>165100</xdr:colOff>
      <xdr:row>58</xdr:row>
      <xdr:rowOff>80010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71120</xdr:rowOff>
    </xdr:from>
    <xdr:ext cx="53213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1965" y="10015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162560</xdr:rowOff>
    </xdr:from>
    <xdr:to>
      <xdr:col>46</xdr:col>
      <xdr:colOff>38100</xdr:colOff>
      <xdr:row>57</xdr:row>
      <xdr:rowOff>92710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109220</xdr:rowOff>
    </xdr:from>
    <xdr:ext cx="596265" cy="25654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580" y="95389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153035</xdr:rowOff>
    </xdr:from>
    <xdr:to>
      <xdr:col>41</xdr:col>
      <xdr:colOff>101600</xdr:colOff>
      <xdr:row>58</xdr:row>
      <xdr:rowOff>83185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74930</xdr:rowOff>
    </xdr:from>
    <xdr:ext cx="532130" cy="25654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3965" y="10019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129540</xdr:rowOff>
    </xdr:from>
    <xdr:to>
      <xdr:col>36</xdr:col>
      <xdr:colOff>165100</xdr:colOff>
      <xdr:row>58</xdr:row>
      <xdr:rowOff>59690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50800</xdr:rowOff>
    </xdr:from>
    <xdr:ext cx="53213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4965" y="9994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3090" cy="25654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3090"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3090" cy="25654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3090"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166370</xdr:rowOff>
    </xdr:from>
    <xdr:to>
      <xdr:col>54</xdr:col>
      <xdr:colOff>189865</xdr:colOff>
      <xdr:row>79</xdr:row>
      <xdr:rowOff>99060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87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107315</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113030</xdr:rowOff>
    </xdr:from>
    <xdr:ext cx="598805" cy="259080"/>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451,887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166370</xdr:rowOff>
    </xdr:from>
    <xdr:to>
      <xdr:col>55</xdr:col>
      <xdr:colOff>88900</xdr:colOff>
      <xdr:row>70</xdr:row>
      <xdr:rowOff>166370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82550</xdr:rowOff>
    </xdr:from>
    <xdr:to>
      <xdr:col>55</xdr:col>
      <xdr:colOff>0</xdr:colOff>
      <xdr:row>79</xdr:row>
      <xdr:rowOff>83185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271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534670" cy="259080"/>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79</xdr:row>
      <xdr:rowOff>1905</xdr:rowOff>
    </xdr:from>
    <xdr:to>
      <xdr:col>55</xdr:col>
      <xdr:colOff>50800</xdr:colOff>
      <xdr:row>79</xdr:row>
      <xdr:rowOff>103505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71755</xdr:rowOff>
    </xdr:from>
    <xdr:to>
      <xdr:col>50</xdr:col>
      <xdr:colOff>114300</xdr:colOff>
      <xdr:row>79</xdr:row>
      <xdr:rowOff>82550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16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167005</xdr:rowOff>
    </xdr:from>
    <xdr:to>
      <xdr:col>50</xdr:col>
      <xdr:colOff>165100</xdr:colOff>
      <xdr:row>79</xdr:row>
      <xdr:rowOff>97790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113665</xdr:rowOff>
    </xdr:from>
    <xdr:ext cx="532130" cy="2584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3153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50800</xdr:rowOff>
    </xdr:from>
    <xdr:to>
      <xdr:col>45</xdr:col>
      <xdr:colOff>177800</xdr:colOff>
      <xdr:row>79</xdr:row>
      <xdr:rowOff>71755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953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155575</xdr:rowOff>
    </xdr:from>
    <xdr:to>
      <xdr:col>46</xdr:col>
      <xdr:colOff>38100</xdr:colOff>
      <xdr:row>79</xdr:row>
      <xdr:rowOff>86360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102235</xdr:rowOff>
    </xdr:from>
    <xdr:ext cx="532130" cy="2584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303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50800</xdr:rowOff>
    </xdr:from>
    <xdr:to>
      <xdr:col>41</xdr:col>
      <xdr:colOff>50800</xdr:colOff>
      <xdr:row>79</xdr:row>
      <xdr:rowOff>53340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95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150495</xdr:rowOff>
    </xdr:from>
    <xdr:to>
      <xdr:col>41</xdr:col>
      <xdr:colOff>101600</xdr:colOff>
      <xdr:row>79</xdr:row>
      <xdr:rowOff>80645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97790</xdr:rowOff>
    </xdr:from>
    <xdr:ext cx="532130" cy="25654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299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151765</xdr:rowOff>
    </xdr:from>
    <xdr:to>
      <xdr:col>36</xdr:col>
      <xdr:colOff>165100</xdr:colOff>
      <xdr:row>79</xdr:row>
      <xdr:rowOff>81915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98425</xdr:rowOff>
    </xdr:from>
    <xdr:ext cx="532130" cy="25654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3000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32385</xdr:rowOff>
    </xdr:from>
    <xdr:to>
      <xdr:col>55</xdr:col>
      <xdr:colOff>50800</xdr:colOff>
      <xdr:row>79</xdr:row>
      <xdr:rowOff>133985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151765</xdr:rowOff>
    </xdr:from>
    <xdr:ext cx="469900" cy="259080"/>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31750</xdr:rowOff>
    </xdr:from>
    <xdr:to>
      <xdr:col>50</xdr:col>
      <xdr:colOff>165100</xdr:colOff>
      <xdr:row>79</xdr:row>
      <xdr:rowOff>133350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124460</xdr:rowOff>
    </xdr:from>
    <xdr:ext cx="46736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350" y="1366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20955</xdr:rowOff>
    </xdr:from>
    <xdr:to>
      <xdr:col>46</xdr:col>
      <xdr:colOff>38100</xdr:colOff>
      <xdr:row>79</xdr:row>
      <xdr:rowOff>122555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113665</xdr:rowOff>
    </xdr:from>
    <xdr:ext cx="467360"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350" y="136582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171450</xdr:rowOff>
    </xdr:from>
    <xdr:to>
      <xdr:col>41</xdr:col>
      <xdr:colOff>101600</xdr:colOff>
      <xdr:row>79</xdr:row>
      <xdr:rowOff>101600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92710</xdr:rowOff>
    </xdr:from>
    <xdr:ext cx="53213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3965" y="13637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2540</xdr:rowOff>
    </xdr:from>
    <xdr:to>
      <xdr:col>36</xdr:col>
      <xdr:colOff>165100</xdr:colOff>
      <xdr:row>79</xdr:row>
      <xdr:rowOff>104140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95250</xdr:rowOff>
    </xdr:from>
    <xdr:ext cx="532130"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4965" y="13639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13970</xdr:rowOff>
    </xdr:from>
    <xdr:to>
      <xdr:col>54</xdr:col>
      <xdr:colOff>189865</xdr:colOff>
      <xdr:row>98</xdr:row>
      <xdr:rowOff>156210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47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160020</xdr:rowOff>
    </xdr:from>
    <xdr:ext cx="469900" cy="259080"/>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156210</xdr:rowOff>
    </xdr:from>
    <xdr:to>
      <xdr:col>55</xdr:col>
      <xdr:colOff>88900</xdr:colOff>
      <xdr:row>98</xdr:row>
      <xdr:rowOff>156210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34670" cy="256540"/>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6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99,712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13970</xdr:rowOff>
    </xdr:from>
    <xdr:to>
      <xdr:col>55</xdr:col>
      <xdr:colOff>88900</xdr:colOff>
      <xdr:row>90</xdr:row>
      <xdr:rowOff>13970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137160</xdr:rowOff>
    </xdr:from>
    <xdr:to>
      <xdr:col>55</xdr:col>
      <xdr:colOff>0</xdr:colOff>
      <xdr:row>97</xdr:row>
      <xdr:rowOff>10795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24910"/>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46990</xdr:rowOff>
    </xdr:from>
    <xdr:ext cx="534670" cy="259080"/>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68580</xdr:rowOff>
    </xdr:from>
    <xdr:to>
      <xdr:col>55</xdr:col>
      <xdr:colOff>50800</xdr:colOff>
      <xdr:row>96</xdr:row>
      <xdr:rowOff>170180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125095</xdr:rowOff>
    </xdr:from>
    <xdr:to>
      <xdr:col>50</xdr:col>
      <xdr:colOff>114300</xdr:colOff>
      <xdr:row>97</xdr:row>
      <xdr:rowOff>10795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384145"/>
          <a:ext cx="889000" cy="1257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112395</xdr:rowOff>
    </xdr:from>
    <xdr:to>
      <xdr:col>50</xdr:col>
      <xdr:colOff>165100</xdr:colOff>
      <xdr:row>97</xdr:row>
      <xdr:rowOff>42545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59055</xdr:rowOff>
    </xdr:from>
    <xdr:ext cx="53213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1965" y="16346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89</xdr:row>
      <xdr:rowOff>125095</xdr:rowOff>
    </xdr:from>
    <xdr:to>
      <xdr:col>45</xdr:col>
      <xdr:colOff>177800</xdr:colOff>
      <xdr:row>97</xdr:row>
      <xdr:rowOff>52070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384145"/>
          <a:ext cx="889000" cy="129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96520</xdr:rowOff>
    </xdr:from>
    <xdr:to>
      <xdr:col>46</xdr:col>
      <xdr:colOff>38100</xdr:colOff>
      <xdr:row>97</xdr:row>
      <xdr:rowOff>26670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17780</xdr:rowOff>
    </xdr:from>
    <xdr:ext cx="532130" cy="25654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2965" y="16648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92710</xdr:rowOff>
    </xdr:from>
    <xdr:to>
      <xdr:col>41</xdr:col>
      <xdr:colOff>50800</xdr:colOff>
      <xdr:row>97</xdr:row>
      <xdr:rowOff>52070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5191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171450</xdr:rowOff>
    </xdr:from>
    <xdr:to>
      <xdr:col>41</xdr:col>
      <xdr:colOff>101600</xdr:colOff>
      <xdr:row>97</xdr:row>
      <xdr:rowOff>101600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118110</xdr:rowOff>
    </xdr:from>
    <xdr:ext cx="53213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3965" y="16405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91440</xdr:rowOff>
    </xdr:from>
    <xdr:to>
      <xdr:col>36</xdr:col>
      <xdr:colOff>165100</xdr:colOff>
      <xdr:row>97</xdr:row>
      <xdr:rowOff>21590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12700</xdr:rowOff>
    </xdr:from>
    <xdr:ext cx="53213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4965" y="16643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86360</xdr:rowOff>
    </xdr:from>
    <xdr:to>
      <xdr:col>55</xdr:col>
      <xdr:colOff>50800</xdr:colOff>
      <xdr:row>96</xdr:row>
      <xdr:rowOff>16510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109220</xdr:rowOff>
    </xdr:from>
    <xdr:ext cx="534670" cy="256540"/>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255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132080</xdr:rowOff>
    </xdr:from>
    <xdr:to>
      <xdr:col>50</xdr:col>
      <xdr:colOff>165100</xdr:colOff>
      <xdr:row>97</xdr:row>
      <xdr:rowOff>61595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52705</xdr:rowOff>
    </xdr:from>
    <xdr:ext cx="532130" cy="25654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1965" y="16683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89</xdr:row>
      <xdr:rowOff>74930</xdr:rowOff>
    </xdr:from>
    <xdr:to>
      <xdr:col>46</xdr:col>
      <xdr:colOff>38100</xdr:colOff>
      <xdr:row>90</xdr:row>
      <xdr:rowOff>4445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333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88</xdr:row>
      <xdr:rowOff>20955</xdr:rowOff>
    </xdr:from>
    <xdr:ext cx="596265" cy="25654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580" y="15108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635</xdr:rowOff>
    </xdr:from>
    <xdr:to>
      <xdr:col>41</xdr:col>
      <xdr:colOff>101600</xdr:colOff>
      <xdr:row>97</xdr:row>
      <xdr:rowOff>102235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93345</xdr:rowOff>
    </xdr:from>
    <xdr:ext cx="53213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3965" y="16723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41910</xdr:rowOff>
    </xdr:from>
    <xdr:to>
      <xdr:col>36</xdr:col>
      <xdr:colOff>165100</xdr:colOff>
      <xdr:row>96</xdr:row>
      <xdr:rowOff>143510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160020</xdr:rowOff>
    </xdr:from>
    <xdr:ext cx="53213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4965" y="16276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6380"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654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090"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45720</xdr:rowOff>
    </xdr:from>
    <xdr:to>
      <xdr:col>85</xdr:col>
      <xdr:colOff>126365</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220"/>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71755</xdr:rowOff>
    </xdr:from>
    <xdr:ext cx="249555" cy="259080"/>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163830</xdr:rowOff>
    </xdr:from>
    <xdr:ext cx="598805" cy="259080"/>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45720</xdr:rowOff>
    </xdr:from>
    <xdr:to>
      <xdr:col>86</xdr:col>
      <xdr:colOff>25400</xdr:colOff>
      <xdr:row>30</xdr:row>
      <xdr:rowOff>45720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160655</xdr:rowOff>
    </xdr:from>
    <xdr:ext cx="469900" cy="259080"/>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137160</xdr:rowOff>
    </xdr:from>
    <xdr:to>
      <xdr:col>85</xdr:col>
      <xdr:colOff>177800</xdr:colOff>
      <xdr:row>39</xdr:row>
      <xdr:rowOff>67310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148590</xdr:rowOff>
    </xdr:from>
    <xdr:to>
      <xdr:col>81</xdr:col>
      <xdr:colOff>101600</xdr:colOff>
      <xdr:row>39</xdr:row>
      <xdr:rowOff>78740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95250</xdr:rowOff>
    </xdr:from>
    <xdr:ext cx="46736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350" y="6438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82550</xdr:rowOff>
    </xdr:from>
    <xdr:ext cx="46736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350" y="6426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36830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3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146685</xdr:rowOff>
    </xdr:from>
    <xdr:to>
      <xdr:col>72</xdr:col>
      <xdr:colOff>38100</xdr:colOff>
      <xdr:row>39</xdr:row>
      <xdr:rowOff>76835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93345</xdr:rowOff>
    </xdr:from>
    <xdr:ext cx="46736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350" y="6436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162560</xdr:rowOff>
    </xdr:from>
    <xdr:to>
      <xdr:col>67</xdr:col>
      <xdr:colOff>101600</xdr:colOff>
      <xdr:row>39</xdr:row>
      <xdr:rowOff>92710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83820</xdr:rowOff>
    </xdr:from>
    <xdr:ext cx="37846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116205</xdr:rowOff>
    </xdr:from>
    <xdr:ext cx="249555" cy="259080"/>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1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7015" cy="25654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7015" cy="25654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7015" cy="25654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157480</xdr:rowOff>
    </xdr:from>
    <xdr:to>
      <xdr:col>67</xdr:col>
      <xdr:colOff>101600</xdr:colOff>
      <xdr:row>39</xdr:row>
      <xdr:rowOff>87630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104140</xdr:rowOff>
    </xdr:from>
    <xdr:ext cx="37846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70" y="6447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654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654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16510</xdr:rowOff>
    </xdr:from>
    <xdr:to>
      <xdr:col>85</xdr:col>
      <xdr:colOff>126365</xdr:colOff>
      <xdr:row>78</xdr:row>
      <xdr:rowOff>99060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80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534670" cy="259080"/>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134620</xdr:rowOff>
    </xdr:from>
    <xdr:ext cx="534670" cy="256540"/>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2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99,557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16510</xdr:rowOff>
    </xdr:from>
    <xdr:to>
      <xdr:col>86</xdr:col>
      <xdr:colOff>25400</xdr:colOff>
      <xdr:row>70</xdr:row>
      <xdr:rowOff>16510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144780</xdr:rowOff>
    </xdr:from>
    <xdr:to>
      <xdr:col>85</xdr:col>
      <xdr:colOff>127000</xdr:colOff>
      <xdr:row>74</xdr:row>
      <xdr:rowOff>133985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89180"/>
          <a:ext cx="8382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43815</xdr:rowOff>
    </xdr:from>
    <xdr:ext cx="534670" cy="256540"/>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025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144780</xdr:rowOff>
    </xdr:from>
    <xdr:to>
      <xdr:col>81</xdr:col>
      <xdr:colOff>50800</xdr:colOff>
      <xdr:row>75</xdr:row>
      <xdr:rowOff>52070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8918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67945</xdr:rowOff>
    </xdr:from>
    <xdr:to>
      <xdr:col>81</xdr:col>
      <xdr:colOff>101600</xdr:colOff>
      <xdr:row>75</xdr:row>
      <xdr:rowOff>169545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160655</xdr:rowOff>
    </xdr:from>
    <xdr:ext cx="53213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3965" y="13019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52070</xdr:rowOff>
    </xdr:from>
    <xdr:to>
      <xdr:col>76</xdr:col>
      <xdr:colOff>114300</xdr:colOff>
      <xdr:row>75</xdr:row>
      <xdr:rowOff>89535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108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67945</xdr:rowOff>
    </xdr:from>
    <xdr:to>
      <xdr:col>76</xdr:col>
      <xdr:colOff>165100</xdr:colOff>
      <xdr:row>75</xdr:row>
      <xdr:rowOff>169545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160655</xdr:rowOff>
    </xdr:from>
    <xdr:ext cx="53213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4965" y="13019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89535</xdr:rowOff>
    </xdr:from>
    <xdr:to>
      <xdr:col>71</xdr:col>
      <xdr:colOff>177800</xdr:colOff>
      <xdr:row>75</xdr:row>
      <xdr:rowOff>106045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48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62230</xdr:rowOff>
    </xdr:from>
    <xdr:to>
      <xdr:col>72</xdr:col>
      <xdr:colOff>38100</xdr:colOff>
      <xdr:row>75</xdr:row>
      <xdr:rowOff>163830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154940</xdr:rowOff>
    </xdr:from>
    <xdr:ext cx="532130" cy="25654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5965" y="13013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33020</xdr:rowOff>
    </xdr:from>
    <xdr:to>
      <xdr:col>67</xdr:col>
      <xdr:colOff>101600</xdr:colOff>
      <xdr:row>75</xdr:row>
      <xdr:rowOff>134620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151130</xdr:rowOff>
    </xdr:from>
    <xdr:ext cx="53213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6965" y="12666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83185</xdr:rowOff>
    </xdr:from>
    <xdr:to>
      <xdr:col>85</xdr:col>
      <xdr:colOff>177800</xdr:colOff>
      <xdr:row>75</xdr:row>
      <xdr:rowOff>13335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106045</xdr:rowOff>
    </xdr:from>
    <xdr:ext cx="534670" cy="259080"/>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2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93980</xdr:rowOff>
    </xdr:from>
    <xdr:to>
      <xdr:col>81</xdr:col>
      <xdr:colOff>101600</xdr:colOff>
      <xdr:row>73</xdr:row>
      <xdr:rowOff>24130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40640</xdr:rowOff>
    </xdr:from>
    <xdr:ext cx="532130" cy="25654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3965" y="12213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635</xdr:rowOff>
    </xdr:from>
    <xdr:to>
      <xdr:col>76</xdr:col>
      <xdr:colOff>165100</xdr:colOff>
      <xdr:row>75</xdr:row>
      <xdr:rowOff>102235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118745</xdr:rowOff>
    </xdr:from>
    <xdr:ext cx="53213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4965" y="12634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38735</xdr:rowOff>
    </xdr:from>
    <xdr:to>
      <xdr:col>72</xdr:col>
      <xdr:colOff>38100</xdr:colOff>
      <xdr:row>75</xdr:row>
      <xdr:rowOff>140335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156845</xdr:rowOff>
    </xdr:from>
    <xdr:ext cx="532130" cy="25654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5965" y="126726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55245</xdr:rowOff>
    </xdr:from>
    <xdr:to>
      <xdr:col>67</xdr:col>
      <xdr:colOff>101600</xdr:colOff>
      <xdr:row>75</xdr:row>
      <xdr:rowOff>156845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147955</xdr:rowOff>
    </xdr:from>
    <xdr:ext cx="532130" cy="2584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6965" y="130067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090" cy="2584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93980</xdr:rowOff>
    </xdr:from>
    <xdr:to>
      <xdr:col>85</xdr:col>
      <xdr:colOff>126365</xdr:colOff>
      <xdr:row>99</xdr:row>
      <xdr:rowOff>99060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48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313690" cy="259080"/>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40640</xdr:rowOff>
    </xdr:from>
    <xdr:ext cx="598805" cy="256540"/>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142,213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93980</xdr:rowOff>
    </xdr:from>
    <xdr:to>
      <xdr:col>86</xdr:col>
      <xdr:colOff>25400</xdr:colOff>
      <xdr:row>90</xdr:row>
      <xdr:rowOff>93980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151130</xdr:rowOff>
    </xdr:from>
    <xdr:to>
      <xdr:col>85</xdr:col>
      <xdr:colOff>127000</xdr:colOff>
      <xdr:row>98</xdr:row>
      <xdr:rowOff>13335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78178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31750</xdr:rowOff>
    </xdr:from>
    <xdr:ext cx="534670" cy="25654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338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53340</xdr:rowOff>
    </xdr:from>
    <xdr:to>
      <xdr:col>85</xdr:col>
      <xdr:colOff>177800</xdr:colOff>
      <xdr:row>98</xdr:row>
      <xdr:rowOff>154940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34290</xdr:rowOff>
    </xdr:from>
    <xdr:to>
      <xdr:col>81</xdr:col>
      <xdr:colOff>50800</xdr:colOff>
      <xdr:row>97</xdr:row>
      <xdr:rowOff>151130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6649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88265</xdr:rowOff>
    </xdr:from>
    <xdr:to>
      <xdr:col>81</xdr:col>
      <xdr:colOff>101600</xdr:colOff>
      <xdr:row>99</xdr:row>
      <xdr:rowOff>18415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9525</xdr:rowOff>
    </xdr:from>
    <xdr:ext cx="532130" cy="25654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9830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34290</xdr:rowOff>
    </xdr:from>
    <xdr:to>
      <xdr:col>76</xdr:col>
      <xdr:colOff>114300</xdr:colOff>
      <xdr:row>97</xdr:row>
      <xdr:rowOff>59055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649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59055</xdr:rowOff>
    </xdr:from>
    <xdr:to>
      <xdr:col>76</xdr:col>
      <xdr:colOff>165100</xdr:colOff>
      <xdr:row>98</xdr:row>
      <xdr:rowOff>160655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151765</xdr:rowOff>
    </xdr:from>
    <xdr:ext cx="53213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4965" y="16953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59055</xdr:rowOff>
    </xdr:from>
    <xdr:to>
      <xdr:col>71</xdr:col>
      <xdr:colOff>177800</xdr:colOff>
      <xdr:row>98</xdr:row>
      <xdr:rowOff>88900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8970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76835</xdr:rowOff>
    </xdr:from>
    <xdr:to>
      <xdr:col>72</xdr:col>
      <xdr:colOff>38100</xdr:colOff>
      <xdr:row>99</xdr:row>
      <xdr:rowOff>6985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169545</xdr:rowOff>
    </xdr:from>
    <xdr:ext cx="532130" cy="25654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5965" y="16971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109855</xdr:rowOff>
    </xdr:from>
    <xdr:to>
      <xdr:col>67</xdr:col>
      <xdr:colOff>101600</xdr:colOff>
      <xdr:row>99</xdr:row>
      <xdr:rowOff>40640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911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31115</xdr:rowOff>
    </xdr:from>
    <xdr:ext cx="532130" cy="25654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6965" y="170046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133985</xdr:rowOff>
    </xdr:from>
    <xdr:to>
      <xdr:col>85</xdr:col>
      <xdr:colOff>177800</xdr:colOff>
      <xdr:row>98</xdr:row>
      <xdr:rowOff>64135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156845</xdr:rowOff>
    </xdr:from>
    <xdr:ext cx="534670" cy="256540"/>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160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100330</xdr:rowOff>
    </xdr:from>
    <xdr:to>
      <xdr:col>81</xdr:col>
      <xdr:colOff>101600</xdr:colOff>
      <xdr:row>98</xdr:row>
      <xdr:rowOff>30480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46990</xdr:rowOff>
    </xdr:from>
    <xdr:ext cx="53213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3965" y="1650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154940</xdr:rowOff>
    </xdr:from>
    <xdr:to>
      <xdr:col>76</xdr:col>
      <xdr:colOff>165100</xdr:colOff>
      <xdr:row>97</xdr:row>
      <xdr:rowOff>85090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101600</xdr:rowOff>
    </xdr:from>
    <xdr:ext cx="53213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4965" y="16389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8255</xdr:rowOff>
    </xdr:from>
    <xdr:to>
      <xdr:col>72</xdr:col>
      <xdr:colOff>38100</xdr:colOff>
      <xdr:row>97</xdr:row>
      <xdr:rowOff>109855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126365</xdr:rowOff>
    </xdr:from>
    <xdr:ext cx="53213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5965" y="16414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38100</xdr:rowOff>
    </xdr:from>
    <xdr:to>
      <xdr:col>67</xdr:col>
      <xdr:colOff>101600</xdr:colOff>
      <xdr:row>98</xdr:row>
      <xdr:rowOff>139700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156210</xdr:rowOff>
    </xdr:from>
    <xdr:ext cx="532130" cy="25654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6965" y="16615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654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654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83820</xdr:rowOff>
    </xdr:from>
    <xdr:to>
      <xdr:col>116</xdr:col>
      <xdr:colOff>62865</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3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30480</xdr:rowOff>
    </xdr:from>
    <xdr:ext cx="534670" cy="256540"/>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5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31,218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83820</xdr:rowOff>
    </xdr:from>
    <xdr:to>
      <xdr:col>116</xdr:col>
      <xdr:colOff>152400</xdr:colOff>
      <xdr:row>30</xdr:row>
      <xdr:rowOff>83820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33020</xdr:rowOff>
    </xdr:from>
    <xdr:to>
      <xdr:col>116</xdr:col>
      <xdr:colOff>63500</xdr:colOff>
      <xdr:row>36</xdr:row>
      <xdr:rowOff>107950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33770"/>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123190</xdr:rowOff>
    </xdr:from>
    <xdr:ext cx="469900" cy="256540"/>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668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144780</xdr:rowOff>
    </xdr:from>
    <xdr:to>
      <xdr:col>116</xdr:col>
      <xdr:colOff>114300</xdr:colOff>
      <xdr:row>38</xdr:row>
      <xdr:rowOff>74930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107950</xdr:rowOff>
    </xdr:from>
    <xdr:to>
      <xdr:col>111</xdr:col>
      <xdr:colOff>177800</xdr:colOff>
      <xdr:row>37</xdr:row>
      <xdr:rowOff>77470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28015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156210</xdr:rowOff>
    </xdr:from>
    <xdr:to>
      <xdr:col>112</xdr:col>
      <xdr:colOff>38100</xdr:colOff>
      <xdr:row>38</xdr:row>
      <xdr:rowOff>86360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77470</xdr:rowOff>
    </xdr:from>
    <xdr:ext cx="467360" cy="25654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350" y="6592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77470</xdr:rowOff>
    </xdr:from>
    <xdr:to>
      <xdr:col>107</xdr:col>
      <xdr:colOff>50800</xdr:colOff>
      <xdr:row>38</xdr:row>
      <xdr:rowOff>11430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2112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163830</xdr:rowOff>
    </xdr:from>
    <xdr:to>
      <xdr:col>107</xdr:col>
      <xdr:colOff>101600</xdr:colOff>
      <xdr:row>38</xdr:row>
      <xdr:rowOff>93980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85090</xdr:rowOff>
    </xdr:from>
    <xdr:ext cx="46736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350" y="6600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11430</xdr:rowOff>
    </xdr:from>
    <xdr:to>
      <xdr:col>102</xdr:col>
      <xdr:colOff>114300</xdr:colOff>
      <xdr:row>38</xdr:row>
      <xdr:rowOff>42545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265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1905</xdr:rowOff>
    </xdr:from>
    <xdr:to>
      <xdr:col>102</xdr:col>
      <xdr:colOff>165100</xdr:colOff>
      <xdr:row>38</xdr:row>
      <xdr:rowOff>103505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95250</xdr:rowOff>
    </xdr:from>
    <xdr:ext cx="4673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350" y="6610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86360</xdr:rowOff>
    </xdr:from>
    <xdr:to>
      <xdr:col>98</xdr:col>
      <xdr:colOff>38100</xdr:colOff>
      <xdr:row>38</xdr:row>
      <xdr:rowOff>16510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33020</xdr:rowOff>
    </xdr:from>
    <xdr:ext cx="46736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350" y="6205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153670</xdr:rowOff>
    </xdr:from>
    <xdr:to>
      <xdr:col>116</xdr:col>
      <xdr:colOff>114300</xdr:colOff>
      <xdr:row>35</xdr:row>
      <xdr:rowOff>83820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5080</xdr:rowOff>
    </xdr:from>
    <xdr:ext cx="534670" cy="259080"/>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34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57150</xdr:rowOff>
    </xdr:from>
    <xdr:to>
      <xdr:col>112</xdr:col>
      <xdr:colOff>38100</xdr:colOff>
      <xdr:row>36</xdr:row>
      <xdr:rowOff>158750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3810</xdr:rowOff>
    </xdr:from>
    <xdr:ext cx="46736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350" y="6004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26670</xdr:rowOff>
    </xdr:from>
    <xdr:to>
      <xdr:col>107</xdr:col>
      <xdr:colOff>101600</xdr:colOff>
      <xdr:row>37</xdr:row>
      <xdr:rowOff>128270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144780</xdr:rowOff>
    </xdr:from>
    <xdr:ext cx="467360" cy="25654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350" y="6145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132080</xdr:rowOff>
    </xdr:from>
    <xdr:to>
      <xdr:col>102</xdr:col>
      <xdr:colOff>165100</xdr:colOff>
      <xdr:row>38</xdr:row>
      <xdr:rowOff>62230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78740</xdr:rowOff>
    </xdr:from>
    <xdr:ext cx="46736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350" y="6250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163195</xdr:rowOff>
    </xdr:from>
    <xdr:to>
      <xdr:col>98</xdr:col>
      <xdr:colOff>38100</xdr:colOff>
      <xdr:row>38</xdr:row>
      <xdr:rowOff>93345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84455</xdr:rowOff>
    </xdr:from>
    <xdr:ext cx="46736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350" y="6599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2540</xdr:rowOff>
    </xdr:from>
    <xdr:to>
      <xdr:col>116</xdr:col>
      <xdr:colOff>62865</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49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120650</xdr:rowOff>
    </xdr:from>
    <xdr:ext cx="534670" cy="256540"/>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7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37,097</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2540</xdr:rowOff>
    </xdr:from>
    <xdr:to>
      <xdr:col>116</xdr:col>
      <xdr:colOff>152400</xdr:colOff>
      <xdr:row>51</xdr:row>
      <xdr:rowOff>2540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1905</xdr:rowOff>
    </xdr:from>
    <xdr:to>
      <xdr:col>116</xdr:col>
      <xdr:colOff>63500</xdr:colOff>
      <xdr:row>59</xdr:row>
      <xdr:rowOff>2540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174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153670</xdr:rowOff>
    </xdr:from>
    <xdr:ext cx="469900" cy="25908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130810</xdr:rowOff>
    </xdr:from>
    <xdr:to>
      <xdr:col>116</xdr:col>
      <xdr:colOff>114300</xdr:colOff>
      <xdr:row>58</xdr:row>
      <xdr:rowOff>60960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169545</xdr:rowOff>
    </xdr:from>
    <xdr:to>
      <xdr:col>111</xdr:col>
      <xdr:colOff>177800</xdr:colOff>
      <xdr:row>59</xdr:row>
      <xdr:rowOff>2540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13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123190</xdr:rowOff>
    </xdr:from>
    <xdr:to>
      <xdr:col>112</xdr:col>
      <xdr:colOff>38100</xdr:colOff>
      <xdr:row>58</xdr:row>
      <xdr:rowOff>53340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69850</xdr:rowOff>
    </xdr:from>
    <xdr:ext cx="46736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9671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167005</xdr:rowOff>
    </xdr:from>
    <xdr:to>
      <xdr:col>107</xdr:col>
      <xdr:colOff>50800</xdr:colOff>
      <xdr:row>58</xdr:row>
      <xdr:rowOff>169545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111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95885</xdr:rowOff>
    </xdr:from>
    <xdr:to>
      <xdr:col>107</xdr:col>
      <xdr:colOff>101600</xdr:colOff>
      <xdr:row>58</xdr:row>
      <xdr:rowOff>26035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42545</xdr:rowOff>
    </xdr:from>
    <xdr:ext cx="467360" cy="25654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350" y="96437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167005</xdr:rowOff>
    </xdr:from>
    <xdr:to>
      <xdr:col>102</xdr:col>
      <xdr:colOff>114300</xdr:colOff>
      <xdr:row>58</xdr:row>
      <xdr:rowOff>167640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11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86360</xdr:rowOff>
    </xdr:from>
    <xdr:to>
      <xdr:col>102</xdr:col>
      <xdr:colOff>165100</xdr:colOff>
      <xdr:row>58</xdr:row>
      <xdr:rowOff>15875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32385</xdr:rowOff>
    </xdr:from>
    <xdr:ext cx="467360" cy="25654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96335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129540</xdr:rowOff>
    </xdr:from>
    <xdr:to>
      <xdr:col>98</xdr:col>
      <xdr:colOff>38100</xdr:colOff>
      <xdr:row>57</xdr:row>
      <xdr:rowOff>59690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76200</xdr:rowOff>
    </xdr:from>
    <xdr:ext cx="467360" cy="25654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9505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122555</xdr:rowOff>
    </xdr:from>
    <xdr:to>
      <xdr:col>116</xdr:col>
      <xdr:colOff>114300</xdr:colOff>
      <xdr:row>59</xdr:row>
      <xdr:rowOff>52705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37465</xdr:rowOff>
    </xdr:from>
    <xdr:ext cx="469900" cy="25908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81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123190</xdr:rowOff>
    </xdr:from>
    <xdr:to>
      <xdr:col>112</xdr:col>
      <xdr:colOff>38100</xdr:colOff>
      <xdr:row>59</xdr:row>
      <xdr:rowOff>53340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44450</xdr:rowOff>
    </xdr:from>
    <xdr:ext cx="46736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350" y="10160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118745</xdr:rowOff>
    </xdr:from>
    <xdr:to>
      <xdr:col>107</xdr:col>
      <xdr:colOff>101600</xdr:colOff>
      <xdr:row>59</xdr:row>
      <xdr:rowOff>48895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40640</xdr:rowOff>
    </xdr:from>
    <xdr:ext cx="467360" cy="25654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350" y="10156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116205</xdr:rowOff>
    </xdr:from>
    <xdr:to>
      <xdr:col>102</xdr:col>
      <xdr:colOff>165100</xdr:colOff>
      <xdr:row>59</xdr:row>
      <xdr:rowOff>46355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37465</xdr:rowOff>
    </xdr:from>
    <xdr:ext cx="46736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350" y="10153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116840</xdr:rowOff>
    </xdr:from>
    <xdr:to>
      <xdr:col>98</xdr:col>
      <xdr:colOff>38100</xdr:colOff>
      <xdr:row>59</xdr:row>
      <xdr:rowOff>46990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38100</xdr:rowOff>
    </xdr:from>
    <xdr:ext cx="46736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350" y="10153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135255</xdr:rowOff>
    </xdr:from>
    <xdr:to>
      <xdr:col>116</xdr:col>
      <xdr:colOff>62865</xdr:colOff>
      <xdr:row>79</xdr:row>
      <xdr:rowOff>68580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20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72390</xdr:rowOff>
    </xdr:from>
    <xdr:ext cx="534670" cy="259080"/>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68580</xdr:rowOff>
    </xdr:from>
    <xdr:to>
      <xdr:col>116</xdr:col>
      <xdr:colOff>152400</xdr:colOff>
      <xdr:row>79</xdr:row>
      <xdr:rowOff>68580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81915</xdr:rowOff>
    </xdr:from>
    <xdr:ext cx="534670" cy="259080"/>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135255</xdr:rowOff>
    </xdr:from>
    <xdr:to>
      <xdr:col>116</xdr:col>
      <xdr:colOff>152400</xdr:colOff>
      <xdr:row>71</xdr:row>
      <xdr:rowOff>135255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158115</xdr:rowOff>
    </xdr:from>
    <xdr:to>
      <xdr:col>116</xdr:col>
      <xdr:colOff>63500</xdr:colOff>
      <xdr:row>76</xdr:row>
      <xdr:rowOff>61595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1686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69850</xdr:rowOff>
    </xdr:from>
    <xdr:ext cx="534670" cy="25908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91440</xdr:rowOff>
    </xdr:from>
    <xdr:to>
      <xdr:col>116</xdr:col>
      <xdr:colOff>114300</xdr:colOff>
      <xdr:row>77</xdr:row>
      <xdr:rowOff>21590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54610</xdr:rowOff>
    </xdr:from>
    <xdr:to>
      <xdr:col>111</xdr:col>
      <xdr:colOff>177800</xdr:colOff>
      <xdr:row>76</xdr:row>
      <xdr:rowOff>61595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84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85090</xdr:rowOff>
    </xdr:from>
    <xdr:to>
      <xdr:col>112</xdr:col>
      <xdr:colOff>38100</xdr:colOff>
      <xdr:row>77</xdr:row>
      <xdr:rowOff>15240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6350</xdr:rowOff>
    </xdr:from>
    <xdr:ext cx="532130" cy="25654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3208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39370</xdr:rowOff>
    </xdr:from>
    <xdr:to>
      <xdr:col>107</xdr:col>
      <xdr:colOff>50800</xdr:colOff>
      <xdr:row>76</xdr:row>
      <xdr:rowOff>54610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695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71120</xdr:rowOff>
    </xdr:from>
    <xdr:to>
      <xdr:col>107</xdr:col>
      <xdr:colOff>101600</xdr:colOff>
      <xdr:row>77</xdr:row>
      <xdr:rowOff>1270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163830</xdr:rowOff>
    </xdr:from>
    <xdr:ext cx="53213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3194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39370</xdr:rowOff>
    </xdr:from>
    <xdr:to>
      <xdr:col>102</xdr:col>
      <xdr:colOff>114300</xdr:colOff>
      <xdr:row>76</xdr:row>
      <xdr:rowOff>65405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69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94615</xdr:rowOff>
    </xdr:from>
    <xdr:to>
      <xdr:col>102</xdr:col>
      <xdr:colOff>165100</xdr:colOff>
      <xdr:row>77</xdr:row>
      <xdr:rowOff>24765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15875</xdr:rowOff>
    </xdr:from>
    <xdr:ext cx="53213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3217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43815</xdr:rowOff>
    </xdr:from>
    <xdr:to>
      <xdr:col>98</xdr:col>
      <xdr:colOff>38100</xdr:colOff>
      <xdr:row>76</xdr:row>
      <xdr:rowOff>145415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136525</xdr:rowOff>
    </xdr:from>
    <xdr:ext cx="532130" cy="2584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3166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107315</xdr:rowOff>
    </xdr:from>
    <xdr:to>
      <xdr:col>116</xdr:col>
      <xdr:colOff>114300</xdr:colOff>
      <xdr:row>76</xdr:row>
      <xdr:rowOff>37465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130175</xdr:rowOff>
    </xdr:from>
    <xdr:ext cx="534670" cy="259080"/>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17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10795</xdr:rowOff>
    </xdr:from>
    <xdr:to>
      <xdr:col>112</xdr:col>
      <xdr:colOff>38100</xdr:colOff>
      <xdr:row>76</xdr:row>
      <xdr:rowOff>112395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128905</xdr:rowOff>
    </xdr:from>
    <xdr:ext cx="53213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2816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3810</xdr:rowOff>
    </xdr:from>
    <xdr:to>
      <xdr:col>107</xdr:col>
      <xdr:colOff>101600</xdr:colOff>
      <xdr:row>76</xdr:row>
      <xdr:rowOff>105410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121920</xdr:rowOff>
    </xdr:from>
    <xdr:ext cx="532130" cy="25654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2809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160020</xdr:rowOff>
    </xdr:from>
    <xdr:to>
      <xdr:col>102</xdr:col>
      <xdr:colOff>165100</xdr:colOff>
      <xdr:row>76</xdr:row>
      <xdr:rowOff>90170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106680</xdr:rowOff>
    </xdr:from>
    <xdr:ext cx="53213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2793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14605</xdr:rowOff>
    </xdr:from>
    <xdr:to>
      <xdr:col>98</xdr:col>
      <xdr:colOff>38100</xdr:colOff>
      <xdr:row>76</xdr:row>
      <xdr:rowOff>116205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132715</xdr:rowOff>
    </xdr:from>
    <xdr:ext cx="532130" cy="25654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28200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歳出決算総額は、住民一人当たり４５５，１４９円となっている。性質別歳出を降順にすると、扶助費８９，７５９円、人件費６６，６８０円、物件費６０，０６８円、普通建設事業費５０，３７３円、公債費５０，３４８円となっている。</a:t>
          </a:r>
        </a:p>
        <a:p>
          <a:r>
            <a:rPr lang="ja-JP" altLang="en-US" sz="1300">
              <a:latin typeface="ＭＳ Ｐゴシック"/>
              <a:ea typeface="ＭＳ Ｐゴシック"/>
            </a:rPr>
            <a:t>　類似団体平均と比較して９，４０１円高い公債費は、市債約２．８億円の繰上償還を実施したためである。</a:t>
          </a:r>
        </a:p>
        <a:p>
          <a:r>
            <a:rPr lang="ja-JP" altLang="en-US" sz="1300">
              <a:latin typeface="ＭＳ Ｐゴシック"/>
              <a:ea typeface="ＭＳ Ｐゴシック"/>
            </a:rPr>
            <a:t>　類似団体平均と比較して８，３５５円高い積立金は、合併算定替えの終了を見据えて、基金積立を計画的に行っているためである。</a:t>
          </a:r>
        </a:p>
        <a:p>
          <a:r>
            <a:rPr lang="ja-JP" altLang="en-US" sz="1300">
              <a:latin typeface="ＭＳ Ｐゴシック"/>
              <a:ea typeface="ＭＳ Ｐゴシック"/>
            </a:rPr>
            <a:t>　類似団体平均と比較して１１，０４７円高い投資及び出資金は、平成２８年度に広域化した水道事業への建設費に係る出資金が増加している。</a:t>
          </a:r>
        </a:p>
        <a:p>
          <a:r>
            <a:rPr lang="ja-JP" altLang="en-US" sz="1300">
              <a:latin typeface="ＭＳ Ｐゴシック"/>
              <a:ea typeface="ＭＳ Ｐゴシック"/>
            </a:rPr>
            <a:t>　類似団体平均と比較して９，６３５円高い扶助費は、子ども子育て支援新制度への移行に伴う認定こども園等、認可保育施設の増により増加、また、生活保護費や障害者自立支援給付事業の増加により、増加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62,895
62,311
577.83
30,264,300
28,626,571
1,356,192
16,925,192
31,139,133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1.9
21.9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654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482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820" cy="25654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654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36</xdr:row>
      <xdr:rowOff>47625</xdr:rowOff>
    </xdr:from>
    <xdr:to>
      <xdr:col>24</xdr:col>
      <xdr:colOff>62865</xdr:colOff>
      <xdr:row>39</xdr:row>
      <xdr:rowOff>72390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6219825"/>
          <a:ext cx="1270" cy="539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76200</xdr:rowOff>
    </xdr:from>
    <xdr:ext cx="469900" cy="25654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2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72390</xdr:rowOff>
    </xdr:from>
    <xdr:to>
      <xdr:col>24</xdr:col>
      <xdr:colOff>152400</xdr:colOff>
      <xdr:row>39</xdr:row>
      <xdr:rowOff>72390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166370</xdr:rowOff>
    </xdr:from>
    <xdr:ext cx="469900" cy="25654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995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5,464</a:t>
          </a:r>
          <a:endParaRPr kumimoji="1" lang="ja-JP" altLang="en-US" sz="1000" b="1">
            <a:latin typeface="ＭＳ Ｐゴシック"/>
          </a:endParaRPr>
        </a:p>
      </xdr:txBody>
    </xdr:sp>
    <xdr:clientData/>
  </xdr:oneCellAnchor>
  <xdr:twoCellAnchor>
    <xdr:from>
      <xdr:col>23</xdr:col>
      <xdr:colOff>165100</xdr:colOff>
      <xdr:row>36</xdr:row>
      <xdr:rowOff>47625</xdr:rowOff>
    </xdr:from>
    <xdr:to>
      <xdr:col>24</xdr:col>
      <xdr:colOff>152400</xdr:colOff>
      <xdr:row>36</xdr:row>
      <xdr:rowOff>47625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621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16510</xdr:rowOff>
    </xdr:from>
    <xdr:to>
      <xdr:col>24</xdr:col>
      <xdr:colOff>63500</xdr:colOff>
      <xdr:row>38</xdr:row>
      <xdr:rowOff>38735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3161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153035</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496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64770</xdr:rowOff>
    </xdr:from>
    <xdr:to>
      <xdr:col>19</xdr:col>
      <xdr:colOff>177800</xdr:colOff>
      <xdr:row>38</xdr:row>
      <xdr:rowOff>16510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08270"/>
          <a:ext cx="889000" cy="132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5080</xdr:rowOff>
    </xdr:from>
    <xdr:to>
      <xdr:col>20</xdr:col>
      <xdr:colOff>38100</xdr:colOff>
      <xdr:row>38</xdr:row>
      <xdr:rowOff>106680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97790</xdr:rowOff>
    </xdr:from>
    <xdr:ext cx="467360" cy="25654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612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30</xdr:row>
      <xdr:rowOff>64770</xdr:rowOff>
    </xdr:from>
    <xdr:to>
      <xdr:col>15</xdr:col>
      <xdr:colOff>50800</xdr:colOff>
      <xdr:row>37</xdr:row>
      <xdr:rowOff>160655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08270"/>
          <a:ext cx="889000"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76200</xdr:rowOff>
    </xdr:from>
    <xdr:ext cx="467360" cy="25654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591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160655</xdr:rowOff>
    </xdr:from>
    <xdr:to>
      <xdr:col>10</xdr:col>
      <xdr:colOff>114300</xdr:colOff>
      <xdr:row>38</xdr:row>
      <xdr:rowOff>15240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043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137160</xdr:rowOff>
    </xdr:from>
    <xdr:to>
      <xdr:col>10</xdr:col>
      <xdr:colOff>165100</xdr:colOff>
      <xdr:row>38</xdr:row>
      <xdr:rowOff>67310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58420</xdr:rowOff>
    </xdr:from>
    <xdr:ext cx="46736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573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148590</xdr:rowOff>
    </xdr:from>
    <xdr:to>
      <xdr:col>6</xdr:col>
      <xdr:colOff>38100</xdr:colOff>
      <xdr:row>38</xdr:row>
      <xdr:rowOff>78740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69850</xdr:rowOff>
    </xdr:from>
    <xdr:ext cx="46736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584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159385</xdr:rowOff>
    </xdr:from>
    <xdr:to>
      <xdr:col>24</xdr:col>
      <xdr:colOff>114300</xdr:colOff>
      <xdr:row>38</xdr:row>
      <xdr:rowOff>89535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10795</xdr:rowOff>
    </xdr:from>
    <xdr:ext cx="469900" cy="2584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4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137160</xdr:rowOff>
    </xdr:from>
    <xdr:to>
      <xdr:col>20</xdr:col>
      <xdr:colOff>38100</xdr:colOff>
      <xdr:row>38</xdr:row>
      <xdr:rowOff>67310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83820</xdr:rowOff>
    </xdr:from>
    <xdr:ext cx="46736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256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13970</xdr:rowOff>
    </xdr:from>
    <xdr:to>
      <xdr:col>15</xdr:col>
      <xdr:colOff>101600</xdr:colOff>
      <xdr:row>30</xdr:row>
      <xdr:rowOff>115570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28</xdr:row>
      <xdr:rowOff>132080</xdr:rowOff>
    </xdr:from>
    <xdr:ext cx="532130" cy="2565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0965" y="4932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109855</xdr:rowOff>
    </xdr:from>
    <xdr:to>
      <xdr:col>10</xdr:col>
      <xdr:colOff>165100</xdr:colOff>
      <xdr:row>38</xdr:row>
      <xdr:rowOff>40640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56515</xdr:rowOff>
    </xdr:from>
    <xdr:ext cx="467360"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2287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135890</xdr:rowOff>
    </xdr:from>
    <xdr:to>
      <xdr:col>6</xdr:col>
      <xdr:colOff>38100</xdr:colOff>
      <xdr:row>38</xdr:row>
      <xdr:rowOff>66040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82550</xdr:rowOff>
    </xdr:from>
    <xdr:ext cx="46736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254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654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090" cy="25654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40640</xdr:rowOff>
    </xdr:from>
    <xdr:to>
      <xdr:col>24</xdr:col>
      <xdr:colOff>62865</xdr:colOff>
      <xdr:row>58</xdr:row>
      <xdr:rowOff>12700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459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158750</xdr:rowOff>
    </xdr:from>
    <xdr:ext cx="59880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284,239</a:t>
          </a:r>
          <a:endParaRPr kumimoji="1" lang="ja-JP" altLang="en-US" sz="1000" b="1">
            <a:latin typeface="ＭＳ Ｐゴシック"/>
          </a:endParaRPr>
        </a:p>
      </xdr:txBody>
    </xdr:sp>
    <xdr:clientData/>
  </xdr:oneCellAnchor>
  <xdr:twoCellAnchor>
    <xdr:from>
      <xdr:col>23</xdr:col>
      <xdr:colOff>165100</xdr:colOff>
      <xdr:row>51</xdr:row>
      <xdr:rowOff>40640</xdr:rowOff>
    </xdr:from>
    <xdr:to>
      <xdr:col>24</xdr:col>
      <xdr:colOff>152400</xdr:colOff>
      <xdr:row>51</xdr:row>
      <xdr:rowOff>40640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142240</xdr:rowOff>
    </xdr:from>
    <xdr:to>
      <xdr:col>24</xdr:col>
      <xdr:colOff>63500</xdr:colOff>
      <xdr:row>56</xdr:row>
      <xdr:rowOff>154940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434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135890</xdr:rowOff>
    </xdr:from>
    <xdr:ext cx="534670"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7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157480</xdr:rowOff>
    </xdr:from>
    <xdr:to>
      <xdr:col>24</xdr:col>
      <xdr:colOff>114300</xdr:colOff>
      <xdr:row>57</xdr:row>
      <xdr:rowOff>87630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144145</xdr:rowOff>
    </xdr:from>
    <xdr:to>
      <xdr:col>19</xdr:col>
      <xdr:colOff>177800</xdr:colOff>
      <xdr:row>56</xdr:row>
      <xdr:rowOff>142240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02445"/>
          <a:ext cx="8890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11430</xdr:rowOff>
    </xdr:from>
    <xdr:to>
      <xdr:col>20</xdr:col>
      <xdr:colOff>38100</xdr:colOff>
      <xdr:row>57</xdr:row>
      <xdr:rowOff>113030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104140</xdr:rowOff>
    </xdr:from>
    <xdr:ext cx="53213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9876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144145</xdr:rowOff>
    </xdr:from>
    <xdr:to>
      <xdr:col>15</xdr:col>
      <xdr:colOff>50800</xdr:colOff>
      <xdr:row>56</xdr:row>
      <xdr:rowOff>50165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02445"/>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156210</xdr:rowOff>
    </xdr:from>
    <xdr:to>
      <xdr:col>15</xdr:col>
      <xdr:colOff>101600</xdr:colOff>
      <xdr:row>57</xdr:row>
      <xdr:rowOff>86360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77470</xdr:rowOff>
    </xdr:from>
    <xdr:ext cx="532130" cy="25654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850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50165</xdr:rowOff>
    </xdr:from>
    <xdr:to>
      <xdr:col>10</xdr:col>
      <xdr:colOff>114300</xdr:colOff>
      <xdr:row>57</xdr:row>
      <xdr:rowOff>6985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5136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12700</xdr:rowOff>
    </xdr:from>
    <xdr:to>
      <xdr:col>10</xdr:col>
      <xdr:colOff>165100</xdr:colOff>
      <xdr:row>57</xdr:row>
      <xdr:rowOff>114300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105410</xdr:rowOff>
    </xdr:from>
    <xdr:ext cx="53213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878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36195</xdr:rowOff>
    </xdr:from>
    <xdr:to>
      <xdr:col>6</xdr:col>
      <xdr:colOff>38100</xdr:colOff>
      <xdr:row>57</xdr:row>
      <xdr:rowOff>137795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128905</xdr:rowOff>
    </xdr:from>
    <xdr:ext cx="53213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901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103505</xdr:rowOff>
    </xdr:from>
    <xdr:to>
      <xdr:col>24</xdr:col>
      <xdr:colOff>114300</xdr:colOff>
      <xdr:row>57</xdr:row>
      <xdr:rowOff>33655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126365</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5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91440</xdr:rowOff>
    </xdr:from>
    <xdr:to>
      <xdr:col>20</xdr:col>
      <xdr:colOff>38100</xdr:colOff>
      <xdr:row>57</xdr:row>
      <xdr:rowOff>21590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38100</xdr:rowOff>
    </xdr:from>
    <xdr:ext cx="53213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29965" y="9467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93345</xdr:rowOff>
    </xdr:from>
    <xdr:to>
      <xdr:col>15</xdr:col>
      <xdr:colOff>101600</xdr:colOff>
      <xdr:row>55</xdr:row>
      <xdr:rowOff>23495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40640</xdr:rowOff>
    </xdr:from>
    <xdr:ext cx="596265" cy="25654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1274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170815</xdr:rowOff>
    </xdr:from>
    <xdr:to>
      <xdr:col>10</xdr:col>
      <xdr:colOff>165100</xdr:colOff>
      <xdr:row>56</xdr:row>
      <xdr:rowOff>100965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117475</xdr:rowOff>
    </xdr:from>
    <xdr:ext cx="53213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9375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127635</xdr:rowOff>
    </xdr:from>
    <xdr:to>
      <xdr:col>6</xdr:col>
      <xdr:colOff>38100</xdr:colOff>
      <xdr:row>57</xdr:row>
      <xdr:rowOff>57785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74930</xdr:rowOff>
    </xdr:from>
    <xdr:ext cx="532130" cy="25654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504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73660</xdr:rowOff>
    </xdr:from>
    <xdr:ext cx="5314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163195</xdr:rowOff>
    </xdr:from>
    <xdr:to>
      <xdr:col>24</xdr:col>
      <xdr:colOff>62865</xdr:colOff>
      <xdr:row>78</xdr:row>
      <xdr:rowOff>76835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9324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80645</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37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76835</xdr:rowOff>
    </xdr:from>
    <xdr:to>
      <xdr:col>24</xdr:col>
      <xdr:colOff>152400</xdr:colOff>
      <xdr:row>78</xdr:row>
      <xdr:rowOff>76835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109855</xdr:rowOff>
    </xdr:from>
    <xdr:ext cx="598805" cy="25654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84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215,629</a:t>
          </a:r>
          <a:endParaRPr kumimoji="1" lang="ja-JP" altLang="en-US" sz="1000" b="1">
            <a:latin typeface="ＭＳ Ｐゴシック"/>
          </a:endParaRPr>
        </a:p>
      </xdr:txBody>
    </xdr:sp>
    <xdr:clientData/>
  </xdr:oneCellAnchor>
  <xdr:twoCellAnchor>
    <xdr:from>
      <xdr:col>23</xdr:col>
      <xdr:colOff>165100</xdr:colOff>
      <xdr:row>69</xdr:row>
      <xdr:rowOff>163195</xdr:rowOff>
    </xdr:from>
    <xdr:to>
      <xdr:col>24</xdr:col>
      <xdr:colOff>152400</xdr:colOff>
      <xdr:row>69</xdr:row>
      <xdr:rowOff>163195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127635</xdr:rowOff>
    </xdr:from>
    <xdr:to>
      <xdr:col>24</xdr:col>
      <xdr:colOff>63500</xdr:colOff>
      <xdr:row>74</xdr:row>
      <xdr:rowOff>156210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493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30480</xdr:rowOff>
    </xdr:from>
    <xdr:ext cx="598805" cy="25654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92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52070</xdr:rowOff>
    </xdr:from>
    <xdr:to>
      <xdr:col>24</xdr:col>
      <xdr:colOff>114300</xdr:colOff>
      <xdr:row>75</xdr:row>
      <xdr:rowOff>153670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109220</xdr:rowOff>
    </xdr:from>
    <xdr:to>
      <xdr:col>19</xdr:col>
      <xdr:colOff>177800</xdr:colOff>
      <xdr:row>74</xdr:row>
      <xdr:rowOff>127635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965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26035</xdr:rowOff>
    </xdr:from>
    <xdr:to>
      <xdr:col>20</xdr:col>
      <xdr:colOff>38100</xdr:colOff>
      <xdr:row>75</xdr:row>
      <xdr:rowOff>127635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118745</xdr:rowOff>
    </xdr:from>
    <xdr:ext cx="59626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9774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109220</xdr:rowOff>
    </xdr:from>
    <xdr:to>
      <xdr:col>15</xdr:col>
      <xdr:colOff>50800</xdr:colOff>
      <xdr:row>74</xdr:row>
      <xdr:rowOff>150495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965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135255</xdr:rowOff>
    </xdr:from>
    <xdr:to>
      <xdr:col>15</xdr:col>
      <xdr:colOff>101600</xdr:colOff>
      <xdr:row>75</xdr:row>
      <xdr:rowOff>65405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56515</xdr:rowOff>
    </xdr:from>
    <xdr:ext cx="596265"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152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150495</xdr:rowOff>
    </xdr:from>
    <xdr:to>
      <xdr:col>10</xdr:col>
      <xdr:colOff>114300</xdr:colOff>
      <xdr:row>75</xdr:row>
      <xdr:rowOff>52070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377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96520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87630</xdr:rowOff>
    </xdr:from>
    <xdr:ext cx="596265" cy="25654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1178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47625</xdr:rowOff>
    </xdr:from>
    <xdr:to>
      <xdr:col>6</xdr:col>
      <xdr:colOff>38100</xdr:colOff>
      <xdr:row>76</xdr:row>
      <xdr:rowOff>149225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140335</xdr:rowOff>
    </xdr:from>
    <xdr:ext cx="59626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170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105410</xdr:rowOff>
    </xdr:from>
    <xdr:to>
      <xdr:col>24</xdr:col>
      <xdr:colOff>114300</xdr:colOff>
      <xdr:row>75</xdr:row>
      <xdr:rowOff>35560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128270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148,694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76835</xdr:rowOff>
    </xdr:from>
    <xdr:to>
      <xdr:col>20</xdr:col>
      <xdr:colOff>38100</xdr:colOff>
      <xdr:row>75</xdr:row>
      <xdr:rowOff>6985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23495</xdr:rowOff>
    </xdr:from>
    <xdr:ext cx="59626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5393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58420</xdr:rowOff>
    </xdr:from>
    <xdr:to>
      <xdr:col>15</xdr:col>
      <xdr:colOff>101600</xdr:colOff>
      <xdr:row>74</xdr:row>
      <xdr:rowOff>160020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5080</xdr:rowOff>
    </xdr:from>
    <xdr:ext cx="59626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5209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99695</xdr:rowOff>
    </xdr:from>
    <xdr:to>
      <xdr:col>10</xdr:col>
      <xdr:colOff>165100</xdr:colOff>
      <xdr:row>75</xdr:row>
      <xdr:rowOff>29845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46355</xdr:rowOff>
    </xdr:from>
    <xdr:ext cx="59626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5622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635</xdr:rowOff>
    </xdr:from>
    <xdr:to>
      <xdr:col>6</xdr:col>
      <xdr:colOff>38100</xdr:colOff>
      <xdr:row>75</xdr:row>
      <xdr:rowOff>102235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118745</xdr:rowOff>
    </xdr:from>
    <xdr:ext cx="59626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6345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99</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910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29210</xdr:rowOff>
    </xdr:from>
    <xdr:ext cx="534670" cy="25654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027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25400</xdr:rowOff>
    </xdr:from>
    <xdr:to>
      <xdr:col>24</xdr:col>
      <xdr:colOff>152400</xdr:colOff>
      <xdr:row>99</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9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34670"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3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91,348</a:t>
          </a:r>
          <a:endParaRPr kumimoji="1" lang="ja-JP" altLang="en-US" sz="1000" b="1">
            <a:latin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106680</xdr:rowOff>
    </xdr:from>
    <xdr:to>
      <xdr:col>24</xdr:col>
      <xdr:colOff>63500</xdr:colOff>
      <xdr:row>97</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6588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145415</xdr:rowOff>
    </xdr:from>
    <xdr:ext cx="534670" cy="25654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046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167005</xdr:rowOff>
    </xdr:from>
    <xdr:to>
      <xdr:col>24</xdr:col>
      <xdr:colOff>114300</xdr:colOff>
      <xdr:row>97</xdr:row>
      <xdr:rowOff>97790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25400</xdr:rowOff>
    </xdr:from>
    <xdr:to>
      <xdr:col>19</xdr:col>
      <xdr:colOff>177800</xdr:colOff>
      <xdr:row>97</xdr:row>
      <xdr:rowOff>92075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605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39370</xdr:rowOff>
    </xdr:from>
    <xdr:to>
      <xdr:col>20</xdr:col>
      <xdr:colOff>38100</xdr:colOff>
      <xdr:row>97</xdr:row>
      <xdr:rowOff>140970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132080</xdr:rowOff>
    </xdr:from>
    <xdr:ext cx="532130" cy="25654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762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92075</xdr:rowOff>
    </xdr:from>
    <xdr:to>
      <xdr:col>15</xdr:col>
      <xdr:colOff>50800</xdr:colOff>
      <xdr:row>97</xdr:row>
      <xdr:rowOff>128905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227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151765</xdr:rowOff>
    </xdr:from>
    <xdr:ext cx="53213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439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128905</xdr:rowOff>
    </xdr:from>
    <xdr:to>
      <xdr:col>10</xdr:col>
      <xdr:colOff>114300</xdr:colOff>
      <xdr:row>98</xdr:row>
      <xdr:rowOff>18415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95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1270</xdr:rowOff>
    </xdr:from>
    <xdr:to>
      <xdr:col>10</xdr:col>
      <xdr:colOff>165100</xdr:colOff>
      <xdr:row>97</xdr:row>
      <xdr:rowOff>102870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119380</xdr:rowOff>
    </xdr:from>
    <xdr:ext cx="53213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407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635</xdr:rowOff>
    </xdr:from>
    <xdr:to>
      <xdr:col>6</xdr:col>
      <xdr:colOff>38100</xdr:colOff>
      <xdr:row>97</xdr:row>
      <xdr:rowOff>102235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118745</xdr:rowOff>
    </xdr:from>
    <xdr:ext cx="53213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406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55880</xdr:rowOff>
    </xdr:from>
    <xdr:to>
      <xdr:col>24</xdr:col>
      <xdr:colOff>114300</xdr:colOff>
      <xdr:row>96</xdr:row>
      <xdr:rowOff>157480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78740</xdr:rowOff>
    </xdr:from>
    <xdr:ext cx="534670" cy="25908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146050</xdr:rowOff>
    </xdr:from>
    <xdr:to>
      <xdr:col>20</xdr:col>
      <xdr:colOff>38100</xdr:colOff>
      <xdr:row>97</xdr:row>
      <xdr:rowOff>76200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92710</xdr:rowOff>
    </xdr:from>
    <xdr:ext cx="53213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380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41275</xdr:rowOff>
    </xdr:from>
    <xdr:to>
      <xdr:col>15</xdr:col>
      <xdr:colOff>101600</xdr:colOff>
      <xdr:row>97</xdr:row>
      <xdr:rowOff>143510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133985</xdr:rowOff>
    </xdr:from>
    <xdr:ext cx="532130" cy="25654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6764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78105</xdr:rowOff>
    </xdr:from>
    <xdr:to>
      <xdr:col>10</xdr:col>
      <xdr:colOff>165100</xdr:colOff>
      <xdr:row>98</xdr:row>
      <xdr:rowOff>8255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170815</xdr:rowOff>
    </xdr:from>
    <xdr:ext cx="532130"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68014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139065</xdr:rowOff>
    </xdr:from>
    <xdr:to>
      <xdr:col>6</xdr:col>
      <xdr:colOff>38100</xdr:colOff>
      <xdr:row>98</xdr:row>
      <xdr:rowOff>69215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60325</xdr:rowOff>
    </xdr:from>
    <xdr:ext cx="53213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862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6380" cy="25654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654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654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654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654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52705</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539105"/>
          <a:ext cx="1270" cy="1115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654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34670" cy="2584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14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24,407</a:t>
          </a:r>
          <a:endParaRPr kumimoji="1" lang="ja-JP" altLang="en-US" sz="1000" b="1">
            <a:latin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73025</xdr:rowOff>
    </xdr:from>
    <xdr:to>
      <xdr:col>55</xdr:col>
      <xdr:colOff>0</xdr:colOff>
      <xdr:row>38</xdr:row>
      <xdr:rowOff>74930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881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45720</xdr:rowOff>
    </xdr:from>
    <xdr:ext cx="469900" cy="25908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89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22860</xdr:rowOff>
    </xdr:from>
    <xdr:to>
      <xdr:col>55</xdr:col>
      <xdr:colOff>50800</xdr:colOff>
      <xdr:row>38</xdr:row>
      <xdr:rowOff>124460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69215</xdr:rowOff>
    </xdr:from>
    <xdr:to>
      <xdr:col>50</xdr:col>
      <xdr:colOff>114300</xdr:colOff>
      <xdr:row>38</xdr:row>
      <xdr:rowOff>73025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84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22225</xdr:rowOff>
    </xdr:from>
    <xdr:to>
      <xdr:col>50</xdr:col>
      <xdr:colOff>165100</xdr:colOff>
      <xdr:row>38</xdr:row>
      <xdr:rowOff>123825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114935</xdr:rowOff>
    </xdr:from>
    <xdr:ext cx="4673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350" y="6630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69215</xdr:rowOff>
    </xdr:from>
    <xdr:to>
      <xdr:col>45</xdr:col>
      <xdr:colOff>177800</xdr:colOff>
      <xdr:row>38</xdr:row>
      <xdr:rowOff>69850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84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134620</xdr:rowOff>
    </xdr:from>
    <xdr:ext cx="467360" cy="25654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350" y="6306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69850</xdr:rowOff>
    </xdr:from>
    <xdr:to>
      <xdr:col>41</xdr:col>
      <xdr:colOff>50800</xdr:colOff>
      <xdr:row>38</xdr:row>
      <xdr:rowOff>69850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84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xdr:rowOff>
    </xdr:from>
    <xdr:to>
      <xdr:col>41</xdr:col>
      <xdr:colOff>101600</xdr:colOff>
      <xdr:row>38</xdr:row>
      <xdr:rowOff>116840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133350</xdr:rowOff>
    </xdr:from>
    <xdr:ext cx="467360" cy="25654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350" y="6305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82550</xdr:rowOff>
    </xdr:from>
    <xdr:to>
      <xdr:col>36</xdr:col>
      <xdr:colOff>165100</xdr:colOff>
      <xdr:row>38</xdr:row>
      <xdr:rowOff>12700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29210</xdr:rowOff>
    </xdr:from>
    <xdr:ext cx="467360" cy="25654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350" y="6201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23495</xdr:rowOff>
    </xdr:from>
    <xdr:to>
      <xdr:col>55</xdr:col>
      <xdr:colOff>50800</xdr:colOff>
      <xdr:row>38</xdr:row>
      <xdr:rowOff>125095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1270</xdr:rowOff>
    </xdr:from>
    <xdr:ext cx="469900" cy="259080"/>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6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22225</xdr:rowOff>
    </xdr:from>
    <xdr:to>
      <xdr:col>50</xdr:col>
      <xdr:colOff>165100</xdr:colOff>
      <xdr:row>38</xdr:row>
      <xdr:rowOff>123825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140335</xdr:rowOff>
    </xdr:from>
    <xdr:ext cx="46736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350" y="6312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18415</xdr:rowOff>
    </xdr:from>
    <xdr:to>
      <xdr:col>46</xdr:col>
      <xdr:colOff>38100</xdr:colOff>
      <xdr:row>38</xdr:row>
      <xdr:rowOff>120650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111125</xdr:rowOff>
    </xdr:from>
    <xdr:ext cx="467360" cy="25654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350" y="6626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19050</xdr:rowOff>
    </xdr:from>
    <xdr:to>
      <xdr:col>41</xdr:col>
      <xdr:colOff>101600</xdr:colOff>
      <xdr:row>38</xdr:row>
      <xdr:rowOff>120650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111760</xdr:rowOff>
    </xdr:from>
    <xdr:ext cx="467360" cy="25654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350" y="6626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19050</xdr:rowOff>
    </xdr:from>
    <xdr:to>
      <xdr:col>36</xdr:col>
      <xdr:colOff>165100</xdr:colOff>
      <xdr:row>38</xdr:row>
      <xdr:rowOff>120650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111760</xdr:rowOff>
    </xdr:from>
    <xdr:ext cx="467360" cy="25654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350" y="6626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090" cy="25654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09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090"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100330</xdr:rowOff>
    </xdr:from>
    <xdr:to>
      <xdr:col>54</xdr:col>
      <xdr:colOff>189865</xdr:colOff>
      <xdr:row>59</xdr:row>
      <xdr:rowOff>38735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4428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42545</xdr:rowOff>
    </xdr:from>
    <xdr:ext cx="378460" cy="256540"/>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80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38735</xdr:rowOff>
    </xdr:from>
    <xdr:to>
      <xdr:col>55</xdr:col>
      <xdr:colOff>88900</xdr:colOff>
      <xdr:row>59</xdr:row>
      <xdr:rowOff>38735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46990</xdr:rowOff>
    </xdr:from>
    <xdr:ext cx="598805" cy="259080"/>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9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172,628</a:t>
          </a:r>
          <a:endParaRPr kumimoji="1" lang="ja-JP" altLang="en-US" sz="1000" b="1">
            <a:latin typeface="ＭＳ Ｐゴシック"/>
          </a:endParaRPr>
        </a:p>
      </xdr:txBody>
    </xdr:sp>
    <xdr:clientData/>
  </xdr:oneCellAnchor>
  <xdr:twoCellAnchor>
    <xdr:from>
      <xdr:col>54</xdr:col>
      <xdr:colOff>101600</xdr:colOff>
      <xdr:row>51</xdr:row>
      <xdr:rowOff>100330</xdr:rowOff>
    </xdr:from>
    <xdr:to>
      <xdr:col>55</xdr:col>
      <xdr:colOff>88900</xdr:colOff>
      <xdr:row>51</xdr:row>
      <xdr:rowOff>100330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4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138430</xdr:rowOff>
    </xdr:from>
    <xdr:to>
      <xdr:col>55</xdr:col>
      <xdr:colOff>0</xdr:colOff>
      <xdr:row>58</xdr:row>
      <xdr:rowOff>150495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825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90805</xdr:rowOff>
    </xdr:from>
    <xdr:ext cx="534670" cy="2584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67945</xdr:rowOff>
    </xdr:from>
    <xdr:to>
      <xdr:col>55</xdr:col>
      <xdr:colOff>50800</xdr:colOff>
      <xdr:row>58</xdr:row>
      <xdr:rowOff>169545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149860</xdr:rowOff>
    </xdr:from>
    <xdr:to>
      <xdr:col>50</xdr:col>
      <xdr:colOff>114300</xdr:colOff>
      <xdr:row>58</xdr:row>
      <xdr:rowOff>150495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93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69215</xdr:rowOff>
    </xdr:from>
    <xdr:to>
      <xdr:col>50</xdr:col>
      <xdr:colOff>165100</xdr:colOff>
      <xdr:row>58</xdr:row>
      <xdr:rowOff>170815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15875</xdr:rowOff>
    </xdr:from>
    <xdr:ext cx="53213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1965" y="9788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127635</xdr:rowOff>
    </xdr:from>
    <xdr:to>
      <xdr:col>45</xdr:col>
      <xdr:colOff>177800</xdr:colOff>
      <xdr:row>58</xdr:row>
      <xdr:rowOff>149860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717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67310</xdr:rowOff>
    </xdr:from>
    <xdr:to>
      <xdr:col>46</xdr:col>
      <xdr:colOff>38100</xdr:colOff>
      <xdr:row>58</xdr:row>
      <xdr:rowOff>168910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13970</xdr:rowOff>
    </xdr:from>
    <xdr:ext cx="53213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2965" y="9786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91440</xdr:rowOff>
    </xdr:from>
    <xdr:to>
      <xdr:col>41</xdr:col>
      <xdr:colOff>50800</xdr:colOff>
      <xdr:row>58</xdr:row>
      <xdr:rowOff>127635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35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75565</xdr:rowOff>
    </xdr:from>
    <xdr:to>
      <xdr:col>41</xdr:col>
      <xdr:colOff>101600</xdr:colOff>
      <xdr:row>59</xdr:row>
      <xdr:rowOff>6350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22225</xdr:rowOff>
    </xdr:from>
    <xdr:ext cx="532130" cy="2584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3965" y="97948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89535</xdr:rowOff>
    </xdr:from>
    <xdr:to>
      <xdr:col>36</xdr:col>
      <xdr:colOff>165100</xdr:colOff>
      <xdr:row>59</xdr:row>
      <xdr:rowOff>19685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10795</xdr:rowOff>
    </xdr:from>
    <xdr:ext cx="467360" cy="2584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350" y="1012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87630</xdr:rowOff>
    </xdr:from>
    <xdr:to>
      <xdr:col>55</xdr:col>
      <xdr:colOff>50800</xdr:colOff>
      <xdr:row>59</xdr:row>
      <xdr:rowOff>17780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46355</xdr:rowOff>
    </xdr:from>
    <xdr:ext cx="534670" cy="259080"/>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90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99695</xdr:rowOff>
    </xdr:from>
    <xdr:to>
      <xdr:col>50</xdr:col>
      <xdr:colOff>165100</xdr:colOff>
      <xdr:row>59</xdr:row>
      <xdr:rowOff>29845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20955</xdr:rowOff>
    </xdr:from>
    <xdr:ext cx="467360" cy="25654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350" y="101365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99060</xdr:rowOff>
    </xdr:from>
    <xdr:to>
      <xdr:col>46</xdr:col>
      <xdr:colOff>38100</xdr:colOff>
      <xdr:row>59</xdr:row>
      <xdr:rowOff>29210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20320</xdr:rowOff>
    </xdr:from>
    <xdr:ext cx="467360" cy="25654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350" y="10135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76835</xdr:rowOff>
    </xdr:from>
    <xdr:to>
      <xdr:col>41</xdr:col>
      <xdr:colOff>101600</xdr:colOff>
      <xdr:row>59</xdr:row>
      <xdr:rowOff>6985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169545</xdr:rowOff>
    </xdr:from>
    <xdr:ext cx="532130" cy="25654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3965" y="10113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40640</xdr:rowOff>
    </xdr:from>
    <xdr:to>
      <xdr:col>36</xdr:col>
      <xdr:colOff>165100</xdr:colOff>
      <xdr:row>58</xdr:row>
      <xdr:rowOff>142240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158750</xdr:rowOff>
    </xdr:from>
    <xdr:ext cx="53213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4965" y="9759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654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23495</xdr:rowOff>
    </xdr:from>
    <xdr:to>
      <xdr:col>54</xdr:col>
      <xdr:colOff>189865</xdr:colOff>
      <xdr:row>79</xdr:row>
      <xdr:rowOff>24130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249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141605</xdr:rowOff>
    </xdr:from>
    <xdr:ext cx="534670" cy="259080"/>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54</xdr:col>
      <xdr:colOff>101600</xdr:colOff>
      <xdr:row>70</xdr:row>
      <xdr:rowOff>23495</xdr:rowOff>
    </xdr:from>
    <xdr:to>
      <xdr:col>55</xdr:col>
      <xdr:colOff>88900</xdr:colOff>
      <xdr:row>70</xdr:row>
      <xdr:rowOff>23495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20320</xdr:rowOff>
    </xdr:from>
    <xdr:to>
      <xdr:col>55</xdr:col>
      <xdr:colOff>0</xdr:colOff>
      <xdr:row>78</xdr:row>
      <xdr:rowOff>43815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934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139065</xdr:rowOff>
    </xdr:from>
    <xdr:ext cx="534670" cy="259080"/>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69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116205</xdr:rowOff>
    </xdr:from>
    <xdr:to>
      <xdr:col>55</xdr:col>
      <xdr:colOff>50800</xdr:colOff>
      <xdr:row>78</xdr:row>
      <xdr:rowOff>46355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27940</xdr:rowOff>
    </xdr:from>
    <xdr:to>
      <xdr:col>50</xdr:col>
      <xdr:colOff>114300</xdr:colOff>
      <xdr:row>78</xdr:row>
      <xdr:rowOff>43815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01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53340</xdr:rowOff>
    </xdr:from>
    <xdr:ext cx="532130" cy="25654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1965" y="13083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161290</xdr:rowOff>
    </xdr:from>
    <xdr:to>
      <xdr:col>45</xdr:col>
      <xdr:colOff>177800</xdr:colOff>
      <xdr:row>78</xdr:row>
      <xdr:rowOff>27940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62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90805</xdr:rowOff>
    </xdr:from>
    <xdr:to>
      <xdr:col>46</xdr:col>
      <xdr:colOff>38100</xdr:colOff>
      <xdr:row>78</xdr:row>
      <xdr:rowOff>20955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37465</xdr:rowOff>
    </xdr:from>
    <xdr:ext cx="53213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2965" y="13067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161290</xdr:rowOff>
    </xdr:from>
    <xdr:to>
      <xdr:col>41</xdr:col>
      <xdr:colOff>50800</xdr:colOff>
      <xdr:row>78</xdr:row>
      <xdr:rowOff>34290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629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84455</xdr:rowOff>
    </xdr:from>
    <xdr:to>
      <xdr:col>41</xdr:col>
      <xdr:colOff>101600</xdr:colOff>
      <xdr:row>78</xdr:row>
      <xdr:rowOff>14605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31115</xdr:rowOff>
    </xdr:from>
    <xdr:ext cx="532130" cy="25654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3965" y="130613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83820</xdr:rowOff>
    </xdr:from>
    <xdr:to>
      <xdr:col>36</xdr:col>
      <xdr:colOff>165100</xdr:colOff>
      <xdr:row>78</xdr:row>
      <xdr:rowOff>13970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30480</xdr:rowOff>
    </xdr:from>
    <xdr:ext cx="532130" cy="25654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4965" y="13060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140970</xdr:rowOff>
    </xdr:from>
    <xdr:to>
      <xdr:col>55</xdr:col>
      <xdr:colOff>50800</xdr:colOff>
      <xdr:row>78</xdr:row>
      <xdr:rowOff>71120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119380</xdr:rowOff>
    </xdr:from>
    <xdr:ext cx="534670" cy="259080"/>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21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164465</xdr:rowOff>
    </xdr:from>
    <xdr:to>
      <xdr:col>50</xdr:col>
      <xdr:colOff>165100</xdr:colOff>
      <xdr:row>78</xdr:row>
      <xdr:rowOff>94615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86360</xdr:rowOff>
    </xdr:from>
    <xdr:ext cx="467360" cy="25654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350" y="1345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148590</xdr:rowOff>
    </xdr:from>
    <xdr:to>
      <xdr:col>46</xdr:col>
      <xdr:colOff>38100</xdr:colOff>
      <xdr:row>78</xdr:row>
      <xdr:rowOff>78740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69850</xdr:rowOff>
    </xdr:from>
    <xdr:ext cx="46736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350" y="13442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110490</xdr:rowOff>
    </xdr:from>
    <xdr:to>
      <xdr:col>41</xdr:col>
      <xdr:colOff>101600</xdr:colOff>
      <xdr:row>78</xdr:row>
      <xdr:rowOff>40640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31750</xdr:rowOff>
    </xdr:from>
    <xdr:ext cx="532130" cy="25654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3965" y="13404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154940</xdr:rowOff>
    </xdr:from>
    <xdr:to>
      <xdr:col>36</xdr:col>
      <xdr:colOff>165100</xdr:colOff>
      <xdr:row>78</xdr:row>
      <xdr:rowOff>85090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76200</xdr:rowOff>
    </xdr:from>
    <xdr:ext cx="467360" cy="25654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350" y="13449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090"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090" cy="25654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090"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26670</xdr:rowOff>
    </xdr:from>
    <xdr:to>
      <xdr:col>54</xdr:col>
      <xdr:colOff>189865</xdr:colOff>
      <xdr:row>98</xdr:row>
      <xdr:rowOff>132080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717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135255</xdr:rowOff>
    </xdr:from>
    <xdr:ext cx="534670" cy="256540"/>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373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132080</xdr:rowOff>
    </xdr:from>
    <xdr:to>
      <xdr:col>55</xdr:col>
      <xdr:colOff>88900</xdr:colOff>
      <xdr:row>98</xdr:row>
      <xdr:rowOff>132080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144780</xdr:rowOff>
    </xdr:from>
    <xdr:ext cx="598805" cy="256540"/>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23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409,648</a:t>
          </a:r>
          <a:endParaRPr kumimoji="1" lang="ja-JP" altLang="en-US" sz="1000" b="1">
            <a:latin typeface="ＭＳ Ｐゴシック"/>
          </a:endParaRPr>
        </a:p>
      </xdr:txBody>
    </xdr:sp>
    <xdr:clientData/>
  </xdr:oneCellAnchor>
  <xdr:twoCellAnchor>
    <xdr:from>
      <xdr:col>54</xdr:col>
      <xdr:colOff>101600</xdr:colOff>
      <xdr:row>90</xdr:row>
      <xdr:rowOff>26670</xdr:rowOff>
    </xdr:from>
    <xdr:to>
      <xdr:col>55</xdr:col>
      <xdr:colOff>88900</xdr:colOff>
      <xdr:row>90</xdr:row>
      <xdr:rowOff>26670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53340</xdr:rowOff>
    </xdr:from>
    <xdr:to>
      <xdr:col>55</xdr:col>
      <xdr:colOff>0</xdr:colOff>
      <xdr:row>98</xdr:row>
      <xdr:rowOff>68580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554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22225</xdr:rowOff>
    </xdr:from>
    <xdr:ext cx="534670" cy="2584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52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170815</xdr:rowOff>
    </xdr:from>
    <xdr:to>
      <xdr:col>55</xdr:col>
      <xdr:colOff>50800</xdr:colOff>
      <xdr:row>98</xdr:row>
      <xdr:rowOff>100965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67310</xdr:rowOff>
    </xdr:from>
    <xdr:to>
      <xdr:col>50</xdr:col>
      <xdr:colOff>114300</xdr:colOff>
      <xdr:row>98</xdr:row>
      <xdr:rowOff>68580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69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166370</xdr:rowOff>
    </xdr:from>
    <xdr:to>
      <xdr:col>50</xdr:col>
      <xdr:colOff>165100</xdr:colOff>
      <xdr:row>98</xdr:row>
      <xdr:rowOff>95885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112395</xdr:rowOff>
    </xdr:from>
    <xdr:ext cx="532130" cy="25654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1965" y="16571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67310</xdr:rowOff>
    </xdr:from>
    <xdr:to>
      <xdr:col>45</xdr:col>
      <xdr:colOff>177800</xdr:colOff>
      <xdr:row>98</xdr:row>
      <xdr:rowOff>82550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694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96520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113030</xdr:rowOff>
    </xdr:from>
    <xdr:ext cx="53213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2965" y="16572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56515</xdr:rowOff>
    </xdr:from>
    <xdr:to>
      <xdr:col>41</xdr:col>
      <xdr:colOff>50800</xdr:colOff>
      <xdr:row>98</xdr:row>
      <xdr:rowOff>82550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586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1270</xdr:rowOff>
    </xdr:from>
    <xdr:to>
      <xdr:col>41</xdr:col>
      <xdr:colOff>101600</xdr:colOff>
      <xdr:row>98</xdr:row>
      <xdr:rowOff>102870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119380</xdr:rowOff>
    </xdr:from>
    <xdr:ext cx="53213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3965" y="16578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163195</xdr:rowOff>
    </xdr:from>
    <xdr:to>
      <xdr:col>36</xdr:col>
      <xdr:colOff>165100</xdr:colOff>
      <xdr:row>98</xdr:row>
      <xdr:rowOff>93345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109855</xdr:rowOff>
    </xdr:from>
    <xdr:ext cx="532130" cy="25654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4965" y="165690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2540</xdr:rowOff>
    </xdr:from>
    <xdr:to>
      <xdr:col>55</xdr:col>
      <xdr:colOff>50800</xdr:colOff>
      <xdr:row>98</xdr:row>
      <xdr:rowOff>104140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149225</xdr:rowOff>
    </xdr:from>
    <xdr:ext cx="534670" cy="259080"/>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7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17780</xdr:rowOff>
    </xdr:from>
    <xdr:to>
      <xdr:col>50</xdr:col>
      <xdr:colOff>165100</xdr:colOff>
      <xdr:row>98</xdr:row>
      <xdr:rowOff>119380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110490</xdr:rowOff>
    </xdr:from>
    <xdr:ext cx="532130" cy="25654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1965" y="16912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16510</xdr:rowOff>
    </xdr:from>
    <xdr:to>
      <xdr:col>46</xdr:col>
      <xdr:colOff>38100</xdr:colOff>
      <xdr:row>98</xdr:row>
      <xdr:rowOff>118110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109220</xdr:rowOff>
    </xdr:from>
    <xdr:ext cx="532130" cy="25654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2965" y="16911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31750</xdr:rowOff>
    </xdr:from>
    <xdr:to>
      <xdr:col>41</xdr:col>
      <xdr:colOff>101600</xdr:colOff>
      <xdr:row>98</xdr:row>
      <xdr:rowOff>133350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124460</xdr:rowOff>
    </xdr:from>
    <xdr:ext cx="53213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3965" y="169265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6350</xdr:rowOff>
    </xdr:from>
    <xdr:to>
      <xdr:col>36</xdr:col>
      <xdr:colOff>165100</xdr:colOff>
      <xdr:row>98</xdr:row>
      <xdr:rowOff>107315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98425</xdr:rowOff>
    </xdr:from>
    <xdr:ext cx="532130" cy="25654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4965" y="169005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654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132715</xdr:rowOff>
    </xdr:from>
    <xdr:to>
      <xdr:col>85</xdr:col>
      <xdr:colOff>126365</xdr:colOff>
      <xdr:row>38</xdr:row>
      <xdr:rowOff>167005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44766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170815</xdr:rowOff>
    </xdr:from>
    <xdr:ext cx="469900" cy="2584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167005</xdr:rowOff>
    </xdr:from>
    <xdr:to>
      <xdr:col>86</xdr:col>
      <xdr:colOff>25400</xdr:colOff>
      <xdr:row>38</xdr:row>
      <xdr:rowOff>167005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79375</xdr:rowOff>
    </xdr:from>
    <xdr:ext cx="534670" cy="2584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2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36,404</a:t>
          </a:r>
          <a:endParaRPr kumimoji="1" lang="ja-JP" altLang="en-US" sz="1000" b="1">
            <a:latin typeface="ＭＳ Ｐゴシック"/>
          </a:endParaRPr>
        </a:p>
      </xdr:txBody>
    </xdr:sp>
    <xdr:clientData/>
  </xdr:oneCellAnchor>
  <xdr:twoCellAnchor>
    <xdr:from>
      <xdr:col>85</xdr:col>
      <xdr:colOff>38100</xdr:colOff>
      <xdr:row>31</xdr:row>
      <xdr:rowOff>132715</xdr:rowOff>
    </xdr:from>
    <xdr:to>
      <xdr:col>86</xdr:col>
      <xdr:colOff>25400</xdr:colOff>
      <xdr:row>31</xdr:row>
      <xdr:rowOff>132715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152400</xdr:rowOff>
    </xdr:from>
    <xdr:to>
      <xdr:col>85</xdr:col>
      <xdr:colOff>127000</xdr:colOff>
      <xdr:row>36</xdr:row>
      <xdr:rowOff>38100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638800"/>
          <a:ext cx="8382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136525</xdr:rowOff>
    </xdr:from>
    <xdr:ext cx="534670" cy="2584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08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158115</xdr:rowOff>
    </xdr:from>
    <xdr:to>
      <xdr:col>85</xdr:col>
      <xdr:colOff>177800</xdr:colOff>
      <xdr:row>37</xdr:row>
      <xdr:rowOff>88265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163830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1030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158750</xdr:rowOff>
    </xdr:from>
    <xdr:to>
      <xdr:col>81</xdr:col>
      <xdr:colOff>101600</xdr:colOff>
      <xdr:row>37</xdr:row>
      <xdr:rowOff>88900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80010</xdr:rowOff>
    </xdr:from>
    <xdr:ext cx="532130"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3965" y="642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139065</xdr:rowOff>
    </xdr:from>
    <xdr:to>
      <xdr:col>76</xdr:col>
      <xdr:colOff>114300</xdr:colOff>
      <xdr:row>36</xdr:row>
      <xdr:rowOff>163830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11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167005</xdr:rowOff>
    </xdr:from>
    <xdr:to>
      <xdr:col>76</xdr:col>
      <xdr:colOff>165100</xdr:colOff>
      <xdr:row>37</xdr:row>
      <xdr:rowOff>97790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88265</xdr:rowOff>
    </xdr:from>
    <xdr:ext cx="532130" cy="25654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4965" y="6431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138430</xdr:rowOff>
    </xdr:from>
    <xdr:to>
      <xdr:col>71</xdr:col>
      <xdr:colOff>177800</xdr:colOff>
      <xdr:row>36</xdr:row>
      <xdr:rowOff>139065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10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70485</xdr:rowOff>
    </xdr:from>
    <xdr:ext cx="53213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5965" y="6414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97790</xdr:rowOff>
    </xdr:from>
    <xdr:to>
      <xdr:col>67</xdr:col>
      <xdr:colOff>101600</xdr:colOff>
      <xdr:row>37</xdr:row>
      <xdr:rowOff>27940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19050</xdr:rowOff>
    </xdr:from>
    <xdr:ext cx="532130" cy="25654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6965" y="6362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101600</xdr:rowOff>
    </xdr:from>
    <xdr:to>
      <xdr:col>85</xdr:col>
      <xdr:colOff>177800</xdr:colOff>
      <xdr:row>33</xdr:row>
      <xdr:rowOff>31750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124460</xdr:rowOff>
    </xdr:from>
    <xdr:ext cx="534670" cy="259080"/>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43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105410</xdr:rowOff>
    </xdr:from>
    <xdr:ext cx="53213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3965" y="5934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113030</xdr:rowOff>
    </xdr:from>
    <xdr:to>
      <xdr:col>76</xdr:col>
      <xdr:colOff>165100</xdr:colOff>
      <xdr:row>37</xdr:row>
      <xdr:rowOff>43180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59690</xdr:rowOff>
    </xdr:from>
    <xdr:ext cx="53213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4965" y="6060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88265</xdr:rowOff>
    </xdr:from>
    <xdr:to>
      <xdr:col>72</xdr:col>
      <xdr:colOff>38100</xdr:colOff>
      <xdr:row>37</xdr:row>
      <xdr:rowOff>18415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34925</xdr:rowOff>
    </xdr:from>
    <xdr:ext cx="53213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5965" y="6035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87630</xdr:rowOff>
    </xdr:from>
    <xdr:to>
      <xdr:col>67</xdr:col>
      <xdr:colOff>101600</xdr:colOff>
      <xdr:row>37</xdr:row>
      <xdr:rowOff>17780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34290</xdr:rowOff>
    </xdr:from>
    <xdr:ext cx="53213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6965" y="6035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654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654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654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090" cy="25654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12065</xdr:rowOff>
    </xdr:from>
    <xdr:to>
      <xdr:col>85</xdr:col>
      <xdr:colOff>126365</xdr:colOff>
      <xdr:row>59</xdr:row>
      <xdr:rowOff>8890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8456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12700</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28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27,317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8890</xdr:rowOff>
    </xdr:from>
    <xdr:to>
      <xdr:col>86</xdr:col>
      <xdr:colOff>25400</xdr:colOff>
      <xdr:row>59</xdr:row>
      <xdr:rowOff>8890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130175</xdr:rowOff>
    </xdr:from>
    <xdr:ext cx="598805" cy="25908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9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128,378</a:t>
          </a:r>
          <a:endParaRPr kumimoji="1" lang="ja-JP" altLang="en-US" sz="1000" b="1">
            <a:latin typeface="ＭＳ Ｐゴシック"/>
          </a:endParaRPr>
        </a:p>
      </xdr:txBody>
    </xdr:sp>
    <xdr:clientData/>
  </xdr:oneCellAnchor>
  <xdr:twoCellAnchor>
    <xdr:from>
      <xdr:col>85</xdr:col>
      <xdr:colOff>38100</xdr:colOff>
      <xdr:row>50</xdr:row>
      <xdr:rowOff>12065</xdr:rowOff>
    </xdr:from>
    <xdr:to>
      <xdr:col>86</xdr:col>
      <xdr:colOff>25400</xdr:colOff>
      <xdr:row>50</xdr:row>
      <xdr:rowOff>12065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8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73660</xdr:rowOff>
    </xdr:from>
    <xdr:to>
      <xdr:col>85</xdr:col>
      <xdr:colOff>127000</xdr:colOff>
      <xdr:row>57</xdr:row>
      <xdr:rowOff>152400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4631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17780</xdr:rowOff>
    </xdr:from>
    <xdr:ext cx="534670" cy="256540"/>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89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166370</xdr:rowOff>
    </xdr:from>
    <xdr:to>
      <xdr:col>85</xdr:col>
      <xdr:colOff>177800</xdr:colOff>
      <xdr:row>57</xdr:row>
      <xdr:rowOff>95885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73660</xdr:rowOff>
    </xdr:from>
    <xdr:to>
      <xdr:col>81</xdr:col>
      <xdr:colOff>50800</xdr:colOff>
      <xdr:row>57</xdr:row>
      <xdr:rowOff>136525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463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10795</xdr:rowOff>
    </xdr:from>
    <xdr:to>
      <xdr:col>81</xdr:col>
      <xdr:colOff>101600</xdr:colOff>
      <xdr:row>57</xdr:row>
      <xdr:rowOff>112395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128905</xdr:rowOff>
    </xdr:from>
    <xdr:ext cx="532130"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3965" y="9558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136525</xdr:rowOff>
    </xdr:from>
    <xdr:to>
      <xdr:col>76</xdr:col>
      <xdr:colOff>114300</xdr:colOff>
      <xdr:row>58</xdr:row>
      <xdr:rowOff>65405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0917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24765</xdr:rowOff>
    </xdr:from>
    <xdr:to>
      <xdr:col>76</xdr:col>
      <xdr:colOff>165100</xdr:colOff>
      <xdr:row>57</xdr:row>
      <xdr:rowOff>126365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143510</xdr:rowOff>
    </xdr:from>
    <xdr:ext cx="532130" cy="25654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4965" y="9573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6985</xdr:rowOff>
    </xdr:from>
    <xdr:to>
      <xdr:col>71</xdr:col>
      <xdr:colOff>177800</xdr:colOff>
      <xdr:row>58</xdr:row>
      <xdr:rowOff>65405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79635"/>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xdr:rowOff>
    </xdr:from>
    <xdr:to>
      <xdr:col>72</xdr:col>
      <xdr:colOff>38100</xdr:colOff>
      <xdr:row>57</xdr:row>
      <xdr:rowOff>102235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118745</xdr:rowOff>
    </xdr:from>
    <xdr:ext cx="53213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5965" y="9548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132080</xdr:rowOff>
    </xdr:from>
    <xdr:to>
      <xdr:col>67</xdr:col>
      <xdr:colOff>101600</xdr:colOff>
      <xdr:row>57</xdr:row>
      <xdr:rowOff>62230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53340</xdr:rowOff>
    </xdr:from>
    <xdr:ext cx="532130" cy="25654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6965" y="9825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49,685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101600</xdr:rowOff>
    </xdr:from>
    <xdr:to>
      <xdr:col>85</xdr:col>
      <xdr:colOff>177800</xdr:colOff>
      <xdr:row>58</xdr:row>
      <xdr:rowOff>31750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80010</xdr:rowOff>
    </xdr:from>
    <xdr:ext cx="534670" cy="259080"/>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52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22860</xdr:rowOff>
    </xdr:from>
    <xdr:to>
      <xdr:col>81</xdr:col>
      <xdr:colOff>101600</xdr:colOff>
      <xdr:row>57</xdr:row>
      <xdr:rowOff>124460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115570</xdr:rowOff>
    </xdr:from>
    <xdr:ext cx="53213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3965" y="9888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86360</xdr:rowOff>
    </xdr:from>
    <xdr:to>
      <xdr:col>76</xdr:col>
      <xdr:colOff>165100</xdr:colOff>
      <xdr:row>58</xdr:row>
      <xdr:rowOff>15875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6985</xdr:rowOff>
    </xdr:from>
    <xdr:ext cx="532130" cy="25654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4965" y="9951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14605</xdr:rowOff>
    </xdr:from>
    <xdr:to>
      <xdr:col>72</xdr:col>
      <xdr:colOff>38100</xdr:colOff>
      <xdr:row>58</xdr:row>
      <xdr:rowOff>116205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107950</xdr:rowOff>
    </xdr:from>
    <xdr:ext cx="53213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10052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127635</xdr:rowOff>
    </xdr:from>
    <xdr:to>
      <xdr:col>67</xdr:col>
      <xdr:colOff>101600</xdr:colOff>
      <xdr:row>57</xdr:row>
      <xdr:rowOff>57785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74930</xdr:rowOff>
    </xdr:from>
    <xdr:ext cx="532130" cy="25654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504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43180</xdr:rowOff>
    </xdr:from>
    <xdr:to>
      <xdr:col>85</xdr:col>
      <xdr:colOff>126365</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4468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71120</xdr:rowOff>
    </xdr:from>
    <xdr:ext cx="249555" cy="259080"/>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15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161290</xdr:rowOff>
    </xdr:from>
    <xdr:ext cx="598805" cy="259080"/>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19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121,586</a:t>
          </a:r>
          <a:endParaRPr kumimoji="1" lang="ja-JP" altLang="en-US" sz="1000" b="1">
            <a:latin typeface="ＭＳ Ｐゴシック"/>
          </a:endParaRPr>
        </a:p>
      </xdr:txBody>
    </xdr:sp>
    <xdr:clientData/>
  </xdr:oneCellAnchor>
  <xdr:twoCellAnchor>
    <xdr:from>
      <xdr:col>85</xdr:col>
      <xdr:colOff>38100</xdr:colOff>
      <xdr:row>70</xdr:row>
      <xdr:rowOff>43180</xdr:rowOff>
    </xdr:from>
    <xdr:to>
      <xdr:col>86</xdr:col>
      <xdr:colOff>25400</xdr:colOff>
      <xdr:row>70</xdr:row>
      <xdr:rowOff>43180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4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160020</xdr:rowOff>
    </xdr:from>
    <xdr:ext cx="469900" cy="259080"/>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6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137160</xdr:rowOff>
    </xdr:from>
    <xdr:to>
      <xdr:col>85</xdr:col>
      <xdr:colOff>177800</xdr:colOff>
      <xdr:row>79</xdr:row>
      <xdr:rowOff>67310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148590</xdr:rowOff>
    </xdr:from>
    <xdr:to>
      <xdr:col>81</xdr:col>
      <xdr:colOff>101600</xdr:colOff>
      <xdr:row>79</xdr:row>
      <xdr:rowOff>78740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95250</xdr:rowOff>
    </xdr:from>
    <xdr:ext cx="46736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350" y="13296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135890</xdr:rowOff>
    </xdr:from>
    <xdr:to>
      <xdr:col>76</xdr:col>
      <xdr:colOff>165100</xdr:colOff>
      <xdr:row>79</xdr:row>
      <xdr:rowOff>66040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82550</xdr:rowOff>
    </xdr:from>
    <xdr:ext cx="46736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350" y="13284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36830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1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146685</xdr:rowOff>
    </xdr:from>
    <xdr:to>
      <xdr:col>72</xdr:col>
      <xdr:colOff>38100</xdr:colOff>
      <xdr:row>79</xdr:row>
      <xdr:rowOff>76835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93345</xdr:rowOff>
    </xdr:from>
    <xdr:ext cx="46736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350" y="13294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162560</xdr:rowOff>
    </xdr:from>
    <xdr:to>
      <xdr:col>67</xdr:col>
      <xdr:colOff>101600</xdr:colOff>
      <xdr:row>79</xdr:row>
      <xdr:rowOff>92710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83820</xdr:rowOff>
    </xdr:from>
    <xdr:ext cx="37846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115570</xdr:rowOff>
    </xdr:from>
    <xdr:ext cx="249555" cy="259080"/>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886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7015" cy="25654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7015" cy="25654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7015" cy="25654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157480</xdr:rowOff>
    </xdr:from>
    <xdr:to>
      <xdr:col>67</xdr:col>
      <xdr:colOff>101600</xdr:colOff>
      <xdr:row>79</xdr:row>
      <xdr:rowOff>87630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104140</xdr:rowOff>
    </xdr:from>
    <xdr:ext cx="37846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70" y="13305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166370</xdr:rowOff>
    </xdr:from>
    <xdr:to>
      <xdr:col>85</xdr:col>
      <xdr:colOff>126365</xdr:colOff>
      <xdr:row>98</xdr:row>
      <xdr:rowOff>99060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2542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534670" cy="259080"/>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112395</xdr:rowOff>
    </xdr:from>
    <xdr:ext cx="598805" cy="256540"/>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999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100,889</a:t>
          </a:r>
          <a:endParaRPr kumimoji="1" lang="ja-JP" altLang="en-US" sz="1000" b="1">
            <a:latin typeface="ＭＳ Ｐゴシック"/>
          </a:endParaRPr>
        </a:p>
      </xdr:txBody>
    </xdr:sp>
    <xdr:clientData/>
  </xdr:oneCellAnchor>
  <xdr:twoCellAnchor>
    <xdr:from>
      <xdr:col>85</xdr:col>
      <xdr:colOff>38100</xdr:colOff>
      <xdr:row>89</xdr:row>
      <xdr:rowOff>166370</xdr:rowOff>
    </xdr:from>
    <xdr:to>
      <xdr:col>86</xdr:col>
      <xdr:colOff>25400</xdr:colOff>
      <xdr:row>89</xdr:row>
      <xdr:rowOff>166370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2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144780</xdr:rowOff>
    </xdr:from>
    <xdr:to>
      <xdr:col>85</xdr:col>
      <xdr:colOff>127000</xdr:colOff>
      <xdr:row>94</xdr:row>
      <xdr:rowOff>133985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918180"/>
          <a:ext cx="8382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43815</xdr:rowOff>
    </xdr:from>
    <xdr:ext cx="534670" cy="256540"/>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315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144780</xdr:rowOff>
    </xdr:from>
    <xdr:to>
      <xdr:col>81</xdr:col>
      <xdr:colOff>50800</xdr:colOff>
      <xdr:row>95</xdr:row>
      <xdr:rowOff>52070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918180"/>
          <a:ext cx="8890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67945</xdr:rowOff>
    </xdr:from>
    <xdr:to>
      <xdr:col>81</xdr:col>
      <xdr:colOff>101600</xdr:colOff>
      <xdr:row>95</xdr:row>
      <xdr:rowOff>169545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160655</xdr:rowOff>
    </xdr:from>
    <xdr:ext cx="53213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3965" y="16448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52070</xdr:rowOff>
    </xdr:from>
    <xdr:to>
      <xdr:col>76</xdr:col>
      <xdr:colOff>114300</xdr:colOff>
      <xdr:row>95</xdr:row>
      <xdr:rowOff>89535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398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67945</xdr:rowOff>
    </xdr:from>
    <xdr:to>
      <xdr:col>76</xdr:col>
      <xdr:colOff>165100</xdr:colOff>
      <xdr:row>95</xdr:row>
      <xdr:rowOff>169545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160655</xdr:rowOff>
    </xdr:from>
    <xdr:ext cx="53213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4965" y="16448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89535</xdr:rowOff>
    </xdr:from>
    <xdr:to>
      <xdr:col>71</xdr:col>
      <xdr:colOff>177800</xdr:colOff>
      <xdr:row>95</xdr:row>
      <xdr:rowOff>106045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772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62230</xdr:rowOff>
    </xdr:from>
    <xdr:to>
      <xdr:col>72</xdr:col>
      <xdr:colOff>38100</xdr:colOff>
      <xdr:row>95</xdr:row>
      <xdr:rowOff>163830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154940</xdr:rowOff>
    </xdr:from>
    <xdr:ext cx="532130" cy="25654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5965" y="16442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151130</xdr:rowOff>
    </xdr:from>
    <xdr:ext cx="53213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6965" y="16095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83185</xdr:rowOff>
    </xdr:from>
    <xdr:to>
      <xdr:col>85</xdr:col>
      <xdr:colOff>177800</xdr:colOff>
      <xdr:row>95</xdr:row>
      <xdr:rowOff>13335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106045</xdr:rowOff>
    </xdr:from>
    <xdr:ext cx="534670" cy="259080"/>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50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93980</xdr:rowOff>
    </xdr:from>
    <xdr:to>
      <xdr:col>81</xdr:col>
      <xdr:colOff>101600</xdr:colOff>
      <xdr:row>93</xdr:row>
      <xdr:rowOff>24130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40640</xdr:rowOff>
    </xdr:from>
    <xdr:ext cx="532130" cy="25654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3965" y="15642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635</xdr:rowOff>
    </xdr:from>
    <xdr:to>
      <xdr:col>76</xdr:col>
      <xdr:colOff>165100</xdr:colOff>
      <xdr:row>95</xdr:row>
      <xdr:rowOff>102235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118745</xdr:rowOff>
    </xdr:from>
    <xdr:ext cx="53213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4965" y="160635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38735</xdr:rowOff>
    </xdr:from>
    <xdr:to>
      <xdr:col>72</xdr:col>
      <xdr:colOff>38100</xdr:colOff>
      <xdr:row>95</xdr:row>
      <xdr:rowOff>140335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156845</xdr:rowOff>
    </xdr:from>
    <xdr:ext cx="532130" cy="25654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5965" y="161016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147955</xdr:rowOff>
    </xdr:from>
    <xdr:ext cx="532130"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6965" y="164357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820" cy="25654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4820" cy="25654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4820" cy="25654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xdr:rowOff>
    </xdr:from>
    <xdr:to>
      <xdr:col>116</xdr:col>
      <xdr:colOff>62865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498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123825</xdr:rowOff>
    </xdr:from>
    <xdr:ext cx="469900" cy="256540"/>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244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6,586</a:t>
          </a:r>
          <a:endParaRPr kumimoji="1" lang="ja-JP" altLang="en-US" sz="1000" b="1">
            <a:latin typeface="ＭＳ Ｐゴシック"/>
          </a:endParaRPr>
        </a:p>
      </xdr:txBody>
    </xdr:sp>
    <xdr:clientData/>
  </xdr:oneCellAnchor>
  <xdr:twoCellAnchor>
    <xdr:from>
      <xdr:col>115</xdr:col>
      <xdr:colOff>165100</xdr:colOff>
      <xdr:row>30</xdr:row>
      <xdr:rowOff>6350</xdr:rowOff>
    </xdr:from>
    <xdr:to>
      <xdr:col>116</xdr:col>
      <xdr:colOff>152400</xdr:colOff>
      <xdr:row>30</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13690" cy="259080"/>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37465</xdr:rowOff>
    </xdr:from>
    <xdr:to>
      <xdr:col>112</xdr:col>
      <xdr:colOff>38100</xdr:colOff>
      <xdr:row>38</xdr:row>
      <xdr:rowOff>139065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155575</xdr:rowOff>
    </xdr:from>
    <xdr:ext cx="378460" cy="25654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70" y="63277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27305</xdr:rowOff>
    </xdr:from>
    <xdr:to>
      <xdr:col>107</xdr:col>
      <xdr:colOff>101600</xdr:colOff>
      <xdr:row>38</xdr:row>
      <xdr:rowOff>128905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145415</xdr:rowOff>
    </xdr:from>
    <xdr:ext cx="378460" cy="25654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70" y="63176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154940</xdr:rowOff>
    </xdr:from>
    <xdr:ext cx="378460" cy="25654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70" y="63271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80010</xdr:rowOff>
    </xdr:from>
    <xdr:to>
      <xdr:col>98</xdr:col>
      <xdr:colOff>38100</xdr:colOff>
      <xdr:row>38</xdr:row>
      <xdr:rowOff>10160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26670</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70" y="6198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歳出決算総額は、住民一人当たり４５５，１４９円となっている。目的別歳出を降順にすると、民生費１４８，６９４円、総務費７１，７９３円、公債費５０，３４８円、衛生費４３，７４７、土木費４２，６８５円となっている。</a:t>
          </a:r>
        </a:p>
        <a:p>
          <a:r>
            <a:rPr lang="ja-JP" altLang="en-US" sz="1300">
              <a:latin typeface="ＭＳ Ｐゴシック"/>
              <a:ea typeface="ＭＳ Ｐゴシック"/>
            </a:rPr>
            <a:t>　類似団体平均と比較して１１，８０７円高い総務費は、減債基金積立金の減少により、前年度比２，６７０円減となっている。</a:t>
          </a:r>
        </a:p>
        <a:p>
          <a:r>
            <a:rPr lang="ja-JP" altLang="en-US" sz="1300">
              <a:latin typeface="ＭＳ Ｐゴシック"/>
              <a:ea typeface="ＭＳ Ｐゴシック"/>
            </a:rPr>
            <a:t>　類似団体平均と比較して９，２９６円高い民生費は、認定子ども園整備事業補助金の減少により、前年度費２，２５８円減となっている。</a:t>
          </a:r>
        </a:p>
        <a:p>
          <a:r>
            <a:rPr lang="ja-JP" altLang="en-US" sz="1300">
              <a:latin typeface="ＭＳ Ｐゴシック"/>
              <a:ea typeface="ＭＳ Ｐゴシック"/>
            </a:rPr>
            <a:t>　類似団体平均と比較して５，８５２円高い衛生費は、平成２８年度に広域化した水道事業への建設費に係る出資金が増加している。</a:t>
          </a:r>
        </a:p>
        <a:p>
          <a:r>
            <a:rPr lang="ja-JP" altLang="en-US" sz="1300">
              <a:latin typeface="ＭＳ Ｐゴシック"/>
              <a:ea typeface="ＭＳ Ｐゴシック"/>
            </a:rPr>
            <a:t>　類似団体平均と比較して１６，２４６円高い消防費は、防災行政無線システム整備工事により増加している。</a:t>
          </a:r>
        </a:p>
        <a:p>
          <a:r>
            <a:rPr lang="ja-JP" altLang="en-US"/>
            <a:t>　</a:t>
          </a:r>
          <a:r>
            <a:rPr lang="ja-JP" altLang="en-US" sz="1300">
              <a:latin typeface="ＭＳ Ｐゴシック"/>
              <a:ea typeface="ＭＳ Ｐゴシック"/>
            </a:rPr>
            <a:t>類似団体平均と比較して９，３９０円高い公債費は、市債約２．８億円の繰上償還を実施したため増加している。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財政調整基金残高の３０年度比率は、標準財政規模の減少により増加したが、残高はほぼ横ばいである。</a:t>
          </a:r>
        </a:p>
        <a:p>
          <a:r>
            <a:rPr kumimoji="1" lang="ja-JP" altLang="en-US" sz="1300">
              <a:latin typeface="ＭＳ Ｐゴシック"/>
              <a:ea typeface="ＭＳ Ｐゴシック"/>
            </a:rPr>
            <a:t>　実質収支額の３０年度比率は、形式収支の減少及び繰越財源の増加により減少した。</a:t>
          </a:r>
        </a:p>
        <a:p>
          <a:r>
            <a:rPr kumimoji="1" lang="ja-JP" altLang="en-US" sz="1300">
              <a:latin typeface="ＭＳ Ｐゴシック"/>
              <a:ea typeface="ＭＳ Ｐゴシック"/>
            </a:rPr>
            <a:t>　実質単年度収支の３０年度比率は、市債の繰上償還が大幅に減少したため、マイナスに転じた。</a:t>
          </a:r>
        </a:p>
        <a:p>
          <a:r>
            <a:rPr kumimoji="1" lang="ja-JP" altLang="en-US" sz="1300">
              <a:latin typeface="ＭＳ Ｐゴシック"/>
              <a:ea typeface="ＭＳ Ｐゴシック"/>
            </a:rPr>
            <a:t>　今後も、財政調整基金残高を標準財政規模の１０％を堅持するよう努めたい。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本市の連結対象の全ての会計で、実質赤字又は資金不足は生じていない。</a:t>
          </a:r>
        </a:p>
        <a:p>
          <a:r>
            <a:rPr kumimoji="1" lang="ja-JP" altLang="en-US" sz="1400">
              <a:latin typeface="ＭＳ ゴシック"/>
              <a:ea typeface="ＭＳ ゴシック"/>
            </a:rPr>
            <a:t>　法適用公営企業の市立病院事業では、将来の設備投資に備えて現金・預金を着実に留保しているため、純資産（黒字）の構成比率が高くなっている。</a:t>
          </a:r>
        </a:p>
        <a:p>
          <a:r>
            <a:rPr lang="ja-JP" altLang="en-US" sz="1400">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51</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134</v>
      </c>
      <c r="C2" s="3"/>
      <c r="D2" s="12"/>
    </row>
    <row r="3" spans="1:119" ht="18.75" customHeight="1" x14ac:dyDescent="0.15">
      <c r="A3" s="2"/>
      <c r="B3" s="398" t="s">
        <v>137</v>
      </c>
      <c r="C3" s="399"/>
      <c r="D3" s="399"/>
      <c r="E3" s="400"/>
      <c r="F3" s="400"/>
      <c r="G3" s="400"/>
      <c r="H3" s="400"/>
      <c r="I3" s="400"/>
      <c r="J3" s="400"/>
      <c r="K3" s="400"/>
      <c r="L3" s="400" t="s">
        <v>139</v>
      </c>
      <c r="M3" s="400"/>
      <c r="N3" s="400"/>
      <c r="O3" s="400"/>
      <c r="P3" s="400"/>
      <c r="Q3" s="400"/>
      <c r="R3" s="406"/>
      <c r="S3" s="406"/>
      <c r="T3" s="406"/>
      <c r="U3" s="406"/>
      <c r="V3" s="407"/>
      <c r="W3" s="362" t="s">
        <v>141</v>
      </c>
      <c r="X3" s="363"/>
      <c r="Y3" s="363"/>
      <c r="Z3" s="363"/>
      <c r="AA3" s="363"/>
      <c r="AB3" s="399"/>
      <c r="AC3" s="406" t="s">
        <v>143</v>
      </c>
      <c r="AD3" s="363"/>
      <c r="AE3" s="363"/>
      <c r="AF3" s="363"/>
      <c r="AG3" s="363"/>
      <c r="AH3" s="363"/>
      <c r="AI3" s="363"/>
      <c r="AJ3" s="363"/>
      <c r="AK3" s="363"/>
      <c r="AL3" s="414"/>
      <c r="AM3" s="362" t="s">
        <v>146</v>
      </c>
      <c r="AN3" s="363"/>
      <c r="AO3" s="363"/>
      <c r="AP3" s="363"/>
      <c r="AQ3" s="363"/>
      <c r="AR3" s="363"/>
      <c r="AS3" s="363"/>
      <c r="AT3" s="363"/>
      <c r="AU3" s="363"/>
      <c r="AV3" s="363"/>
      <c r="AW3" s="363"/>
      <c r="AX3" s="414"/>
      <c r="AY3" s="435" t="s">
        <v>5</v>
      </c>
      <c r="AZ3" s="436"/>
      <c r="BA3" s="436"/>
      <c r="BB3" s="436"/>
      <c r="BC3" s="436"/>
      <c r="BD3" s="436"/>
      <c r="BE3" s="436"/>
      <c r="BF3" s="436"/>
      <c r="BG3" s="436"/>
      <c r="BH3" s="436"/>
      <c r="BI3" s="436"/>
      <c r="BJ3" s="436"/>
      <c r="BK3" s="436"/>
      <c r="BL3" s="436"/>
      <c r="BM3" s="573"/>
      <c r="BN3" s="362" t="s">
        <v>150</v>
      </c>
      <c r="BO3" s="363"/>
      <c r="BP3" s="363"/>
      <c r="BQ3" s="363"/>
      <c r="BR3" s="363"/>
      <c r="BS3" s="363"/>
      <c r="BT3" s="363"/>
      <c r="BU3" s="414"/>
      <c r="BV3" s="362" t="s">
        <v>153</v>
      </c>
      <c r="BW3" s="363"/>
      <c r="BX3" s="363"/>
      <c r="BY3" s="363"/>
      <c r="BZ3" s="363"/>
      <c r="CA3" s="363"/>
      <c r="CB3" s="363"/>
      <c r="CC3" s="414"/>
      <c r="CD3" s="435" t="s">
        <v>5</v>
      </c>
      <c r="CE3" s="436"/>
      <c r="CF3" s="436"/>
      <c r="CG3" s="436"/>
      <c r="CH3" s="436"/>
      <c r="CI3" s="436"/>
      <c r="CJ3" s="436"/>
      <c r="CK3" s="436"/>
      <c r="CL3" s="436"/>
      <c r="CM3" s="436"/>
      <c r="CN3" s="436"/>
      <c r="CO3" s="436"/>
      <c r="CP3" s="436"/>
      <c r="CQ3" s="436"/>
      <c r="CR3" s="436"/>
      <c r="CS3" s="573"/>
      <c r="CT3" s="362" t="s">
        <v>155</v>
      </c>
      <c r="CU3" s="363"/>
      <c r="CV3" s="363"/>
      <c r="CW3" s="363"/>
      <c r="CX3" s="363"/>
      <c r="CY3" s="363"/>
      <c r="CZ3" s="363"/>
      <c r="DA3" s="414"/>
      <c r="DB3" s="362" t="s">
        <v>157</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158</v>
      </c>
      <c r="AZ4" s="488"/>
      <c r="BA4" s="488"/>
      <c r="BB4" s="488"/>
      <c r="BC4" s="488"/>
      <c r="BD4" s="488"/>
      <c r="BE4" s="488"/>
      <c r="BF4" s="488"/>
      <c r="BG4" s="488"/>
      <c r="BH4" s="488"/>
      <c r="BI4" s="488"/>
      <c r="BJ4" s="488"/>
      <c r="BK4" s="488"/>
      <c r="BL4" s="488"/>
      <c r="BM4" s="489"/>
      <c r="BN4" s="471">
        <v>30264300</v>
      </c>
      <c r="BO4" s="472"/>
      <c r="BP4" s="472"/>
      <c r="BQ4" s="472"/>
      <c r="BR4" s="472"/>
      <c r="BS4" s="472"/>
      <c r="BT4" s="472"/>
      <c r="BU4" s="473"/>
      <c r="BV4" s="471">
        <v>31329515</v>
      </c>
      <c r="BW4" s="472"/>
      <c r="BX4" s="472"/>
      <c r="BY4" s="472"/>
      <c r="BZ4" s="472"/>
      <c r="CA4" s="472"/>
      <c r="CB4" s="472"/>
      <c r="CC4" s="473"/>
      <c r="CD4" s="543" t="s">
        <v>159</v>
      </c>
      <c r="CE4" s="544"/>
      <c r="CF4" s="544"/>
      <c r="CG4" s="544"/>
      <c r="CH4" s="544"/>
      <c r="CI4" s="544"/>
      <c r="CJ4" s="544"/>
      <c r="CK4" s="544"/>
      <c r="CL4" s="544"/>
      <c r="CM4" s="544"/>
      <c r="CN4" s="544"/>
      <c r="CO4" s="544"/>
      <c r="CP4" s="544"/>
      <c r="CQ4" s="544"/>
      <c r="CR4" s="544"/>
      <c r="CS4" s="545"/>
      <c r="CT4" s="574">
        <v>8</v>
      </c>
      <c r="CU4" s="575"/>
      <c r="CV4" s="575"/>
      <c r="CW4" s="575"/>
      <c r="CX4" s="575"/>
      <c r="CY4" s="575"/>
      <c r="CZ4" s="575"/>
      <c r="DA4" s="576"/>
      <c r="DB4" s="574">
        <v>9.8000000000000007</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161</v>
      </c>
      <c r="AN5" s="475"/>
      <c r="AO5" s="475"/>
      <c r="AP5" s="475"/>
      <c r="AQ5" s="475"/>
      <c r="AR5" s="475"/>
      <c r="AS5" s="475"/>
      <c r="AT5" s="476"/>
      <c r="AU5" s="515" t="s">
        <v>69</v>
      </c>
      <c r="AV5" s="516"/>
      <c r="AW5" s="516"/>
      <c r="AX5" s="516"/>
      <c r="AY5" s="481" t="s">
        <v>147</v>
      </c>
      <c r="AZ5" s="482"/>
      <c r="BA5" s="482"/>
      <c r="BB5" s="482"/>
      <c r="BC5" s="482"/>
      <c r="BD5" s="482"/>
      <c r="BE5" s="482"/>
      <c r="BF5" s="482"/>
      <c r="BG5" s="482"/>
      <c r="BH5" s="482"/>
      <c r="BI5" s="482"/>
      <c r="BJ5" s="482"/>
      <c r="BK5" s="482"/>
      <c r="BL5" s="482"/>
      <c r="BM5" s="483"/>
      <c r="BN5" s="484">
        <v>28626571</v>
      </c>
      <c r="BO5" s="485"/>
      <c r="BP5" s="485"/>
      <c r="BQ5" s="485"/>
      <c r="BR5" s="485"/>
      <c r="BS5" s="485"/>
      <c r="BT5" s="485"/>
      <c r="BU5" s="486"/>
      <c r="BV5" s="484">
        <v>29418881</v>
      </c>
      <c r="BW5" s="485"/>
      <c r="BX5" s="485"/>
      <c r="BY5" s="485"/>
      <c r="BZ5" s="485"/>
      <c r="CA5" s="485"/>
      <c r="CB5" s="485"/>
      <c r="CC5" s="486"/>
      <c r="CD5" s="495" t="s">
        <v>163</v>
      </c>
      <c r="CE5" s="496"/>
      <c r="CF5" s="496"/>
      <c r="CG5" s="496"/>
      <c r="CH5" s="496"/>
      <c r="CI5" s="496"/>
      <c r="CJ5" s="496"/>
      <c r="CK5" s="496"/>
      <c r="CL5" s="496"/>
      <c r="CM5" s="496"/>
      <c r="CN5" s="496"/>
      <c r="CO5" s="496"/>
      <c r="CP5" s="496"/>
      <c r="CQ5" s="496"/>
      <c r="CR5" s="496"/>
      <c r="CS5" s="497"/>
      <c r="CT5" s="350">
        <v>89.2</v>
      </c>
      <c r="CU5" s="351"/>
      <c r="CV5" s="351"/>
      <c r="CW5" s="351"/>
      <c r="CX5" s="351"/>
      <c r="CY5" s="351"/>
      <c r="CZ5" s="351"/>
      <c r="DA5" s="352"/>
      <c r="DB5" s="350">
        <v>83.1</v>
      </c>
      <c r="DC5" s="351"/>
      <c r="DD5" s="351"/>
      <c r="DE5" s="351"/>
      <c r="DF5" s="351"/>
      <c r="DG5" s="351"/>
      <c r="DH5" s="351"/>
      <c r="DI5" s="352"/>
    </row>
    <row r="6" spans="1:119" ht="18.75" customHeight="1" x14ac:dyDescent="0.15">
      <c r="A6" s="2"/>
      <c r="B6" s="417" t="s">
        <v>165</v>
      </c>
      <c r="C6" s="368"/>
      <c r="D6" s="368"/>
      <c r="E6" s="418"/>
      <c r="F6" s="418"/>
      <c r="G6" s="418"/>
      <c r="H6" s="418"/>
      <c r="I6" s="418"/>
      <c r="J6" s="418"/>
      <c r="K6" s="418"/>
      <c r="L6" s="418" t="s">
        <v>167</v>
      </c>
      <c r="M6" s="418"/>
      <c r="N6" s="418"/>
      <c r="O6" s="418"/>
      <c r="P6" s="418"/>
      <c r="Q6" s="418"/>
      <c r="R6" s="366"/>
      <c r="S6" s="366"/>
      <c r="T6" s="366"/>
      <c r="U6" s="366"/>
      <c r="V6" s="422"/>
      <c r="W6" s="425" t="s">
        <v>168</v>
      </c>
      <c r="X6" s="367"/>
      <c r="Y6" s="367"/>
      <c r="Z6" s="367"/>
      <c r="AA6" s="367"/>
      <c r="AB6" s="368"/>
      <c r="AC6" s="426" t="s">
        <v>170</v>
      </c>
      <c r="AD6" s="427"/>
      <c r="AE6" s="427"/>
      <c r="AF6" s="427"/>
      <c r="AG6" s="427"/>
      <c r="AH6" s="427"/>
      <c r="AI6" s="427"/>
      <c r="AJ6" s="427"/>
      <c r="AK6" s="427"/>
      <c r="AL6" s="428"/>
      <c r="AM6" s="514" t="s">
        <v>73</v>
      </c>
      <c r="AN6" s="475"/>
      <c r="AO6" s="475"/>
      <c r="AP6" s="475"/>
      <c r="AQ6" s="475"/>
      <c r="AR6" s="475"/>
      <c r="AS6" s="475"/>
      <c r="AT6" s="476"/>
      <c r="AU6" s="515" t="s">
        <v>69</v>
      </c>
      <c r="AV6" s="516"/>
      <c r="AW6" s="516"/>
      <c r="AX6" s="516"/>
      <c r="AY6" s="481" t="s">
        <v>171</v>
      </c>
      <c r="AZ6" s="482"/>
      <c r="BA6" s="482"/>
      <c r="BB6" s="482"/>
      <c r="BC6" s="482"/>
      <c r="BD6" s="482"/>
      <c r="BE6" s="482"/>
      <c r="BF6" s="482"/>
      <c r="BG6" s="482"/>
      <c r="BH6" s="482"/>
      <c r="BI6" s="482"/>
      <c r="BJ6" s="482"/>
      <c r="BK6" s="482"/>
      <c r="BL6" s="482"/>
      <c r="BM6" s="483"/>
      <c r="BN6" s="484">
        <v>1637729</v>
      </c>
      <c r="BO6" s="485"/>
      <c r="BP6" s="485"/>
      <c r="BQ6" s="485"/>
      <c r="BR6" s="485"/>
      <c r="BS6" s="485"/>
      <c r="BT6" s="485"/>
      <c r="BU6" s="486"/>
      <c r="BV6" s="484">
        <v>1910634</v>
      </c>
      <c r="BW6" s="485"/>
      <c r="BX6" s="485"/>
      <c r="BY6" s="485"/>
      <c r="BZ6" s="485"/>
      <c r="CA6" s="485"/>
      <c r="CB6" s="485"/>
      <c r="CC6" s="486"/>
      <c r="CD6" s="495" t="s">
        <v>175</v>
      </c>
      <c r="CE6" s="496"/>
      <c r="CF6" s="496"/>
      <c r="CG6" s="496"/>
      <c r="CH6" s="496"/>
      <c r="CI6" s="496"/>
      <c r="CJ6" s="496"/>
      <c r="CK6" s="496"/>
      <c r="CL6" s="496"/>
      <c r="CM6" s="496"/>
      <c r="CN6" s="496"/>
      <c r="CO6" s="496"/>
      <c r="CP6" s="496"/>
      <c r="CQ6" s="496"/>
      <c r="CR6" s="496"/>
      <c r="CS6" s="497"/>
      <c r="CT6" s="569">
        <v>93.9</v>
      </c>
      <c r="CU6" s="570"/>
      <c r="CV6" s="570"/>
      <c r="CW6" s="570"/>
      <c r="CX6" s="570"/>
      <c r="CY6" s="570"/>
      <c r="CZ6" s="570"/>
      <c r="DA6" s="571"/>
      <c r="DB6" s="569">
        <v>87.9</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176</v>
      </c>
      <c r="AN7" s="475"/>
      <c r="AO7" s="475"/>
      <c r="AP7" s="475"/>
      <c r="AQ7" s="475"/>
      <c r="AR7" s="475"/>
      <c r="AS7" s="475"/>
      <c r="AT7" s="476"/>
      <c r="AU7" s="515" t="s">
        <v>177</v>
      </c>
      <c r="AV7" s="516"/>
      <c r="AW7" s="516"/>
      <c r="AX7" s="516"/>
      <c r="AY7" s="481" t="s">
        <v>179</v>
      </c>
      <c r="AZ7" s="482"/>
      <c r="BA7" s="482"/>
      <c r="BB7" s="482"/>
      <c r="BC7" s="482"/>
      <c r="BD7" s="482"/>
      <c r="BE7" s="482"/>
      <c r="BF7" s="482"/>
      <c r="BG7" s="482"/>
      <c r="BH7" s="482"/>
      <c r="BI7" s="482"/>
      <c r="BJ7" s="482"/>
      <c r="BK7" s="482"/>
      <c r="BL7" s="482"/>
      <c r="BM7" s="483"/>
      <c r="BN7" s="484">
        <v>281537</v>
      </c>
      <c r="BO7" s="485"/>
      <c r="BP7" s="485"/>
      <c r="BQ7" s="485"/>
      <c r="BR7" s="485"/>
      <c r="BS7" s="485"/>
      <c r="BT7" s="485"/>
      <c r="BU7" s="486"/>
      <c r="BV7" s="484">
        <v>146289</v>
      </c>
      <c r="BW7" s="485"/>
      <c r="BX7" s="485"/>
      <c r="BY7" s="485"/>
      <c r="BZ7" s="485"/>
      <c r="CA7" s="485"/>
      <c r="CB7" s="485"/>
      <c r="CC7" s="486"/>
      <c r="CD7" s="495" t="s">
        <v>180</v>
      </c>
      <c r="CE7" s="496"/>
      <c r="CF7" s="496"/>
      <c r="CG7" s="496"/>
      <c r="CH7" s="496"/>
      <c r="CI7" s="496"/>
      <c r="CJ7" s="496"/>
      <c r="CK7" s="496"/>
      <c r="CL7" s="496"/>
      <c r="CM7" s="496"/>
      <c r="CN7" s="496"/>
      <c r="CO7" s="496"/>
      <c r="CP7" s="496"/>
      <c r="CQ7" s="496"/>
      <c r="CR7" s="496"/>
      <c r="CS7" s="497"/>
      <c r="CT7" s="484">
        <v>16925192</v>
      </c>
      <c r="CU7" s="485"/>
      <c r="CV7" s="485"/>
      <c r="CW7" s="485"/>
      <c r="CX7" s="485"/>
      <c r="CY7" s="485"/>
      <c r="CZ7" s="485"/>
      <c r="DA7" s="486"/>
      <c r="DB7" s="484">
        <v>17918831</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182</v>
      </c>
      <c r="AN8" s="475"/>
      <c r="AO8" s="475"/>
      <c r="AP8" s="475"/>
      <c r="AQ8" s="475"/>
      <c r="AR8" s="475"/>
      <c r="AS8" s="475"/>
      <c r="AT8" s="476"/>
      <c r="AU8" s="515" t="s">
        <v>69</v>
      </c>
      <c r="AV8" s="516"/>
      <c r="AW8" s="516"/>
      <c r="AX8" s="516"/>
      <c r="AY8" s="481" t="s">
        <v>184</v>
      </c>
      <c r="AZ8" s="482"/>
      <c r="BA8" s="482"/>
      <c r="BB8" s="482"/>
      <c r="BC8" s="482"/>
      <c r="BD8" s="482"/>
      <c r="BE8" s="482"/>
      <c r="BF8" s="482"/>
      <c r="BG8" s="482"/>
      <c r="BH8" s="482"/>
      <c r="BI8" s="482"/>
      <c r="BJ8" s="482"/>
      <c r="BK8" s="482"/>
      <c r="BL8" s="482"/>
      <c r="BM8" s="483"/>
      <c r="BN8" s="484">
        <v>1356192</v>
      </c>
      <c r="BO8" s="485"/>
      <c r="BP8" s="485"/>
      <c r="BQ8" s="485"/>
      <c r="BR8" s="485"/>
      <c r="BS8" s="485"/>
      <c r="BT8" s="485"/>
      <c r="BU8" s="486"/>
      <c r="BV8" s="484">
        <v>1764345</v>
      </c>
      <c r="BW8" s="485"/>
      <c r="BX8" s="485"/>
      <c r="BY8" s="485"/>
      <c r="BZ8" s="485"/>
      <c r="CA8" s="485"/>
      <c r="CB8" s="485"/>
      <c r="CC8" s="486"/>
      <c r="CD8" s="495" t="s">
        <v>185</v>
      </c>
      <c r="CE8" s="496"/>
      <c r="CF8" s="496"/>
      <c r="CG8" s="496"/>
      <c r="CH8" s="496"/>
      <c r="CI8" s="496"/>
      <c r="CJ8" s="496"/>
      <c r="CK8" s="496"/>
      <c r="CL8" s="496"/>
      <c r="CM8" s="496"/>
      <c r="CN8" s="496"/>
      <c r="CO8" s="496"/>
      <c r="CP8" s="496"/>
      <c r="CQ8" s="496"/>
      <c r="CR8" s="496"/>
      <c r="CS8" s="497"/>
      <c r="CT8" s="548">
        <v>0.56999999999999995</v>
      </c>
      <c r="CU8" s="549"/>
      <c r="CV8" s="549"/>
      <c r="CW8" s="549"/>
      <c r="CX8" s="549"/>
      <c r="CY8" s="549"/>
      <c r="CZ8" s="549"/>
      <c r="DA8" s="550"/>
      <c r="DB8" s="548">
        <v>0.57999999999999996</v>
      </c>
      <c r="DC8" s="549"/>
      <c r="DD8" s="549"/>
      <c r="DE8" s="549"/>
      <c r="DF8" s="549"/>
      <c r="DG8" s="549"/>
      <c r="DH8" s="549"/>
      <c r="DI8" s="550"/>
    </row>
    <row r="9" spans="1:119" ht="18.75" customHeight="1" x14ac:dyDescent="0.15">
      <c r="A9" s="2"/>
      <c r="B9" s="435" t="s">
        <v>18</v>
      </c>
      <c r="C9" s="436"/>
      <c r="D9" s="436"/>
      <c r="E9" s="436"/>
      <c r="F9" s="436"/>
      <c r="G9" s="436"/>
      <c r="H9" s="436"/>
      <c r="I9" s="436"/>
      <c r="J9" s="436"/>
      <c r="K9" s="437"/>
      <c r="L9" s="563" t="s">
        <v>186</v>
      </c>
      <c r="M9" s="564"/>
      <c r="N9" s="564"/>
      <c r="O9" s="564"/>
      <c r="P9" s="564"/>
      <c r="Q9" s="565"/>
      <c r="R9" s="566">
        <v>63555</v>
      </c>
      <c r="S9" s="567"/>
      <c r="T9" s="567"/>
      <c r="U9" s="567"/>
      <c r="V9" s="568"/>
      <c r="W9" s="362" t="s">
        <v>187</v>
      </c>
      <c r="X9" s="363"/>
      <c r="Y9" s="363"/>
      <c r="Z9" s="363"/>
      <c r="AA9" s="363"/>
      <c r="AB9" s="363"/>
      <c r="AC9" s="363"/>
      <c r="AD9" s="363"/>
      <c r="AE9" s="363"/>
      <c r="AF9" s="363"/>
      <c r="AG9" s="363"/>
      <c r="AH9" s="363"/>
      <c r="AI9" s="363"/>
      <c r="AJ9" s="363"/>
      <c r="AK9" s="363"/>
      <c r="AL9" s="414"/>
      <c r="AM9" s="514" t="s">
        <v>189</v>
      </c>
      <c r="AN9" s="475"/>
      <c r="AO9" s="475"/>
      <c r="AP9" s="475"/>
      <c r="AQ9" s="475"/>
      <c r="AR9" s="475"/>
      <c r="AS9" s="475"/>
      <c r="AT9" s="476"/>
      <c r="AU9" s="515" t="s">
        <v>69</v>
      </c>
      <c r="AV9" s="516"/>
      <c r="AW9" s="516"/>
      <c r="AX9" s="516"/>
      <c r="AY9" s="481" t="s">
        <v>71</v>
      </c>
      <c r="AZ9" s="482"/>
      <c r="BA9" s="482"/>
      <c r="BB9" s="482"/>
      <c r="BC9" s="482"/>
      <c r="BD9" s="482"/>
      <c r="BE9" s="482"/>
      <c r="BF9" s="482"/>
      <c r="BG9" s="482"/>
      <c r="BH9" s="482"/>
      <c r="BI9" s="482"/>
      <c r="BJ9" s="482"/>
      <c r="BK9" s="482"/>
      <c r="BL9" s="482"/>
      <c r="BM9" s="483"/>
      <c r="BN9" s="484">
        <v>-408153</v>
      </c>
      <c r="BO9" s="485"/>
      <c r="BP9" s="485"/>
      <c r="BQ9" s="485"/>
      <c r="BR9" s="485"/>
      <c r="BS9" s="485"/>
      <c r="BT9" s="485"/>
      <c r="BU9" s="486"/>
      <c r="BV9" s="484">
        <v>95885</v>
      </c>
      <c r="BW9" s="485"/>
      <c r="BX9" s="485"/>
      <c r="BY9" s="485"/>
      <c r="BZ9" s="485"/>
      <c r="CA9" s="485"/>
      <c r="CB9" s="485"/>
      <c r="CC9" s="486"/>
      <c r="CD9" s="495" t="s">
        <v>67</v>
      </c>
      <c r="CE9" s="496"/>
      <c r="CF9" s="496"/>
      <c r="CG9" s="496"/>
      <c r="CH9" s="496"/>
      <c r="CI9" s="496"/>
      <c r="CJ9" s="496"/>
      <c r="CK9" s="496"/>
      <c r="CL9" s="496"/>
      <c r="CM9" s="496"/>
      <c r="CN9" s="496"/>
      <c r="CO9" s="496"/>
      <c r="CP9" s="496"/>
      <c r="CQ9" s="496"/>
      <c r="CR9" s="496"/>
      <c r="CS9" s="497"/>
      <c r="CT9" s="350">
        <v>14.4</v>
      </c>
      <c r="CU9" s="351"/>
      <c r="CV9" s="351"/>
      <c r="CW9" s="351"/>
      <c r="CX9" s="351"/>
      <c r="CY9" s="351"/>
      <c r="CZ9" s="351"/>
      <c r="DA9" s="352"/>
      <c r="DB9" s="350">
        <v>19</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191</v>
      </c>
      <c r="M10" s="475"/>
      <c r="N10" s="475"/>
      <c r="O10" s="475"/>
      <c r="P10" s="475"/>
      <c r="Q10" s="476"/>
      <c r="R10" s="477">
        <v>66955</v>
      </c>
      <c r="S10" s="478"/>
      <c r="T10" s="478"/>
      <c r="U10" s="478"/>
      <c r="V10" s="480"/>
      <c r="W10" s="411"/>
      <c r="X10" s="412"/>
      <c r="Y10" s="412"/>
      <c r="Z10" s="412"/>
      <c r="AA10" s="412"/>
      <c r="AB10" s="412"/>
      <c r="AC10" s="412"/>
      <c r="AD10" s="412"/>
      <c r="AE10" s="412"/>
      <c r="AF10" s="412"/>
      <c r="AG10" s="412"/>
      <c r="AH10" s="412"/>
      <c r="AI10" s="412"/>
      <c r="AJ10" s="412"/>
      <c r="AK10" s="412"/>
      <c r="AL10" s="415"/>
      <c r="AM10" s="514" t="s">
        <v>193</v>
      </c>
      <c r="AN10" s="475"/>
      <c r="AO10" s="475"/>
      <c r="AP10" s="475"/>
      <c r="AQ10" s="475"/>
      <c r="AR10" s="475"/>
      <c r="AS10" s="475"/>
      <c r="AT10" s="476"/>
      <c r="AU10" s="515" t="s">
        <v>177</v>
      </c>
      <c r="AV10" s="516"/>
      <c r="AW10" s="516"/>
      <c r="AX10" s="516"/>
      <c r="AY10" s="481" t="s">
        <v>195</v>
      </c>
      <c r="AZ10" s="482"/>
      <c r="BA10" s="482"/>
      <c r="BB10" s="482"/>
      <c r="BC10" s="482"/>
      <c r="BD10" s="482"/>
      <c r="BE10" s="482"/>
      <c r="BF10" s="482"/>
      <c r="BG10" s="482"/>
      <c r="BH10" s="482"/>
      <c r="BI10" s="482"/>
      <c r="BJ10" s="482"/>
      <c r="BK10" s="482"/>
      <c r="BL10" s="482"/>
      <c r="BM10" s="483"/>
      <c r="BN10" s="484">
        <v>924370</v>
      </c>
      <c r="BO10" s="485"/>
      <c r="BP10" s="485"/>
      <c r="BQ10" s="485"/>
      <c r="BR10" s="485"/>
      <c r="BS10" s="485"/>
      <c r="BT10" s="485"/>
      <c r="BU10" s="486"/>
      <c r="BV10" s="484">
        <v>775172</v>
      </c>
      <c r="BW10" s="485"/>
      <c r="BX10" s="485"/>
      <c r="BY10" s="485"/>
      <c r="BZ10" s="485"/>
      <c r="CA10" s="485"/>
      <c r="CB10" s="485"/>
      <c r="CC10" s="486"/>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199</v>
      </c>
      <c r="M11" s="449"/>
      <c r="N11" s="449"/>
      <c r="O11" s="449"/>
      <c r="P11" s="449"/>
      <c r="Q11" s="450"/>
      <c r="R11" s="560" t="s">
        <v>201</v>
      </c>
      <c r="S11" s="561"/>
      <c r="T11" s="561"/>
      <c r="U11" s="561"/>
      <c r="V11" s="562"/>
      <c r="W11" s="411"/>
      <c r="X11" s="412"/>
      <c r="Y11" s="412"/>
      <c r="Z11" s="412"/>
      <c r="AA11" s="412"/>
      <c r="AB11" s="412"/>
      <c r="AC11" s="412"/>
      <c r="AD11" s="412"/>
      <c r="AE11" s="412"/>
      <c r="AF11" s="412"/>
      <c r="AG11" s="412"/>
      <c r="AH11" s="412"/>
      <c r="AI11" s="412"/>
      <c r="AJ11" s="412"/>
      <c r="AK11" s="412"/>
      <c r="AL11" s="415"/>
      <c r="AM11" s="514" t="s">
        <v>202</v>
      </c>
      <c r="AN11" s="475"/>
      <c r="AO11" s="475"/>
      <c r="AP11" s="475"/>
      <c r="AQ11" s="475"/>
      <c r="AR11" s="475"/>
      <c r="AS11" s="475"/>
      <c r="AT11" s="476"/>
      <c r="AU11" s="515" t="s">
        <v>177</v>
      </c>
      <c r="AV11" s="516"/>
      <c r="AW11" s="516"/>
      <c r="AX11" s="516"/>
      <c r="AY11" s="481" t="s">
        <v>203</v>
      </c>
      <c r="AZ11" s="482"/>
      <c r="BA11" s="482"/>
      <c r="BB11" s="482"/>
      <c r="BC11" s="482"/>
      <c r="BD11" s="482"/>
      <c r="BE11" s="482"/>
      <c r="BF11" s="482"/>
      <c r="BG11" s="482"/>
      <c r="BH11" s="482"/>
      <c r="BI11" s="482"/>
      <c r="BJ11" s="482"/>
      <c r="BK11" s="482"/>
      <c r="BL11" s="482"/>
      <c r="BM11" s="483"/>
      <c r="BN11" s="484">
        <v>277380</v>
      </c>
      <c r="BO11" s="485"/>
      <c r="BP11" s="485"/>
      <c r="BQ11" s="485"/>
      <c r="BR11" s="485"/>
      <c r="BS11" s="485"/>
      <c r="BT11" s="485"/>
      <c r="BU11" s="486"/>
      <c r="BV11" s="484">
        <v>1783850</v>
      </c>
      <c r="BW11" s="485"/>
      <c r="BX11" s="485"/>
      <c r="BY11" s="485"/>
      <c r="BZ11" s="485"/>
      <c r="CA11" s="485"/>
      <c r="CB11" s="485"/>
      <c r="CC11" s="486"/>
      <c r="CD11" s="495" t="s">
        <v>206</v>
      </c>
      <c r="CE11" s="496"/>
      <c r="CF11" s="496"/>
      <c r="CG11" s="496"/>
      <c r="CH11" s="496"/>
      <c r="CI11" s="496"/>
      <c r="CJ11" s="496"/>
      <c r="CK11" s="496"/>
      <c r="CL11" s="496"/>
      <c r="CM11" s="496"/>
      <c r="CN11" s="496"/>
      <c r="CO11" s="496"/>
      <c r="CP11" s="496"/>
      <c r="CQ11" s="496"/>
      <c r="CR11" s="496"/>
      <c r="CS11" s="497"/>
      <c r="CT11" s="548" t="s">
        <v>207</v>
      </c>
      <c r="CU11" s="549"/>
      <c r="CV11" s="549"/>
      <c r="CW11" s="549"/>
      <c r="CX11" s="549"/>
      <c r="CY11" s="549"/>
      <c r="CZ11" s="549"/>
      <c r="DA11" s="550"/>
      <c r="DB11" s="548" t="s">
        <v>207</v>
      </c>
      <c r="DC11" s="549"/>
      <c r="DD11" s="549"/>
      <c r="DE11" s="549"/>
      <c r="DF11" s="549"/>
      <c r="DG11" s="549"/>
      <c r="DH11" s="549"/>
      <c r="DI11" s="550"/>
    </row>
    <row r="12" spans="1:119" ht="18.75" customHeight="1" x14ac:dyDescent="0.15">
      <c r="A12" s="2"/>
      <c r="B12" s="438" t="s">
        <v>208</v>
      </c>
      <c r="C12" s="439"/>
      <c r="D12" s="439"/>
      <c r="E12" s="439"/>
      <c r="F12" s="439"/>
      <c r="G12" s="439"/>
      <c r="H12" s="439"/>
      <c r="I12" s="439"/>
      <c r="J12" s="439"/>
      <c r="K12" s="440"/>
      <c r="L12" s="551" t="s">
        <v>210</v>
      </c>
      <c r="M12" s="552"/>
      <c r="N12" s="552"/>
      <c r="O12" s="552"/>
      <c r="P12" s="552"/>
      <c r="Q12" s="553"/>
      <c r="R12" s="554">
        <v>62895</v>
      </c>
      <c r="S12" s="555"/>
      <c r="T12" s="555"/>
      <c r="U12" s="555"/>
      <c r="V12" s="556"/>
      <c r="W12" s="557" t="s">
        <v>5</v>
      </c>
      <c r="X12" s="516"/>
      <c r="Y12" s="516"/>
      <c r="Z12" s="516"/>
      <c r="AA12" s="516"/>
      <c r="AB12" s="558"/>
      <c r="AC12" s="515" t="s">
        <v>23</v>
      </c>
      <c r="AD12" s="516"/>
      <c r="AE12" s="516"/>
      <c r="AF12" s="516"/>
      <c r="AG12" s="558"/>
      <c r="AH12" s="515" t="s">
        <v>211</v>
      </c>
      <c r="AI12" s="516"/>
      <c r="AJ12" s="516"/>
      <c r="AK12" s="516"/>
      <c r="AL12" s="559"/>
      <c r="AM12" s="514" t="s">
        <v>212</v>
      </c>
      <c r="AN12" s="475"/>
      <c r="AO12" s="475"/>
      <c r="AP12" s="475"/>
      <c r="AQ12" s="475"/>
      <c r="AR12" s="475"/>
      <c r="AS12" s="475"/>
      <c r="AT12" s="476"/>
      <c r="AU12" s="515" t="s">
        <v>69</v>
      </c>
      <c r="AV12" s="516"/>
      <c r="AW12" s="516"/>
      <c r="AX12" s="516"/>
      <c r="AY12" s="481" t="s">
        <v>214</v>
      </c>
      <c r="AZ12" s="482"/>
      <c r="BA12" s="482"/>
      <c r="BB12" s="482"/>
      <c r="BC12" s="482"/>
      <c r="BD12" s="482"/>
      <c r="BE12" s="482"/>
      <c r="BF12" s="482"/>
      <c r="BG12" s="482"/>
      <c r="BH12" s="482"/>
      <c r="BI12" s="482"/>
      <c r="BJ12" s="482"/>
      <c r="BK12" s="482"/>
      <c r="BL12" s="482"/>
      <c r="BM12" s="483"/>
      <c r="BN12" s="484">
        <v>900000</v>
      </c>
      <c r="BO12" s="485"/>
      <c r="BP12" s="485"/>
      <c r="BQ12" s="485"/>
      <c r="BR12" s="485"/>
      <c r="BS12" s="485"/>
      <c r="BT12" s="485"/>
      <c r="BU12" s="486"/>
      <c r="BV12" s="484">
        <v>800000</v>
      </c>
      <c r="BW12" s="485"/>
      <c r="BX12" s="485"/>
      <c r="BY12" s="485"/>
      <c r="BZ12" s="485"/>
      <c r="CA12" s="485"/>
      <c r="CB12" s="485"/>
      <c r="CC12" s="486"/>
      <c r="CD12" s="495" t="s">
        <v>216</v>
      </c>
      <c r="CE12" s="496"/>
      <c r="CF12" s="496"/>
      <c r="CG12" s="496"/>
      <c r="CH12" s="496"/>
      <c r="CI12" s="496"/>
      <c r="CJ12" s="496"/>
      <c r="CK12" s="496"/>
      <c r="CL12" s="496"/>
      <c r="CM12" s="496"/>
      <c r="CN12" s="496"/>
      <c r="CO12" s="496"/>
      <c r="CP12" s="496"/>
      <c r="CQ12" s="496"/>
      <c r="CR12" s="496"/>
      <c r="CS12" s="497"/>
      <c r="CT12" s="548" t="s">
        <v>207</v>
      </c>
      <c r="CU12" s="549"/>
      <c r="CV12" s="549"/>
      <c r="CW12" s="549"/>
      <c r="CX12" s="549"/>
      <c r="CY12" s="549"/>
      <c r="CZ12" s="549"/>
      <c r="DA12" s="550"/>
      <c r="DB12" s="548" t="s">
        <v>207</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217</v>
      </c>
      <c r="N13" s="538"/>
      <c r="O13" s="538"/>
      <c r="P13" s="538"/>
      <c r="Q13" s="539"/>
      <c r="R13" s="540">
        <v>62311</v>
      </c>
      <c r="S13" s="541"/>
      <c r="T13" s="541"/>
      <c r="U13" s="541"/>
      <c r="V13" s="542"/>
      <c r="W13" s="425" t="s">
        <v>220</v>
      </c>
      <c r="X13" s="367"/>
      <c r="Y13" s="367"/>
      <c r="Z13" s="367"/>
      <c r="AA13" s="367"/>
      <c r="AB13" s="368"/>
      <c r="AC13" s="477">
        <v>819</v>
      </c>
      <c r="AD13" s="478"/>
      <c r="AE13" s="478"/>
      <c r="AF13" s="478"/>
      <c r="AG13" s="479"/>
      <c r="AH13" s="477">
        <v>903</v>
      </c>
      <c r="AI13" s="478"/>
      <c r="AJ13" s="478"/>
      <c r="AK13" s="478"/>
      <c r="AL13" s="480"/>
      <c r="AM13" s="514" t="s">
        <v>222</v>
      </c>
      <c r="AN13" s="475"/>
      <c r="AO13" s="475"/>
      <c r="AP13" s="475"/>
      <c r="AQ13" s="475"/>
      <c r="AR13" s="475"/>
      <c r="AS13" s="475"/>
      <c r="AT13" s="476"/>
      <c r="AU13" s="515" t="s">
        <v>177</v>
      </c>
      <c r="AV13" s="516"/>
      <c r="AW13" s="516"/>
      <c r="AX13" s="516"/>
      <c r="AY13" s="481" t="s">
        <v>225</v>
      </c>
      <c r="AZ13" s="482"/>
      <c r="BA13" s="482"/>
      <c r="BB13" s="482"/>
      <c r="BC13" s="482"/>
      <c r="BD13" s="482"/>
      <c r="BE13" s="482"/>
      <c r="BF13" s="482"/>
      <c r="BG13" s="482"/>
      <c r="BH13" s="482"/>
      <c r="BI13" s="482"/>
      <c r="BJ13" s="482"/>
      <c r="BK13" s="482"/>
      <c r="BL13" s="482"/>
      <c r="BM13" s="483"/>
      <c r="BN13" s="484">
        <v>-106403</v>
      </c>
      <c r="BO13" s="485"/>
      <c r="BP13" s="485"/>
      <c r="BQ13" s="485"/>
      <c r="BR13" s="485"/>
      <c r="BS13" s="485"/>
      <c r="BT13" s="485"/>
      <c r="BU13" s="486"/>
      <c r="BV13" s="484">
        <v>1854907</v>
      </c>
      <c r="BW13" s="485"/>
      <c r="BX13" s="485"/>
      <c r="BY13" s="485"/>
      <c r="BZ13" s="485"/>
      <c r="CA13" s="485"/>
      <c r="CB13" s="485"/>
      <c r="CC13" s="486"/>
      <c r="CD13" s="495" t="s">
        <v>227</v>
      </c>
      <c r="CE13" s="496"/>
      <c r="CF13" s="496"/>
      <c r="CG13" s="496"/>
      <c r="CH13" s="496"/>
      <c r="CI13" s="496"/>
      <c r="CJ13" s="496"/>
      <c r="CK13" s="496"/>
      <c r="CL13" s="496"/>
      <c r="CM13" s="496"/>
      <c r="CN13" s="496"/>
      <c r="CO13" s="496"/>
      <c r="CP13" s="496"/>
      <c r="CQ13" s="496"/>
      <c r="CR13" s="496"/>
      <c r="CS13" s="497"/>
      <c r="CT13" s="350">
        <v>1.9</v>
      </c>
      <c r="CU13" s="351"/>
      <c r="CV13" s="351"/>
      <c r="CW13" s="351"/>
      <c r="CX13" s="351"/>
      <c r="CY13" s="351"/>
      <c r="CZ13" s="351"/>
      <c r="DA13" s="352"/>
      <c r="DB13" s="350">
        <v>1.6</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228</v>
      </c>
      <c r="M14" s="546"/>
      <c r="N14" s="546"/>
      <c r="O14" s="546"/>
      <c r="P14" s="546"/>
      <c r="Q14" s="547"/>
      <c r="R14" s="540">
        <v>63720</v>
      </c>
      <c r="S14" s="541"/>
      <c r="T14" s="541"/>
      <c r="U14" s="541"/>
      <c r="V14" s="542"/>
      <c r="W14" s="413"/>
      <c r="X14" s="370"/>
      <c r="Y14" s="370"/>
      <c r="Z14" s="370"/>
      <c r="AA14" s="370"/>
      <c r="AB14" s="371"/>
      <c r="AC14" s="530">
        <v>2.8</v>
      </c>
      <c r="AD14" s="531"/>
      <c r="AE14" s="531"/>
      <c r="AF14" s="531"/>
      <c r="AG14" s="532"/>
      <c r="AH14" s="530">
        <v>3</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231</v>
      </c>
      <c r="CE14" s="491"/>
      <c r="CF14" s="491"/>
      <c r="CG14" s="491"/>
      <c r="CH14" s="491"/>
      <c r="CI14" s="491"/>
      <c r="CJ14" s="491"/>
      <c r="CK14" s="491"/>
      <c r="CL14" s="491"/>
      <c r="CM14" s="491"/>
      <c r="CN14" s="491"/>
      <c r="CO14" s="491"/>
      <c r="CP14" s="491"/>
      <c r="CQ14" s="491"/>
      <c r="CR14" s="491"/>
      <c r="CS14" s="492"/>
      <c r="CT14" s="534">
        <v>21.9</v>
      </c>
      <c r="CU14" s="535"/>
      <c r="CV14" s="535"/>
      <c r="CW14" s="535"/>
      <c r="CX14" s="535"/>
      <c r="CY14" s="535"/>
      <c r="CZ14" s="535"/>
      <c r="DA14" s="536"/>
      <c r="DB14" s="534">
        <v>24.2</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217</v>
      </c>
      <c r="N15" s="538"/>
      <c r="O15" s="538"/>
      <c r="P15" s="538"/>
      <c r="Q15" s="539"/>
      <c r="R15" s="540">
        <v>63179</v>
      </c>
      <c r="S15" s="541"/>
      <c r="T15" s="541"/>
      <c r="U15" s="541"/>
      <c r="V15" s="542"/>
      <c r="W15" s="425" t="s">
        <v>7</v>
      </c>
      <c r="X15" s="367"/>
      <c r="Y15" s="367"/>
      <c r="Z15" s="367"/>
      <c r="AA15" s="367"/>
      <c r="AB15" s="368"/>
      <c r="AC15" s="477">
        <v>9437</v>
      </c>
      <c r="AD15" s="478"/>
      <c r="AE15" s="478"/>
      <c r="AF15" s="478"/>
      <c r="AG15" s="479"/>
      <c r="AH15" s="477">
        <v>9916</v>
      </c>
      <c r="AI15" s="478"/>
      <c r="AJ15" s="478"/>
      <c r="AK15" s="478"/>
      <c r="AL15" s="480"/>
      <c r="AM15" s="514"/>
      <c r="AN15" s="475"/>
      <c r="AO15" s="475"/>
      <c r="AP15" s="475"/>
      <c r="AQ15" s="475"/>
      <c r="AR15" s="475"/>
      <c r="AS15" s="475"/>
      <c r="AT15" s="476"/>
      <c r="AU15" s="515"/>
      <c r="AV15" s="516"/>
      <c r="AW15" s="516"/>
      <c r="AX15" s="516"/>
      <c r="AY15" s="487" t="s">
        <v>234</v>
      </c>
      <c r="AZ15" s="488"/>
      <c r="BA15" s="488"/>
      <c r="BB15" s="488"/>
      <c r="BC15" s="488"/>
      <c r="BD15" s="488"/>
      <c r="BE15" s="488"/>
      <c r="BF15" s="488"/>
      <c r="BG15" s="488"/>
      <c r="BH15" s="488"/>
      <c r="BI15" s="488"/>
      <c r="BJ15" s="488"/>
      <c r="BK15" s="488"/>
      <c r="BL15" s="488"/>
      <c r="BM15" s="489"/>
      <c r="BN15" s="471">
        <v>7785989</v>
      </c>
      <c r="BO15" s="472"/>
      <c r="BP15" s="472"/>
      <c r="BQ15" s="472"/>
      <c r="BR15" s="472"/>
      <c r="BS15" s="472"/>
      <c r="BT15" s="472"/>
      <c r="BU15" s="473"/>
      <c r="BV15" s="471">
        <v>7626064</v>
      </c>
      <c r="BW15" s="472"/>
      <c r="BX15" s="472"/>
      <c r="BY15" s="472"/>
      <c r="BZ15" s="472"/>
      <c r="CA15" s="472"/>
      <c r="CB15" s="472"/>
      <c r="CC15" s="473"/>
      <c r="CD15" s="543" t="s">
        <v>219</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47</v>
      </c>
      <c r="M16" s="528"/>
      <c r="N16" s="528"/>
      <c r="O16" s="528"/>
      <c r="P16" s="528"/>
      <c r="Q16" s="529"/>
      <c r="R16" s="524" t="s">
        <v>236</v>
      </c>
      <c r="S16" s="525"/>
      <c r="T16" s="525"/>
      <c r="U16" s="525"/>
      <c r="V16" s="526"/>
      <c r="W16" s="413"/>
      <c r="X16" s="370"/>
      <c r="Y16" s="370"/>
      <c r="Z16" s="370"/>
      <c r="AA16" s="370"/>
      <c r="AB16" s="371"/>
      <c r="AC16" s="530">
        <v>32.4</v>
      </c>
      <c r="AD16" s="531"/>
      <c r="AE16" s="531"/>
      <c r="AF16" s="531"/>
      <c r="AG16" s="532"/>
      <c r="AH16" s="530">
        <v>33.4</v>
      </c>
      <c r="AI16" s="531"/>
      <c r="AJ16" s="531"/>
      <c r="AK16" s="531"/>
      <c r="AL16" s="533"/>
      <c r="AM16" s="514"/>
      <c r="AN16" s="475"/>
      <c r="AO16" s="475"/>
      <c r="AP16" s="475"/>
      <c r="AQ16" s="475"/>
      <c r="AR16" s="475"/>
      <c r="AS16" s="475"/>
      <c r="AT16" s="476"/>
      <c r="AU16" s="515"/>
      <c r="AV16" s="516"/>
      <c r="AW16" s="516"/>
      <c r="AX16" s="516"/>
      <c r="AY16" s="481" t="s">
        <v>111</v>
      </c>
      <c r="AZ16" s="482"/>
      <c r="BA16" s="482"/>
      <c r="BB16" s="482"/>
      <c r="BC16" s="482"/>
      <c r="BD16" s="482"/>
      <c r="BE16" s="482"/>
      <c r="BF16" s="482"/>
      <c r="BG16" s="482"/>
      <c r="BH16" s="482"/>
      <c r="BI16" s="482"/>
      <c r="BJ16" s="482"/>
      <c r="BK16" s="482"/>
      <c r="BL16" s="482"/>
      <c r="BM16" s="483"/>
      <c r="BN16" s="484">
        <v>13360849</v>
      </c>
      <c r="BO16" s="485"/>
      <c r="BP16" s="485"/>
      <c r="BQ16" s="485"/>
      <c r="BR16" s="485"/>
      <c r="BS16" s="485"/>
      <c r="BT16" s="485"/>
      <c r="BU16" s="486"/>
      <c r="BV16" s="484">
        <v>13958792</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106</v>
      </c>
      <c r="N17" s="522"/>
      <c r="O17" s="522"/>
      <c r="P17" s="522"/>
      <c r="Q17" s="523"/>
      <c r="R17" s="524" t="s">
        <v>239</v>
      </c>
      <c r="S17" s="525"/>
      <c r="T17" s="525"/>
      <c r="U17" s="525"/>
      <c r="V17" s="526"/>
      <c r="W17" s="425" t="s">
        <v>97</v>
      </c>
      <c r="X17" s="367"/>
      <c r="Y17" s="367"/>
      <c r="Z17" s="367"/>
      <c r="AA17" s="367"/>
      <c r="AB17" s="368"/>
      <c r="AC17" s="477">
        <v>18851</v>
      </c>
      <c r="AD17" s="478"/>
      <c r="AE17" s="478"/>
      <c r="AF17" s="478"/>
      <c r="AG17" s="479"/>
      <c r="AH17" s="477">
        <v>18912</v>
      </c>
      <c r="AI17" s="478"/>
      <c r="AJ17" s="478"/>
      <c r="AK17" s="478"/>
      <c r="AL17" s="480"/>
      <c r="AM17" s="514"/>
      <c r="AN17" s="475"/>
      <c r="AO17" s="475"/>
      <c r="AP17" s="475"/>
      <c r="AQ17" s="475"/>
      <c r="AR17" s="475"/>
      <c r="AS17" s="475"/>
      <c r="AT17" s="476"/>
      <c r="AU17" s="515"/>
      <c r="AV17" s="516"/>
      <c r="AW17" s="516"/>
      <c r="AX17" s="516"/>
      <c r="AY17" s="481" t="s">
        <v>241</v>
      </c>
      <c r="AZ17" s="482"/>
      <c r="BA17" s="482"/>
      <c r="BB17" s="482"/>
      <c r="BC17" s="482"/>
      <c r="BD17" s="482"/>
      <c r="BE17" s="482"/>
      <c r="BF17" s="482"/>
      <c r="BG17" s="482"/>
      <c r="BH17" s="482"/>
      <c r="BI17" s="482"/>
      <c r="BJ17" s="482"/>
      <c r="BK17" s="482"/>
      <c r="BL17" s="482"/>
      <c r="BM17" s="483"/>
      <c r="BN17" s="484">
        <v>9963045</v>
      </c>
      <c r="BO17" s="485"/>
      <c r="BP17" s="485"/>
      <c r="BQ17" s="485"/>
      <c r="BR17" s="485"/>
      <c r="BS17" s="485"/>
      <c r="BT17" s="485"/>
      <c r="BU17" s="486"/>
      <c r="BV17" s="484">
        <v>9753634</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242</v>
      </c>
      <c r="C18" s="437"/>
      <c r="D18" s="437"/>
      <c r="E18" s="502"/>
      <c r="F18" s="502"/>
      <c r="G18" s="502"/>
      <c r="H18" s="502"/>
      <c r="I18" s="502"/>
      <c r="J18" s="502"/>
      <c r="K18" s="502"/>
      <c r="L18" s="517">
        <v>577.83000000000004</v>
      </c>
      <c r="M18" s="517"/>
      <c r="N18" s="517"/>
      <c r="O18" s="517"/>
      <c r="P18" s="517"/>
      <c r="Q18" s="517"/>
      <c r="R18" s="518"/>
      <c r="S18" s="518"/>
      <c r="T18" s="518"/>
      <c r="U18" s="518"/>
      <c r="V18" s="519"/>
      <c r="W18" s="364"/>
      <c r="X18" s="365"/>
      <c r="Y18" s="365"/>
      <c r="Z18" s="365"/>
      <c r="AA18" s="365"/>
      <c r="AB18" s="420"/>
      <c r="AC18" s="457">
        <v>64.8</v>
      </c>
      <c r="AD18" s="458"/>
      <c r="AE18" s="458"/>
      <c r="AF18" s="458"/>
      <c r="AG18" s="520"/>
      <c r="AH18" s="457">
        <v>63.6</v>
      </c>
      <c r="AI18" s="458"/>
      <c r="AJ18" s="458"/>
      <c r="AK18" s="458"/>
      <c r="AL18" s="459"/>
      <c r="AM18" s="514"/>
      <c r="AN18" s="475"/>
      <c r="AO18" s="475"/>
      <c r="AP18" s="475"/>
      <c r="AQ18" s="475"/>
      <c r="AR18" s="475"/>
      <c r="AS18" s="475"/>
      <c r="AT18" s="476"/>
      <c r="AU18" s="515"/>
      <c r="AV18" s="516"/>
      <c r="AW18" s="516"/>
      <c r="AX18" s="516"/>
      <c r="AY18" s="481" t="s">
        <v>244</v>
      </c>
      <c r="AZ18" s="482"/>
      <c r="BA18" s="482"/>
      <c r="BB18" s="482"/>
      <c r="BC18" s="482"/>
      <c r="BD18" s="482"/>
      <c r="BE18" s="482"/>
      <c r="BF18" s="482"/>
      <c r="BG18" s="482"/>
      <c r="BH18" s="482"/>
      <c r="BI18" s="482"/>
      <c r="BJ18" s="482"/>
      <c r="BK18" s="482"/>
      <c r="BL18" s="482"/>
      <c r="BM18" s="483"/>
      <c r="BN18" s="484">
        <v>15178302</v>
      </c>
      <c r="BO18" s="485"/>
      <c r="BP18" s="485"/>
      <c r="BQ18" s="485"/>
      <c r="BR18" s="485"/>
      <c r="BS18" s="485"/>
      <c r="BT18" s="485"/>
      <c r="BU18" s="486"/>
      <c r="BV18" s="484">
        <v>15001729</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64</v>
      </c>
      <c r="C19" s="437"/>
      <c r="D19" s="437"/>
      <c r="E19" s="502"/>
      <c r="F19" s="502"/>
      <c r="G19" s="502"/>
      <c r="H19" s="502"/>
      <c r="I19" s="502"/>
      <c r="J19" s="502"/>
      <c r="K19" s="502"/>
      <c r="L19" s="503">
        <v>110</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246</v>
      </c>
      <c r="AZ19" s="482"/>
      <c r="BA19" s="482"/>
      <c r="BB19" s="482"/>
      <c r="BC19" s="482"/>
      <c r="BD19" s="482"/>
      <c r="BE19" s="482"/>
      <c r="BF19" s="482"/>
      <c r="BG19" s="482"/>
      <c r="BH19" s="482"/>
      <c r="BI19" s="482"/>
      <c r="BJ19" s="482"/>
      <c r="BK19" s="482"/>
      <c r="BL19" s="482"/>
      <c r="BM19" s="483"/>
      <c r="BN19" s="484">
        <v>21876195</v>
      </c>
      <c r="BO19" s="485"/>
      <c r="BP19" s="485"/>
      <c r="BQ19" s="485"/>
      <c r="BR19" s="485"/>
      <c r="BS19" s="485"/>
      <c r="BT19" s="485"/>
      <c r="BU19" s="486"/>
      <c r="BV19" s="484">
        <v>23473536</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249</v>
      </c>
      <c r="C20" s="437"/>
      <c r="D20" s="437"/>
      <c r="E20" s="502"/>
      <c r="F20" s="502"/>
      <c r="G20" s="502"/>
      <c r="H20" s="502"/>
      <c r="I20" s="502"/>
      <c r="J20" s="502"/>
      <c r="K20" s="502"/>
      <c r="L20" s="503">
        <v>24038</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251</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252</v>
      </c>
      <c r="C22" s="387"/>
      <c r="D22" s="388"/>
      <c r="E22" s="366" t="s">
        <v>5</v>
      </c>
      <c r="F22" s="367"/>
      <c r="G22" s="367"/>
      <c r="H22" s="367"/>
      <c r="I22" s="367"/>
      <c r="J22" s="367"/>
      <c r="K22" s="368"/>
      <c r="L22" s="366" t="s">
        <v>254</v>
      </c>
      <c r="M22" s="367"/>
      <c r="N22" s="367"/>
      <c r="O22" s="367"/>
      <c r="P22" s="368"/>
      <c r="Q22" s="372" t="s">
        <v>255</v>
      </c>
      <c r="R22" s="373"/>
      <c r="S22" s="373"/>
      <c r="T22" s="373"/>
      <c r="U22" s="373"/>
      <c r="V22" s="374"/>
      <c r="W22" s="386" t="s">
        <v>257</v>
      </c>
      <c r="X22" s="387"/>
      <c r="Y22" s="388"/>
      <c r="Z22" s="366" t="s">
        <v>5</v>
      </c>
      <c r="AA22" s="367"/>
      <c r="AB22" s="367"/>
      <c r="AC22" s="367"/>
      <c r="AD22" s="367"/>
      <c r="AE22" s="367"/>
      <c r="AF22" s="367"/>
      <c r="AG22" s="368"/>
      <c r="AH22" s="378" t="s">
        <v>190</v>
      </c>
      <c r="AI22" s="367"/>
      <c r="AJ22" s="367"/>
      <c r="AK22" s="367"/>
      <c r="AL22" s="368"/>
      <c r="AM22" s="378" t="s">
        <v>258</v>
      </c>
      <c r="AN22" s="379"/>
      <c r="AO22" s="379"/>
      <c r="AP22" s="379"/>
      <c r="AQ22" s="379"/>
      <c r="AR22" s="380"/>
      <c r="AS22" s="372" t="s">
        <v>255</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259</v>
      </c>
      <c r="AZ23" s="488"/>
      <c r="BA23" s="488"/>
      <c r="BB23" s="488"/>
      <c r="BC23" s="488"/>
      <c r="BD23" s="488"/>
      <c r="BE23" s="488"/>
      <c r="BF23" s="488"/>
      <c r="BG23" s="488"/>
      <c r="BH23" s="488"/>
      <c r="BI23" s="488"/>
      <c r="BJ23" s="488"/>
      <c r="BK23" s="488"/>
      <c r="BL23" s="488"/>
      <c r="BM23" s="489"/>
      <c r="BN23" s="484">
        <v>31139133</v>
      </c>
      <c r="BO23" s="485"/>
      <c r="BP23" s="485"/>
      <c r="BQ23" s="485"/>
      <c r="BR23" s="485"/>
      <c r="BS23" s="485"/>
      <c r="BT23" s="485"/>
      <c r="BU23" s="486"/>
      <c r="BV23" s="484">
        <v>30851335</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262</v>
      </c>
      <c r="F24" s="475"/>
      <c r="G24" s="475"/>
      <c r="H24" s="475"/>
      <c r="I24" s="475"/>
      <c r="J24" s="475"/>
      <c r="K24" s="476"/>
      <c r="L24" s="477">
        <v>1</v>
      </c>
      <c r="M24" s="478"/>
      <c r="N24" s="478"/>
      <c r="O24" s="478"/>
      <c r="P24" s="479"/>
      <c r="Q24" s="477">
        <v>8800</v>
      </c>
      <c r="R24" s="478"/>
      <c r="S24" s="478"/>
      <c r="T24" s="478"/>
      <c r="U24" s="478"/>
      <c r="V24" s="479"/>
      <c r="W24" s="389"/>
      <c r="X24" s="390"/>
      <c r="Y24" s="391"/>
      <c r="Z24" s="474" t="s">
        <v>240</v>
      </c>
      <c r="AA24" s="475"/>
      <c r="AB24" s="475"/>
      <c r="AC24" s="475"/>
      <c r="AD24" s="475"/>
      <c r="AE24" s="475"/>
      <c r="AF24" s="475"/>
      <c r="AG24" s="476"/>
      <c r="AH24" s="477">
        <v>470</v>
      </c>
      <c r="AI24" s="478"/>
      <c r="AJ24" s="478"/>
      <c r="AK24" s="478"/>
      <c r="AL24" s="479"/>
      <c r="AM24" s="477">
        <v>1497420</v>
      </c>
      <c r="AN24" s="478"/>
      <c r="AO24" s="478"/>
      <c r="AP24" s="478"/>
      <c r="AQ24" s="478"/>
      <c r="AR24" s="479"/>
      <c r="AS24" s="477">
        <v>3186</v>
      </c>
      <c r="AT24" s="478"/>
      <c r="AU24" s="478"/>
      <c r="AV24" s="478"/>
      <c r="AW24" s="478"/>
      <c r="AX24" s="480"/>
      <c r="AY24" s="460" t="s">
        <v>264</v>
      </c>
      <c r="AZ24" s="461"/>
      <c r="BA24" s="461"/>
      <c r="BB24" s="461"/>
      <c r="BC24" s="461"/>
      <c r="BD24" s="461"/>
      <c r="BE24" s="461"/>
      <c r="BF24" s="461"/>
      <c r="BG24" s="461"/>
      <c r="BH24" s="461"/>
      <c r="BI24" s="461"/>
      <c r="BJ24" s="461"/>
      <c r="BK24" s="461"/>
      <c r="BL24" s="461"/>
      <c r="BM24" s="462"/>
      <c r="BN24" s="484">
        <v>18569995</v>
      </c>
      <c r="BO24" s="485"/>
      <c r="BP24" s="485"/>
      <c r="BQ24" s="485"/>
      <c r="BR24" s="485"/>
      <c r="BS24" s="485"/>
      <c r="BT24" s="485"/>
      <c r="BU24" s="486"/>
      <c r="BV24" s="484">
        <v>17812384</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265</v>
      </c>
      <c r="F25" s="475"/>
      <c r="G25" s="475"/>
      <c r="H25" s="475"/>
      <c r="I25" s="475"/>
      <c r="J25" s="475"/>
      <c r="K25" s="476"/>
      <c r="L25" s="477">
        <v>1</v>
      </c>
      <c r="M25" s="478"/>
      <c r="N25" s="478"/>
      <c r="O25" s="478"/>
      <c r="P25" s="479"/>
      <c r="Q25" s="477">
        <v>7490</v>
      </c>
      <c r="R25" s="478"/>
      <c r="S25" s="478"/>
      <c r="T25" s="478"/>
      <c r="U25" s="478"/>
      <c r="V25" s="479"/>
      <c r="W25" s="389"/>
      <c r="X25" s="390"/>
      <c r="Y25" s="391"/>
      <c r="Z25" s="474" t="s">
        <v>268</v>
      </c>
      <c r="AA25" s="475"/>
      <c r="AB25" s="475"/>
      <c r="AC25" s="475"/>
      <c r="AD25" s="475"/>
      <c r="AE25" s="475"/>
      <c r="AF25" s="475"/>
      <c r="AG25" s="476"/>
      <c r="AH25" s="477" t="s">
        <v>207</v>
      </c>
      <c r="AI25" s="478"/>
      <c r="AJ25" s="478"/>
      <c r="AK25" s="478"/>
      <c r="AL25" s="479"/>
      <c r="AM25" s="477" t="s">
        <v>207</v>
      </c>
      <c r="AN25" s="478"/>
      <c r="AO25" s="478"/>
      <c r="AP25" s="478"/>
      <c r="AQ25" s="478"/>
      <c r="AR25" s="479"/>
      <c r="AS25" s="477" t="s">
        <v>207</v>
      </c>
      <c r="AT25" s="478"/>
      <c r="AU25" s="478"/>
      <c r="AV25" s="478"/>
      <c r="AW25" s="478"/>
      <c r="AX25" s="480"/>
      <c r="AY25" s="487" t="s">
        <v>38</v>
      </c>
      <c r="AZ25" s="488"/>
      <c r="BA25" s="488"/>
      <c r="BB25" s="488"/>
      <c r="BC25" s="488"/>
      <c r="BD25" s="488"/>
      <c r="BE25" s="488"/>
      <c r="BF25" s="488"/>
      <c r="BG25" s="488"/>
      <c r="BH25" s="488"/>
      <c r="BI25" s="488"/>
      <c r="BJ25" s="488"/>
      <c r="BK25" s="488"/>
      <c r="BL25" s="488"/>
      <c r="BM25" s="489"/>
      <c r="BN25" s="471">
        <v>499727</v>
      </c>
      <c r="BO25" s="472"/>
      <c r="BP25" s="472"/>
      <c r="BQ25" s="472"/>
      <c r="BR25" s="472"/>
      <c r="BS25" s="472"/>
      <c r="BT25" s="472"/>
      <c r="BU25" s="473"/>
      <c r="BV25" s="471">
        <v>546518</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269</v>
      </c>
      <c r="F26" s="475"/>
      <c r="G26" s="475"/>
      <c r="H26" s="475"/>
      <c r="I26" s="475"/>
      <c r="J26" s="475"/>
      <c r="K26" s="476"/>
      <c r="L26" s="477">
        <v>1</v>
      </c>
      <c r="M26" s="478"/>
      <c r="N26" s="478"/>
      <c r="O26" s="478"/>
      <c r="P26" s="479"/>
      <c r="Q26" s="477">
        <v>6930</v>
      </c>
      <c r="R26" s="478"/>
      <c r="S26" s="478"/>
      <c r="T26" s="478"/>
      <c r="U26" s="478"/>
      <c r="V26" s="479"/>
      <c r="W26" s="389"/>
      <c r="X26" s="390"/>
      <c r="Y26" s="391"/>
      <c r="Z26" s="474" t="s">
        <v>270</v>
      </c>
      <c r="AA26" s="493"/>
      <c r="AB26" s="493"/>
      <c r="AC26" s="493"/>
      <c r="AD26" s="493"/>
      <c r="AE26" s="493"/>
      <c r="AF26" s="493"/>
      <c r="AG26" s="494"/>
      <c r="AH26" s="477">
        <v>14</v>
      </c>
      <c r="AI26" s="478"/>
      <c r="AJ26" s="478"/>
      <c r="AK26" s="478"/>
      <c r="AL26" s="479"/>
      <c r="AM26" s="477">
        <v>44310</v>
      </c>
      <c r="AN26" s="478"/>
      <c r="AO26" s="478"/>
      <c r="AP26" s="478"/>
      <c r="AQ26" s="478"/>
      <c r="AR26" s="479"/>
      <c r="AS26" s="477">
        <v>3165</v>
      </c>
      <c r="AT26" s="478"/>
      <c r="AU26" s="478"/>
      <c r="AV26" s="478"/>
      <c r="AW26" s="478"/>
      <c r="AX26" s="480"/>
      <c r="AY26" s="495" t="s">
        <v>271</v>
      </c>
      <c r="AZ26" s="496"/>
      <c r="BA26" s="496"/>
      <c r="BB26" s="496"/>
      <c r="BC26" s="496"/>
      <c r="BD26" s="496"/>
      <c r="BE26" s="496"/>
      <c r="BF26" s="496"/>
      <c r="BG26" s="496"/>
      <c r="BH26" s="496"/>
      <c r="BI26" s="496"/>
      <c r="BJ26" s="496"/>
      <c r="BK26" s="496"/>
      <c r="BL26" s="496"/>
      <c r="BM26" s="497"/>
      <c r="BN26" s="484" t="s">
        <v>207</v>
      </c>
      <c r="BO26" s="485"/>
      <c r="BP26" s="485"/>
      <c r="BQ26" s="485"/>
      <c r="BR26" s="485"/>
      <c r="BS26" s="485"/>
      <c r="BT26" s="485"/>
      <c r="BU26" s="486"/>
      <c r="BV26" s="484" t="s">
        <v>207</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272</v>
      </c>
      <c r="F27" s="475"/>
      <c r="G27" s="475"/>
      <c r="H27" s="475"/>
      <c r="I27" s="475"/>
      <c r="J27" s="475"/>
      <c r="K27" s="476"/>
      <c r="L27" s="477">
        <v>1</v>
      </c>
      <c r="M27" s="478"/>
      <c r="N27" s="478"/>
      <c r="O27" s="478"/>
      <c r="P27" s="479"/>
      <c r="Q27" s="477">
        <v>4120</v>
      </c>
      <c r="R27" s="478"/>
      <c r="S27" s="478"/>
      <c r="T27" s="478"/>
      <c r="U27" s="478"/>
      <c r="V27" s="479"/>
      <c r="W27" s="389"/>
      <c r="X27" s="390"/>
      <c r="Y27" s="391"/>
      <c r="Z27" s="474" t="s">
        <v>273</v>
      </c>
      <c r="AA27" s="475"/>
      <c r="AB27" s="475"/>
      <c r="AC27" s="475"/>
      <c r="AD27" s="475"/>
      <c r="AE27" s="475"/>
      <c r="AF27" s="475"/>
      <c r="AG27" s="476"/>
      <c r="AH27" s="477">
        <v>15</v>
      </c>
      <c r="AI27" s="478"/>
      <c r="AJ27" s="478"/>
      <c r="AK27" s="478"/>
      <c r="AL27" s="479"/>
      <c r="AM27" s="477">
        <v>51496</v>
      </c>
      <c r="AN27" s="478"/>
      <c r="AO27" s="478"/>
      <c r="AP27" s="478"/>
      <c r="AQ27" s="478"/>
      <c r="AR27" s="479"/>
      <c r="AS27" s="477">
        <v>3433</v>
      </c>
      <c r="AT27" s="478"/>
      <c r="AU27" s="478"/>
      <c r="AV27" s="478"/>
      <c r="AW27" s="478"/>
      <c r="AX27" s="480"/>
      <c r="AY27" s="490" t="s">
        <v>276</v>
      </c>
      <c r="AZ27" s="491"/>
      <c r="BA27" s="491"/>
      <c r="BB27" s="491"/>
      <c r="BC27" s="491"/>
      <c r="BD27" s="491"/>
      <c r="BE27" s="491"/>
      <c r="BF27" s="491"/>
      <c r="BG27" s="491"/>
      <c r="BH27" s="491"/>
      <c r="BI27" s="491"/>
      <c r="BJ27" s="491"/>
      <c r="BK27" s="491"/>
      <c r="BL27" s="491"/>
      <c r="BM27" s="492"/>
      <c r="BN27" s="463" t="s">
        <v>207</v>
      </c>
      <c r="BO27" s="464"/>
      <c r="BP27" s="464"/>
      <c r="BQ27" s="464"/>
      <c r="BR27" s="464"/>
      <c r="BS27" s="464"/>
      <c r="BT27" s="464"/>
      <c r="BU27" s="465"/>
      <c r="BV27" s="463" t="s">
        <v>207</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277</v>
      </c>
      <c r="F28" s="475"/>
      <c r="G28" s="475"/>
      <c r="H28" s="475"/>
      <c r="I28" s="475"/>
      <c r="J28" s="475"/>
      <c r="K28" s="476"/>
      <c r="L28" s="477">
        <v>1</v>
      </c>
      <c r="M28" s="478"/>
      <c r="N28" s="478"/>
      <c r="O28" s="478"/>
      <c r="P28" s="479"/>
      <c r="Q28" s="477">
        <v>3610</v>
      </c>
      <c r="R28" s="478"/>
      <c r="S28" s="478"/>
      <c r="T28" s="478"/>
      <c r="U28" s="478"/>
      <c r="V28" s="479"/>
      <c r="W28" s="389"/>
      <c r="X28" s="390"/>
      <c r="Y28" s="391"/>
      <c r="Z28" s="474" t="s">
        <v>36</v>
      </c>
      <c r="AA28" s="475"/>
      <c r="AB28" s="475"/>
      <c r="AC28" s="475"/>
      <c r="AD28" s="475"/>
      <c r="AE28" s="475"/>
      <c r="AF28" s="475"/>
      <c r="AG28" s="476"/>
      <c r="AH28" s="477" t="s">
        <v>207</v>
      </c>
      <c r="AI28" s="478"/>
      <c r="AJ28" s="478"/>
      <c r="AK28" s="478"/>
      <c r="AL28" s="479"/>
      <c r="AM28" s="477" t="s">
        <v>207</v>
      </c>
      <c r="AN28" s="478"/>
      <c r="AO28" s="478"/>
      <c r="AP28" s="478"/>
      <c r="AQ28" s="478"/>
      <c r="AR28" s="479"/>
      <c r="AS28" s="477" t="s">
        <v>207</v>
      </c>
      <c r="AT28" s="478"/>
      <c r="AU28" s="478"/>
      <c r="AV28" s="478"/>
      <c r="AW28" s="478"/>
      <c r="AX28" s="480"/>
      <c r="AY28" s="353" t="s">
        <v>278</v>
      </c>
      <c r="AZ28" s="354"/>
      <c r="BA28" s="354"/>
      <c r="BB28" s="355"/>
      <c r="BC28" s="487" t="s">
        <v>105</v>
      </c>
      <c r="BD28" s="488"/>
      <c r="BE28" s="488"/>
      <c r="BF28" s="488"/>
      <c r="BG28" s="488"/>
      <c r="BH28" s="488"/>
      <c r="BI28" s="488"/>
      <c r="BJ28" s="488"/>
      <c r="BK28" s="488"/>
      <c r="BL28" s="488"/>
      <c r="BM28" s="489"/>
      <c r="BN28" s="471">
        <v>2187821</v>
      </c>
      <c r="BO28" s="472"/>
      <c r="BP28" s="472"/>
      <c r="BQ28" s="472"/>
      <c r="BR28" s="472"/>
      <c r="BS28" s="472"/>
      <c r="BT28" s="472"/>
      <c r="BU28" s="473"/>
      <c r="BV28" s="471">
        <v>2163451</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282</v>
      </c>
      <c r="F29" s="475"/>
      <c r="G29" s="475"/>
      <c r="H29" s="475"/>
      <c r="I29" s="475"/>
      <c r="J29" s="475"/>
      <c r="K29" s="476"/>
      <c r="L29" s="477">
        <v>20</v>
      </c>
      <c r="M29" s="478"/>
      <c r="N29" s="478"/>
      <c r="O29" s="478"/>
      <c r="P29" s="479"/>
      <c r="Q29" s="477">
        <v>3430</v>
      </c>
      <c r="R29" s="478"/>
      <c r="S29" s="478"/>
      <c r="T29" s="478"/>
      <c r="U29" s="478"/>
      <c r="V29" s="479"/>
      <c r="W29" s="392"/>
      <c r="X29" s="393"/>
      <c r="Y29" s="394"/>
      <c r="Z29" s="474" t="s">
        <v>284</v>
      </c>
      <c r="AA29" s="475"/>
      <c r="AB29" s="475"/>
      <c r="AC29" s="475"/>
      <c r="AD29" s="475"/>
      <c r="AE29" s="475"/>
      <c r="AF29" s="475"/>
      <c r="AG29" s="476"/>
      <c r="AH29" s="477">
        <v>485</v>
      </c>
      <c r="AI29" s="478"/>
      <c r="AJ29" s="478"/>
      <c r="AK29" s="478"/>
      <c r="AL29" s="479"/>
      <c r="AM29" s="477">
        <v>1548916</v>
      </c>
      <c r="AN29" s="478"/>
      <c r="AO29" s="478"/>
      <c r="AP29" s="478"/>
      <c r="AQ29" s="478"/>
      <c r="AR29" s="479"/>
      <c r="AS29" s="477">
        <v>3194</v>
      </c>
      <c r="AT29" s="478"/>
      <c r="AU29" s="478"/>
      <c r="AV29" s="478"/>
      <c r="AW29" s="478"/>
      <c r="AX29" s="480"/>
      <c r="AY29" s="356"/>
      <c r="AZ29" s="357"/>
      <c r="BA29" s="357"/>
      <c r="BB29" s="358"/>
      <c r="BC29" s="481" t="s">
        <v>285</v>
      </c>
      <c r="BD29" s="482"/>
      <c r="BE29" s="482"/>
      <c r="BF29" s="482"/>
      <c r="BG29" s="482"/>
      <c r="BH29" s="482"/>
      <c r="BI29" s="482"/>
      <c r="BJ29" s="482"/>
      <c r="BK29" s="482"/>
      <c r="BL29" s="482"/>
      <c r="BM29" s="483"/>
      <c r="BN29" s="484">
        <v>3436634</v>
      </c>
      <c r="BO29" s="485"/>
      <c r="BP29" s="485"/>
      <c r="BQ29" s="485"/>
      <c r="BR29" s="485"/>
      <c r="BS29" s="485"/>
      <c r="BT29" s="485"/>
      <c r="BU29" s="486"/>
      <c r="BV29" s="484">
        <v>3421814</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287</v>
      </c>
      <c r="X30" s="455"/>
      <c r="Y30" s="455"/>
      <c r="Z30" s="455"/>
      <c r="AA30" s="455"/>
      <c r="AB30" s="455"/>
      <c r="AC30" s="455"/>
      <c r="AD30" s="455"/>
      <c r="AE30" s="455"/>
      <c r="AF30" s="455"/>
      <c r="AG30" s="456"/>
      <c r="AH30" s="457">
        <v>99.7</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68</v>
      </c>
      <c r="BD30" s="461"/>
      <c r="BE30" s="461"/>
      <c r="BF30" s="461"/>
      <c r="BG30" s="461"/>
      <c r="BH30" s="461"/>
      <c r="BI30" s="461"/>
      <c r="BJ30" s="461"/>
      <c r="BK30" s="461"/>
      <c r="BL30" s="461"/>
      <c r="BM30" s="462"/>
      <c r="BN30" s="463">
        <v>7860792</v>
      </c>
      <c r="BO30" s="464"/>
      <c r="BP30" s="464"/>
      <c r="BQ30" s="464"/>
      <c r="BR30" s="464"/>
      <c r="BS30" s="464"/>
      <c r="BT30" s="464"/>
      <c r="BU30" s="465"/>
      <c r="BV30" s="463">
        <v>7709358</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95</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291</v>
      </c>
      <c r="BX32" s="8"/>
      <c r="BY32" s="8"/>
      <c r="BZ32" s="8"/>
      <c r="CA32" s="8"/>
      <c r="CB32" s="22"/>
      <c r="CC32" s="22"/>
      <c r="CD32" s="22"/>
      <c r="CE32" s="22"/>
      <c r="CF32" s="22"/>
      <c r="CG32" s="22"/>
      <c r="CH32" s="22"/>
      <c r="CI32" s="22"/>
      <c r="CJ32" s="22"/>
      <c r="CK32" s="22"/>
      <c r="CL32" s="22"/>
      <c r="CM32" s="22"/>
      <c r="CN32" s="22"/>
      <c r="CO32" s="22" t="s">
        <v>293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122</v>
      </c>
      <c r="D33" s="430"/>
      <c r="E33" s="412" t="s">
        <v>294</v>
      </c>
      <c r="F33" s="412"/>
      <c r="G33" s="412"/>
      <c r="H33" s="412"/>
      <c r="I33" s="412"/>
      <c r="J33" s="412"/>
      <c r="K33" s="412"/>
      <c r="L33" s="412"/>
      <c r="M33" s="412"/>
      <c r="N33" s="412"/>
      <c r="O33" s="412"/>
      <c r="P33" s="412"/>
      <c r="Q33" s="412"/>
      <c r="R33" s="412"/>
      <c r="S33" s="412"/>
      <c r="T33" s="14"/>
      <c r="U33" s="430" t="s">
        <v>122</v>
      </c>
      <c r="V33" s="430"/>
      <c r="W33" s="412" t="s">
        <v>294</v>
      </c>
      <c r="X33" s="412"/>
      <c r="Y33" s="412"/>
      <c r="Z33" s="412"/>
      <c r="AA33" s="412"/>
      <c r="AB33" s="412"/>
      <c r="AC33" s="412"/>
      <c r="AD33" s="412"/>
      <c r="AE33" s="412"/>
      <c r="AF33" s="412"/>
      <c r="AG33" s="412"/>
      <c r="AH33" s="412"/>
      <c r="AI33" s="412"/>
      <c r="AJ33" s="412"/>
      <c r="AK33" s="412"/>
      <c r="AL33" s="14"/>
      <c r="AM33" s="430" t="s">
        <v>122</v>
      </c>
      <c r="AN33" s="430"/>
      <c r="AO33" s="412" t="s">
        <v>294</v>
      </c>
      <c r="AP33" s="412"/>
      <c r="AQ33" s="412"/>
      <c r="AR33" s="412"/>
      <c r="AS33" s="412"/>
      <c r="AT33" s="412"/>
      <c r="AU33" s="412"/>
      <c r="AV33" s="412"/>
      <c r="AW33" s="412"/>
      <c r="AX33" s="412"/>
      <c r="AY33" s="412"/>
      <c r="AZ33" s="412"/>
      <c r="BA33" s="412"/>
      <c r="BB33" s="412"/>
      <c r="BC33" s="412"/>
      <c r="BD33" s="10"/>
      <c r="BE33" s="412" t="s">
        <v>295</v>
      </c>
      <c r="BF33" s="412"/>
      <c r="BG33" s="412" t="s">
        <v>173</v>
      </c>
      <c r="BH33" s="412"/>
      <c r="BI33" s="412"/>
      <c r="BJ33" s="412"/>
      <c r="BK33" s="412"/>
      <c r="BL33" s="412"/>
      <c r="BM33" s="412"/>
      <c r="BN33" s="412"/>
      <c r="BO33" s="412"/>
      <c r="BP33" s="412"/>
      <c r="BQ33" s="412"/>
      <c r="BR33" s="412"/>
      <c r="BS33" s="412"/>
      <c r="BT33" s="412"/>
      <c r="BU33" s="412"/>
      <c r="BV33" s="10"/>
      <c r="BW33" s="430" t="s">
        <v>295</v>
      </c>
      <c r="BX33" s="430"/>
      <c r="BY33" s="412" t="s">
        <v>112</v>
      </c>
      <c r="BZ33" s="412"/>
      <c r="CA33" s="412"/>
      <c r="CB33" s="412"/>
      <c r="CC33" s="412"/>
      <c r="CD33" s="412"/>
      <c r="CE33" s="412"/>
      <c r="CF33" s="412"/>
      <c r="CG33" s="412"/>
      <c r="CH33" s="412"/>
      <c r="CI33" s="412"/>
      <c r="CJ33" s="412"/>
      <c r="CK33" s="412"/>
      <c r="CL33" s="412"/>
      <c r="CM33" s="412"/>
      <c r="CN33" s="14"/>
      <c r="CO33" s="430" t="s">
        <v>122</v>
      </c>
      <c r="CP33" s="430"/>
      <c r="CQ33" s="412" t="s">
        <v>297</v>
      </c>
      <c r="CR33" s="412"/>
      <c r="CS33" s="412"/>
      <c r="CT33" s="412"/>
      <c r="CU33" s="412"/>
      <c r="CV33" s="412"/>
      <c r="CW33" s="412"/>
      <c r="CX33" s="412"/>
      <c r="CY33" s="412"/>
      <c r="CZ33" s="412"/>
      <c r="DA33" s="412"/>
      <c r="DB33" s="412"/>
      <c r="DC33" s="412"/>
      <c r="DD33" s="412"/>
      <c r="DE33" s="412"/>
      <c r="DF33" s="14"/>
      <c r="DG33" s="447" t="s">
        <v>80</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2</v>
      </c>
      <c r="V34" s="396"/>
      <c r="W34" s="395" t="str">
        <f>IF('各会計、関係団体の財政状況及び健全化判断比率'!B28="","",'各会計、関係団体の財政状況及び健全化判断比率'!B28)</f>
        <v>国民健康保険特別会計（事業勘定）</v>
      </c>
      <c r="X34" s="395"/>
      <c r="Y34" s="395"/>
      <c r="Z34" s="395"/>
      <c r="AA34" s="395"/>
      <c r="AB34" s="395"/>
      <c r="AC34" s="395"/>
      <c r="AD34" s="395"/>
      <c r="AE34" s="395"/>
      <c r="AF34" s="395"/>
      <c r="AG34" s="395"/>
      <c r="AH34" s="395"/>
      <c r="AI34" s="395"/>
      <c r="AJ34" s="395"/>
      <c r="AK34" s="395"/>
      <c r="AL34" s="9"/>
      <c r="AM34" s="396">
        <f>IF(AO34="","",MAX(C34:D43,U34:V43)+1)</f>
        <v>7</v>
      </c>
      <c r="AN34" s="396"/>
      <c r="AO34" s="395" t="str">
        <f>IF('各会計、関係団体の財政状況及び健全化判断比率'!B33="","",'各会計、関係団体の財政状況及び健全化判断比率'!B33)</f>
        <v>秩父市立病院事業会計</v>
      </c>
      <c r="AP34" s="395"/>
      <c r="AQ34" s="395"/>
      <c r="AR34" s="395"/>
      <c r="AS34" s="395"/>
      <c r="AT34" s="395"/>
      <c r="AU34" s="395"/>
      <c r="AV34" s="395"/>
      <c r="AW34" s="395"/>
      <c r="AX34" s="395"/>
      <c r="AY34" s="395"/>
      <c r="AZ34" s="395"/>
      <c r="BA34" s="395"/>
      <c r="BB34" s="395"/>
      <c r="BC34" s="395"/>
      <c r="BD34" s="9"/>
      <c r="BE34" s="396">
        <f>IF(BG34="","",MAX(C34:D43,U34:V43,AM34:AN43)+1)</f>
        <v>8</v>
      </c>
      <c r="BF34" s="396"/>
      <c r="BG34" s="395" t="str">
        <f>IF('各会計、関係団体の財政状況及び健全化判断比率'!B34="","",'各会計、関係団体の財政状況及び健全化判断比率'!B34)</f>
        <v>下水道事業特別会計</v>
      </c>
      <c r="BH34" s="395"/>
      <c r="BI34" s="395"/>
      <c r="BJ34" s="395"/>
      <c r="BK34" s="395"/>
      <c r="BL34" s="395"/>
      <c r="BM34" s="395"/>
      <c r="BN34" s="395"/>
      <c r="BO34" s="395"/>
      <c r="BP34" s="395"/>
      <c r="BQ34" s="395"/>
      <c r="BR34" s="395"/>
      <c r="BS34" s="395"/>
      <c r="BT34" s="395"/>
      <c r="BU34" s="395"/>
      <c r="BV34" s="9"/>
      <c r="BW34" s="396">
        <f>IF(BY34="","",MAX(C34:D43,U34:V43,AM34:AN43,BE34:BF43)+1)</f>
        <v>12</v>
      </c>
      <c r="BX34" s="396"/>
      <c r="BY34" s="395" t="str">
        <f>IF('各会計、関係団体の財政状況及び健全化判断比率'!B68="","",'各会計、関係団体の財政状況及び健全化判断比率'!B68)</f>
        <v>秩父広域市町村圏組合</v>
      </c>
      <c r="BZ34" s="395"/>
      <c r="CA34" s="395"/>
      <c r="CB34" s="395"/>
      <c r="CC34" s="395"/>
      <c r="CD34" s="395"/>
      <c r="CE34" s="395"/>
      <c r="CF34" s="395"/>
      <c r="CG34" s="395"/>
      <c r="CH34" s="395"/>
      <c r="CI34" s="395"/>
      <c r="CJ34" s="395"/>
      <c r="CK34" s="395"/>
      <c r="CL34" s="395"/>
      <c r="CM34" s="395"/>
      <c r="CN34" s="9"/>
      <c r="CO34" s="396">
        <f>IF(CQ34="","",MAX(C34:D43,U34:V43,AM34:AN43,BE34:BF43,BW34:BX43)+1)</f>
        <v>20</v>
      </c>
      <c r="CP34" s="396"/>
      <c r="CQ34" s="395" t="str">
        <f>IF('各会計、関係団体の財政状況及び健全化判断比率'!BS7="","",'各会計、関係団体の財政状況及び健全化判断比率'!BS7)</f>
        <v>財団法人　秩父市地域振興公社</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t="str">
        <f t="shared" ref="C35:C43" si="0">IF(E35="","",C34+1)</f>
        <v/>
      </c>
      <c r="D35" s="396"/>
      <c r="E35" s="395" t="str">
        <f>IF('各会計、関係団体の財政状況及び健全化判断比率'!B8="","",'各会計、関係団体の財政状況及び健全化判断比率'!B8)</f>
        <v/>
      </c>
      <c r="F35" s="395"/>
      <c r="G35" s="395"/>
      <c r="H35" s="395"/>
      <c r="I35" s="395"/>
      <c r="J35" s="395"/>
      <c r="K35" s="395"/>
      <c r="L35" s="395"/>
      <c r="M35" s="395"/>
      <c r="N35" s="395"/>
      <c r="O35" s="395"/>
      <c r="P35" s="395"/>
      <c r="Q35" s="395"/>
      <c r="R35" s="395"/>
      <c r="S35" s="395"/>
      <c r="T35" s="9"/>
      <c r="U35" s="396">
        <f t="shared" ref="U35:U43" si="1">IF(W35="","",U34+1)</f>
        <v>3</v>
      </c>
      <c r="V35" s="396"/>
      <c r="W35" s="395" t="str">
        <f>IF('各会計、関係団体の財政状況及び健全化判断比率'!B29="","",'各会計、関係団体の財政状況及び健全化判断比率'!B29)</f>
        <v>国民健康保険特別会計（診療施設勘定）</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f t="shared" ref="BE35:BE43" si="3">IF(BG35="","",BE34+1)</f>
        <v>9</v>
      </c>
      <c r="BF35" s="396"/>
      <c r="BG35" s="395" t="str">
        <f>IF('各会計、関係団体の財政状況及び健全化判断比率'!B35="","",'各会計、関係団体の財政状況及び健全化判断比率'!B35)</f>
        <v>農業集落排水事業特別会計</v>
      </c>
      <c r="BH35" s="395"/>
      <c r="BI35" s="395"/>
      <c r="BJ35" s="395"/>
      <c r="BK35" s="395"/>
      <c r="BL35" s="395"/>
      <c r="BM35" s="395"/>
      <c r="BN35" s="395"/>
      <c r="BO35" s="395"/>
      <c r="BP35" s="395"/>
      <c r="BQ35" s="395"/>
      <c r="BR35" s="395"/>
      <c r="BS35" s="395"/>
      <c r="BT35" s="395"/>
      <c r="BU35" s="395"/>
      <c r="BV35" s="9"/>
      <c r="BW35" s="396">
        <f t="shared" ref="BW35:BW43" si="4">IF(BY35="","",BW34+1)</f>
        <v>13</v>
      </c>
      <c r="BX35" s="396"/>
      <c r="BY35" s="395" t="str">
        <f>IF('各会計、関係団体の財政状況及び健全化判断比率'!B69="","",'各会計、関係団体の財政状況及び健全化判断比率'!B69)</f>
        <v>秩父広域市町村圏組合</v>
      </c>
      <c r="BZ35" s="395"/>
      <c r="CA35" s="395"/>
      <c r="CB35" s="395"/>
      <c r="CC35" s="395"/>
      <c r="CD35" s="395"/>
      <c r="CE35" s="395"/>
      <c r="CF35" s="395"/>
      <c r="CG35" s="395"/>
      <c r="CH35" s="395"/>
      <c r="CI35" s="395"/>
      <c r="CJ35" s="395"/>
      <c r="CK35" s="395"/>
      <c r="CL35" s="395"/>
      <c r="CM35" s="395"/>
      <c r="CN35" s="9"/>
      <c r="CO35" s="396">
        <f t="shared" ref="CO35:CO43" si="5">IF(CQ35="","",CO34+1)</f>
        <v>21</v>
      </c>
      <c r="CP35" s="396"/>
      <c r="CQ35" s="395" t="str">
        <f>IF('各会計、関係団体の財政状況及び健全化判断比率'!BS8="","",'各会計、関係団体の財政状況及び健全化判断比率'!BS8)</f>
        <v>株式会社　ちちぶ観光機構</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t="str">
        <f t="shared" si="0"/>
        <v/>
      </c>
      <c r="D36" s="396"/>
      <c r="E36" s="395" t="str">
        <f>IF('各会計、関係団体の財政状況及び健全化判断比率'!B9="","",'各会計、関係団体の財政状況及び健全化判断比率'!B9)</f>
        <v/>
      </c>
      <c r="F36" s="395"/>
      <c r="G36" s="395"/>
      <c r="H36" s="395"/>
      <c r="I36" s="395"/>
      <c r="J36" s="395"/>
      <c r="K36" s="395"/>
      <c r="L36" s="395"/>
      <c r="M36" s="395"/>
      <c r="N36" s="395"/>
      <c r="O36" s="395"/>
      <c r="P36" s="395"/>
      <c r="Q36" s="395"/>
      <c r="R36" s="395"/>
      <c r="S36" s="395"/>
      <c r="T36" s="9"/>
      <c r="U36" s="396">
        <f t="shared" si="1"/>
        <v>4</v>
      </c>
      <c r="V36" s="396"/>
      <c r="W36" s="395" t="str">
        <f>IF('各会計、関係団体の財政状況及び健全化判断比率'!B30="","",'各会計、関係団体の財政状況及び健全化判断比率'!B30)</f>
        <v>介護保険特別会計</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f t="shared" si="3"/>
        <v>10</v>
      </c>
      <c r="BF36" s="396"/>
      <c r="BG36" s="395" t="str">
        <f>IF('各会計、関係団体の財政状況及び健全化判断比率'!B36="","",'各会計、関係団体の財政状況及び健全化判断比率'!B36)</f>
        <v>戸別合併処理浄化槽事業特別会計</v>
      </c>
      <c r="BH36" s="395"/>
      <c r="BI36" s="395"/>
      <c r="BJ36" s="395"/>
      <c r="BK36" s="395"/>
      <c r="BL36" s="395"/>
      <c r="BM36" s="395"/>
      <c r="BN36" s="395"/>
      <c r="BO36" s="395"/>
      <c r="BP36" s="395"/>
      <c r="BQ36" s="395"/>
      <c r="BR36" s="395"/>
      <c r="BS36" s="395"/>
      <c r="BT36" s="395"/>
      <c r="BU36" s="395"/>
      <c r="BV36" s="9"/>
      <c r="BW36" s="396">
        <f t="shared" si="4"/>
        <v>14</v>
      </c>
      <c r="BX36" s="396"/>
      <c r="BY36" s="395" t="str">
        <f>IF('各会計、関係団体の財政状況及び健全化判断比率'!B70="","",'各会計、関係団体の財政状況及び健全化判断比率'!B70)</f>
        <v>埼玉県後期高齢者医療広域連合</v>
      </c>
      <c r="BZ36" s="395"/>
      <c r="CA36" s="395"/>
      <c r="CB36" s="395"/>
      <c r="CC36" s="395"/>
      <c r="CD36" s="395"/>
      <c r="CE36" s="395"/>
      <c r="CF36" s="395"/>
      <c r="CG36" s="395"/>
      <c r="CH36" s="395"/>
      <c r="CI36" s="395"/>
      <c r="CJ36" s="395"/>
      <c r="CK36" s="395"/>
      <c r="CL36" s="395"/>
      <c r="CM36" s="395"/>
      <c r="CN36" s="9"/>
      <c r="CO36" s="396">
        <f t="shared" si="5"/>
        <v>22</v>
      </c>
      <c r="CP36" s="396"/>
      <c r="CQ36" s="395" t="str">
        <f>IF('各会計、関係団体の財政状況及び健全化判断比率'!BS9="","",'各会計、関係団体の財政状況及び健全化判断比率'!BS9)</f>
        <v>財団法人　秩父地域地場産業振興センター</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t="str">
        <f t="shared" si="0"/>
        <v/>
      </c>
      <c r="D37" s="396"/>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9"/>
      <c r="U37" s="396">
        <f t="shared" si="1"/>
        <v>5</v>
      </c>
      <c r="V37" s="396"/>
      <c r="W37" s="395" t="str">
        <f>IF('各会計、関係団体の財政状況及び健全化判断比率'!B31="","",'各会計、関係団体の財政状況及び健全化判断比率'!B31)</f>
        <v>後期高齢者医療特別会計</v>
      </c>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f t="shared" si="3"/>
        <v>11</v>
      </c>
      <c r="BF37" s="396"/>
      <c r="BG37" s="395" t="str">
        <f>IF('各会計、関係団体の財政状況及び健全化判断比率'!B37="","",'各会計、関係団体の財政状況及び健全化判断比率'!B37)</f>
        <v>公設地方卸売市場特別会計</v>
      </c>
      <c r="BH37" s="395"/>
      <c r="BI37" s="395"/>
      <c r="BJ37" s="395"/>
      <c r="BK37" s="395"/>
      <c r="BL37" s="395"/>
      <c r="BM37" s="395"/>
      <c r="BN37" s="395"/>
      <c r="BO37" s="395"/>
      <c r="BP37" s="395"/>
      <c r="BQ37" s="395"/>
      <c r="BR37" s="395"/>
      <c r="BS37" s="395"/>
      <c r="BT37" s="395"/>
      <c r="BU37" s="395"/>
      <c r="BV37" s="9"/>
      <c r="BW37" s="396">
        <f t="shared" si="4"/>
        <v>15</v>
      </c>
      <c r="BX37" s="396"/>
      <c r="BY37" s="395" t="str">
        <f>IF('各会計、関係団体の財政状況及び健全化判断比率'!B71="","",'各会計、関係団体の財政状況及び健全化判断比率'!B71)</f>
        <v>埼玉県後期高齢者医療広域連合</v>
      </c>
      <c r="BZ37" s="395"/>
      <c r="CA37" s="395"/>
      <c r="CB37" s="395"/>
      <c r="CC37" s="395"/>
      <c r="CD37" s="395"/>
      <c r="CE37" s="395"/>
      <c r="CF37" s="395"/>
      <c r="CG37" s="395"/>
      <c r="CH37" s="395"/>
      <c r="CI37" s="395"/>
      <c r="CJ37" s="395"/>
      <c r="CK37" s="395"/>
      <c r="CL37" s="395"/>
      <c r="CM37" s="395"/>
      <c r="CN37" s="9"/>
      <c r="CO37" s="396">
        <f t="shared" si="5"/>
        <v>23</v>
      </c>
      <c r="CP37" s="396"/>
      <c r="CQ37" s="395" t="str">
        <f>IF('各会計、関係団体の財政状況及び健全化判断比率'!BS10="","",'各会計、関係団体の財政状況及び健全化判断比率'!BS10)</f>
        <v>秩父新電力　株式会社</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f t="shared" si="1"/>
        <v>6</v>
      </c>
      <c r="V38" s="396"/>
      <c r="W38" s="395" t="str">
        <f>IF('各会計、関係団体の財政状況及び健全化判断比率'!B32="","",'各会計、関係団体の財政状況及び健全化判断比率'!B32)</f>
        <v>駐車場事業特別会計</v>
      </c>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16</v>
      </c>
      <c r="BX38" s="396"/>
      <c r="BY38" s="395" t="str">
        <f>IF('各会計、関係団体の財政状況及び健全化判断比率'!B72="","",'各会計、関係団体の財政状況及び健全化判断比率'!B72)</f>
        <v>埼玉県市町村総合事務組合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17</v>
      </c>
      <c r="BX39" s="396"/>
      <c r="BY39" s="395" t="str">
        <f>IF('各会計、関係団体の財政状況及び健全化判断比率'!B73="","",'各会計、関係団体の財政状況及び健全化判断比率'!B73)</f>
        <v>埼玉県市町村総合事務組合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18</v>
      </c>
      <c r="BX40" s="396"/>
      <c r="BY40" s="395" t="str">
        <f>IF('各会計、関係団体の財政状況及び健全化判断比率'!B74="","",'各会計、関係団体の財政状況及び健全化判断比率'!B74)</f>
        <v>彩の国さいたま人づくり広域連合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f t="shared" si="4"/>
        <v>19</v>
      </c>
      <c r="BX41" s="396"/>
      <c r="BY41" s="395" t="str">
        <f>IF('各会計、関係団体の財政状況及び健全化判断比率'!B75="","",'各会計、関係団体の財政状況及び健全化判断比率'!B75)</f>
        <v>埼玉県都市競艇組合</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t="str">
        <f t="shared" si="4"/>
        <v/>
      </c>
      <c r="BX42" s="396"/>
      <c r="BY42" s="395" t="str">
        <f>IF('各会計、関係団体の財政状況及び健全化判断比率'!B76="","",'各会計、関係団体の財政状況及び健全化判断比率'!B76)</f>
        <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298</v>
      </c>
      <c r="E46" s="1" t="s">
        <v>299</v>
      </c>
    </row>
    <row r="47" spans="1:113" x14ac:dyDescent="0.15">
      <c r="E47" s="1" t="s">
        <v>301</v>
      </c>
    </row>
    <row r="48" spans="1:113" x14ac:dyDescent="0.15">
      <c r="E48" s="1" t="s">
        <v>303</v>
      </c>
    </row>
    <row r="49" spans="5:5" x14ac:dyDescent="0.15">
      <c r="E49" s="1" t="s">
        <v>305</v>
      </c>
    </row>
    <row r="50" spans="5:5" x14ac:dyDescent="0.15">
      <c r="E50" s="1" t="s">
        <v>204</v>
      </c>
    </row>
    <row r="51" spans="5:5" x14ac:dyDescent="0.15">
      <c r="E51" s="1" t="s">
        <v>308</v>
      </c>
    </row>
    <row r="52" spans="5:5" x14ac:dyDescent="0.15">
      <c r="E52" s="1" t="s">
        <v>310</v>
      </c>
    </row>
    <row r="53" spans="5:5" x14ac:dyDescent="0.15"/>
    <row r="54" spans="5:5" x14ac:dyDescent="0.15"/>
    <row r="55" spans="5:5" x14ac:dyDescent="0.15"/>
    <row r="56" spans="5:5" x14ac:dyDescent="0.15"/>
  </sheetData>
  <sheetProtection algorithmName="SHA-512" hashValue="vFaplW6LWJJjHWnfczxzTCISDMblHVNsBEijr/MR8h1w8cwxIEIrvF/U/i6rYj5PFLZLNOkJN/xmOx4KXJkNqQ==" saltValue="M1xRnRNHppW2x294xaj+N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531</v>
      </c>
      <c r="G33" s="218" t="s">
        <v>532</v>
      </c>
      <c r="H33" s="218" t="s">
        <v>533</v>
      </c>
      <c r="I33" s="218" t="s">
        <v>419</v>
      </c>
      <c r="J33" s="222" t="s">
        <v>534</v>
      </c>
      <c r="K33" s="203"/>
      <c r="L33" s="203"/>
      <c r="M33" s="203"/>
      <c r="N33" s="203"/>
      <c r="O33" s="203"/>
      <c r="P33" s="203"/>
    </row>
    <row r="34" spans="1:16" ht="39" customHeight="1" x14ac:dyDescent="0.15">
      <c r="A34" s="203"/>
      <c r="B34" s="205"/>
      <c r="C34" s="1062" t="s">
        <v>466</v>
      </c>
      <c r="D34" s="1062"/>
      <c r="E34" s="1063"/>
      <c r="F34" s="214">
        <v>12.28</v>
      </c>
      <c r="G34" s="219">
        <v>13.04</v>
      </c>
      <c r="H34" s="219">
        <v>13.35</v>
      </c>
      <c r="I34" s="219">
        <v>11.97</v>
      </c>
      <c r="J34" s="223">
        <v>12.35</v>
      </c>
      <c r="K34" s="203"/>
      <c r="L34" s="203"/>
      <c r="M34" s="203"/>
      <c r="N34" s="203"/>
      <c r="O34" s="203"/>
      <c r="P34" s="203"/>
    </row>
    <row r="35" spans="1:16" ht="39" customHeight="1" x14ac:dyDescent="0.15">
      <c r="A35" s="203"/>
      <c r="B35" s="206"/>
      <c r="C35" s="1058" t="s">
        <v>452</v>
      </c>
      <c r="D35" s="1058"/>
      <c r="E35" s="1059"/>
      <c r="F35" s="215">
        <v>11.71</v>
      </c>
      <c r="G35" s="220">
        <v>10.37</v>
      </c>
      <c r="H35" s="220">
        <v>9.67</v>
      </c>
      <c r="I35" s="220">
        <v>9.84</v>
      </c>
      <c r="J35" s="224">
        <v>8.01</v>
      </c>
      <c r="K35" s="203"/>
      <c r="L35" s="203"/>
      <c r="M35" s="203"/>
      <c r="N35" s="203"/>
      <c r="O35" s="203"/>
      <c r="P35" s="203"/>
    </row>
    <row r="36" spans="1:16" ht="39" customHeight="1" x14ac:dyDescent="0.15">
      <c r="A36" s="203"/>
      <c r="B36" s="206"/>
      <c r="C36" s="1058" t="s">
        <v>25</v>
      </c>
      <c r="D36" s="1058"/>
      <c r="E36" s="1059"/>
      <c r="F36" s="215">
        <v>1.44</v>
      </c>
      <c r="G36" s="220">
        <v>1.78</v>
      </c>
      <c r="H36" s="220">
        <v>1.63</v>
      </c>
      <c r="I36" s="220">
        <v>1.51</v>
      </c>
      <c r="J36" s="224">
        <v>2.16</v>
      </c>
      <c r="K36" s="203"/>
      <c r="L36" s="203"/>
      <c r="M36" s="203"/>
      <c r="N36" s="203"/>
      <c r="O36" s="203"/>
      <c r="P36" s="203"/>
    </row>
    <row r="37" spans="1:16" ht="39" customHeight="1" x14ac:dyDescent="0.15">
      <c r="A37" s="203"/>
      <c r="B37" s="206"/>
      <c r="C37" s="1058" t="s">
        <v>44</v>
      </c>
      <c r="D37" s="1058"/>
      <c r="E37" s="1059"/>
      <c r="F37" s="215">
        <v>1.44</v>
      </c>
      <c r="G37" s="220">
        <v>1.19</v>
      </c>
      <c r="H37" s="220">
        <v>1.04</v>
      </c>
      <c r="I37" s="220">
        <v>1.0900000000000001</v>
      </c>
      <c r="J37" s="224">
        <v>1.41</v>
      </c>
      <c r="K37" s="203"/>
      <c r="L37" s="203"/>
      <c r="M37" s="203"/>
      <c r="N37" s="203"/>
      <c r="O37" s="203"/>
      <c r="P37" s="203"/>
    </row>
    <row r="38" spans="1:16" ht="39" customHeight="1" x14ac:dyDescent="0.15">
      <c r="A38" s="203"/>
      <c r="B38" s="206"/>
      <c r="C38" s="1058" t="s">
        <v>463</v>
      </c>
      <c r="D38" s="1058"/>
      <c r="E38" s="1059"/>
      <c r="F38" s="215">
        <v>0.63</v>
      </c>
      <c r="G38" s="220">
        <v>0.91</v>
      </c>
      <c r="H38" s="220">
        <v>0.8</v>
      </c>
      <c r="I38" s="220">
        <v>0.44</v>
      </c>
      <c r="J38" s="224">
        <v>0.86</v>
      </c>
      <c r="K38" s="203"/>
      <c r="L38" s="203"/>
      <c r="M38" s="203"/>
      <c r="N38" s="203"/>
      <c r="O38" s="203"/>
      <c r="P38" s="203"/>
    </row>
    <row r="39" spans="1:16" ht="39" customHeight="1" x14ac:dyDescent="0.15">
      <c r="A39" s="203"/>
      <c r="B39" s="206"/>
      <c r="C39" s="1058" t="s">
        <v>461</v>
      </c>
      <c r="D39" s="1058"/>
      <c r="E39" s="1059"/>
      <c r="F39" s="215">
        <v>1.1000000000000001</v>
      </c>
      <c r="G39" s="220">
        <v>0.81</v>
      </c>
      <c r="H39" s="220">
        <v>1.1299999999999999</v>
      </c>
      <c r="I39" s="220">
        <v>0.97</v>
      </c>
      <c r="J39" s="224">
        <v>0.85</v>
      </c>
      <c r="K39" s="203"/>
      <c r="L39" s="203"/>
      <c r="M39" s="203"/>
      <c r="N39" s="203"/>
      <c r="O39" s="203"/>
      <c r="P39" s="203"/>
    </row>
    <row r="40" spans="1:16" ht="39" customHeight="1" x14ac:dyDescent="0.15">
      <c r="A40" s="203"/>
      <c r="B40" s="206"/>
      <c r="C40" s="1058" t="s">
        <v>221</v>
      </c>
      <c r="D40" s="1058"/>
      <c r="E40" s="1059"/>
      <c r="F40" s="215">
        <v>0.03</v>
      </c>
      <c r="G40" s="220">
        <v>7.0000000000000007E-2</v>
      </c>
      <c r="H40" s="220">
        <v>0.12</v>
      </c>
      <c r="I40" s="220">
        <v>0.12</v>
      </c>
      <c r="J40" s="224">
        <v>0.13</v>
      </c>
      <c r="K40" s="203"/>
      <c r="L40" s="203"/>
      <c r="M40" s="203"/>
      <c r="N40" s="203"/>
      <c r="O40" s="203"/>
      <c r="P40" s="203"/>
    </row>
    <row r="41" spans="1:16" ht="39" customHeight="1" x14ac:dyDescent="0.15">
      <c r="A41" s="203"/>
      <c r="B41" s="206"/>
      <c r="C41" s="1058" t="s">
        <v>93</v>
      </c>
      <c r="D41" s="1058"/>
      <c r="E41" s="1059"/>
      <c r="F41" s="215">
        <v>0.14000000000000001</v>
      </c>
      <c r="G41" s="220">
        <v>0.13</v>
      </c>
      <c r="H41" s="220">
        <v>0.13</v>
      </c>
      <c r="I41" s="220">
        <v>0.11</v>
      </c>
      <c r="J41" s="224">
        <v>0.13</v>
      </c>
      <c r="K41" s="203"/>
      <c r="L41" s="203"/>
      <c r="M41" s="203"/>
      <c r="N41" s="203"/>
      <c r="O41" s="203"/>
      <c r="P41" s="203"/>
    </row>
    <row r="42" spans="1:16" ht="39" customHeight="1" x14ac:dyDescent="0.15">
      <c r="A42" s="203"/>
      <c r="B42" s="207"/>
      <c r="C42" s="1058" t="s">
        <v>535</v>
      </c>
      <c r="D42" s="1058"/>
      <c r="E42" s="1059"/>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60" t="s">
        <v>495</v>
      </c>
      <c r="D43" s="1060"/>
      <c r="E43" s="1061"/>
      <c r="F43" s="216">
        <v>5.23</v>
      </c>
      <c r="G43" s="221">
        <v>10.26</v>
      </c>
      <c r="H43" s="221">
        <v>0.33</v>
      </c>
      <c r="I43" s="221">
        <v>0.18</v>
      </c>
      <c r="J43" s="225">
        <v>0.2</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IJguZUxFkm6wXYgW+QAbpXloH8TfiuqoEZsD55hu0g9x3kLwK9dA8ntsdmwZ20NmOt1ftYDcKDTwaiRgS8XjPg==" saltValue="6zessIzgIP2tgZwSo2Fm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531</v>
      </c>
      <c r="L44" s="253" t="s">
        <v>532</v>
      </c>
      <c r="M44" s="253" t="s">
        <v>533</v>
      </c>
      <c r="N44" s="253" t="s">
        <v>419</v>
      </c>
      <c r="O44" s="261" t="s">
        <v>534</v>
      </c>
      <c r="P44" s="103"/>
      <c r="Q44" s="103"/>
      <c r="R44" s="103"/>
      <c r="S44" s="103"/>
      <c r="T44" s="103"/>
      <c r="U44" s="103"/>
    </row>
    <row r="45" spans="1:21" ht="30.75" customHeight="1" x14ac:dyDescent="0.15">
      <c r="A45" s="103"/>
      <c r="B45" s="1074" t="s">
        <v>26</v>
      </c>
      <c r="C45" s="1075"/>
      <c r="D45" s="235"/>
      <c r="E45" s="1088" t="s">
        <v>22</v>
      </c>
      <c r="F45" s="1088"/>
      <c r="G45" s="1088"/>
      <c r="H45" s="1088"/>
      <c r="I45" s="1088"/>
      <c r="J45" s="1089"/>
      <c r="K45" s="246">
        <v>2809</v>
      </c>
      <c r="L45" s="254">
        <v>2842</v>
      </c>
      <c r="M45" s="254">
        <v>2593</v>
      </c>
      <c r="N45" s="254">
        <v>2782</v>
      </c>
      <c r="O45" s="262">
        <v>2952</v>
      </c>
      <c r="P45" s="103"/>
      <c r="Q45" s="103"/>
      <c r="R45" s="103"/>
      <c r="S45" s="103"/>
      <c r="T45" s="103"/>
      <c r="U45" s="103"/>
    </row>
    <row r="46" spans="1:21" ht="30.75" customHeight="1" x14ac:dyDescent="0.15">
      <c r="A46" s="103"/>
      <c r="B46" s="1076"/>
      <c r="C46" s="1077"/>
      <c r="D46" s="236"/>
      <c r="E46" s="1080" t="s">
        <v>28</v>
      </c>
      <c r="F46" s="1080"/>
      <c r="G46" s="1080"/>
      <c r="H46" s="1080"/>
      <c r="I46" s="1080"/>
      <c r="J46" s="1081"/>
      <c r="K46" s="247" t="s">
        <v>207</v>
      </c>
      <c r="L46" s="255" t="s">
        <v>207</v>
      </c>
      <c r="M46" s="255" t="s">
        <v>207</v>
      </c>
      <c r="N46" s="255" t="s">
        <v>207</v>
      </c>
      <c r="O46" s="263" t="s">
        <v>207</v>
      </c>
      <c r="P46" s="103"/>
      <c r="Q46" s="103"/>
      <c r="R46" s="103"/>
      <c r="S46" s="103"/>
      <c r="T46" s="103"/>
      <c r="U46" s="103"/>
    </row>
    <row r="47" spans="1:21" ht="30.75" customHeight="1" x14ac:dyDescent="0.15">
      <c r="A47" s="103"/>
      <c r="B47" s="1076"/>
      <c r="C47" s="1077"/>
      <c r="D47" s="236"/>
      <c r="E47" s="1080" t="s">
        <v>33</v>
      </c>
      <c r="F47" s="1080"/>
      <c r="G47" s="1080"/>
      <c r="H47" s="1080"/>
      <c r="I47" s="1080"/>
      <c r="J47" s="1081"/>
      <c r="K47" s="247" t="s">
        <v>207</v>
      </c>
      <c r="L47" s="255" t="s">
        <v>207</v>
      </c>
      <c r="M47" s="255" t="s">
        <v>207</v>
      </c>
      <c r="N47" s="255" t="s">
        <v>207</v>
      </c>
      <c r="O47" s="263" t="s">
        <v>207</v>
      </c>
      <c r="P47" s="103"/>
      <c r="Q47" s="103"/>
      <c r="R47" s="103"/>
      <c r="S47" s="103"/>
      <c r="T47" s="103"/>
      <c r="U47" s="103"/>
    </row>
    <row r="48" spans="1:21" ht="30.75" customHeight="1" x14ac:dyDescent="0.15">
      <c r="A48" s="103"/>
      <c r="B48" s="1076"/>
      <c r="C48" s="1077"/>
      <c r="D48" s="236"/>
      <c r="E48" s="1080" t="s">
        <v>37</v>
      </c>
      <c r="F48" s="1080"/>
      <c r="G48" s="1080"/>
      <c r="H48" s="1080"/>
      <c r="I48" s="1080"/>
      <c r="J48" s="1081"/>
      <c r="K48" s="247">
        <v>513</v>
      </c>
      <c r="L48" s="255">
        <v>520</v>
      </c>
      <c r="M48" s="255">
        <v>382</v>
      </c>
      <c r="N48" s="255">
        <v>442</v>
      </c>
      <c r="O48" s="263">
        <v>429</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42</v>
      </c>
      <c r="L49" s="255">
        <v>84</v>
      </c>
      <c r="M49" s="255">
        <v>268</v>
      </c>
      <c r="N49" s="255">
        <v>291</v>
      </c>
      <c r="O49" s="263">
        <v>291</v>
      </c>
      <c r="P49" s="103"/>
      <c r="Q49" s="103"/>
      <c r="R49" s="103"/>
      <c r="S49" s="103"/>
      <c r="T49" s="103"/>
      <c r="U49" s="103"/>
    </row>
    <row r="50" spans="1:21" ht="30.75" customHeight="1" x14ac:dyDescent="0.15">
      <c r="A50" s="103"/>
      <c r="B50" s="1076"/>
      <c r="C50" s="1077"/>
      <c r="D50" s="236"/>
      <c r="E50" s="1080" t="s">
        <v>42</v>
      </c>
      <c r="F50" s="1080"/>
      <c r="G50" s="1080"/>
      <c r="H50" s="1080"/>
      <c r="I50" s="1080"/>
      <c r="J50" s="1081"/>
      <c r="K50" s="247" t="s">
        <v>207</v>
      </c>
      <c r="L50" s="255" t="s">
        <v>207</v>
      </c>
      <c r="M50" s="255" t="s">
        <v>207</v>
      </c>
      <c r="N50" s="255" t="s">
        <v>207</v>
      </c>
      <c r="O50" s="263" t="s">
        <v>207</v>
      </c>
      <c r="P50" s="103"/>
      <c r="Q50" s="103"/>
      <c r="R50" s="103"/>
      <c r="S50" s="103"/>
      <c r="T50" s="103"/>
      <c r="U50" s="103"/>
    </row>
    <row r="51" spans="1:21" ht="30.75" customHeight="1" x14ac:dyDescent="0.15">
      <c r="A51" s="103"/>
      <c r="B51" s="1078"/>
      <c r="C51" s="1079"/>
      <c r="D51" s="237"/>
      <c r="E51" s="1080" t="s">
        <v>45</v>
      </c>
      <c r="F51" s="1080"/>
      <c r="G51" s="1080"/>
      <c r="H51" s="1080"/>
      <c r="I51" s="1080"/>
      <c r="J51" s="1081"/>
      <c r="K51" s="247" t="s">
        <v>207</v>
      </c>
      <c r="L51" s="255" t="s">
        <v>207</v>
      </c>
      <c r="M51" s="255" t="s">
        <v>207</v>
      </c>
      <c r="N51" s="255" t="s">
        <v>207</v>
      </c>
      <c r="O51" s="263" t="s">
        <v>207</v>
      </c>
      <c r="P51" s="103"/>
      <c r="Q51" s="103"/>
      <c r="R51" s="103"/>
      <c r="S51" s="103"/>
      <c r="T51" s="103"/>
      <c r="U51" s="103"/>
    </row>
    <row r="52" spans="1:21" ht="30.75" customHeight="1" x14ac:dyDescent="0.15">
      <c r="A52" s="103"/>
      <c r="B52" s="1082" t="s">
        <v>15</v>
      </c>
      <c r="C52" s="1083"/>
      <c r="D52" s="237"/>
      <c r="E52" s="1080" t="s">
        <v>52</v>
      </c>
      <c r="F52" s="1080"/>
      <c r="G52" s="1080"/>
      <c r="H52" s="1080"/>
      <c r="I52" s="1080"/>
      <c r="J52" s="1081"/>
      <c r="K52" s="247">
        <v>2814</v>
      </c>
      <c r="L52" s="255">
        <v>2771</v>
      </c>
      <c r="M52" s="255">
        <v>2834</v>
      </c>
      <c r="N52" s="255">
        <v>3873</v>
      </c>
      <c r="O52" s="263">
        <v>2860</v>
      </c>
      <c r="P52" s="103"/>
      <c r="Q52" s="103"/>
      <c r="R52" s="103"/>
      <c r="S52" s="103"/>
      <c r="T52" s="103"/>
      <c r="U52" s="103"/>
    </row>
    <row r="53" spans="1:21" ht="30.75" customHeight="1" x14ac:dyDescent="0.15">
      <c r="A53" s="103"/>
      <c r="B53" s="1084" t="s">
        <v>54</v>
      </c>
      <c r="C53" s="1085"/>
      <c r="D53" s="238"/>
      <c r="E53" s="1086" t="s">
        <v>57</v>
      </c>
      <c r="F53" s="1086"/>
      <c r="G53" s="1086"/>
      <c r="H53" s="1086"/>
      <c r="I53" s="1086"/>
      <c r="J53" s="1087"/>
      <c r="K53" s="248">
        <v>550</v>
      </c>
      <c r="L53" s="256">
        <v>675</v>
      </c>
      <c r="M53" s="256">
        <v>409</v>
      </c>
      <c r="N53" s="256">
        <v>-358</v>
      </c>
      <c r="O53" s="264">
        <v>812</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279</v>
      </c>
      <c r="L56" s="257" t="s">
        <v>536</v>
      </c>
      <c r="M56" s="257" t="s">
        <v>537</v>
      </c>
      <c r="N56" s="257" t="s">
        <v>538</v>
      </c>
      <c r="O56" s="265" t="s">
        <v>539</v>
      </c>
      <c r="P56" s="103"/>
      <c r="Q56" s="103"/>
      <c r="R56" s="103"/>
      <c r="S56" s="103"/>
      <c r="T56" s="103"/>
      <c r="U56" s="103"/>
    </row>
    <row r="57" spans="1:21" ht="31.5" customHeight="1" x14ac:dyDescent="0.15">
      <c r="B57" s="1070" t="s">
        <v>16</v>
      </c>
      <c r="C57" s="1071"/>
      <c r="D57" s="1064" t="s">
        <v>63</v>
      </c>
      <c r="E57" s="1065"/>
      <c r="F57" s="1065"/>
      <c r="G57" s="1065"/>
      <c r="H57" s="1065"/>
      <c r="I57" s="1065"/>
      <c r="J57" s="1066"/>
      <c r="K57" s="251" t="s">
        <v>207</v>
      </c>
      <c r="L57" s="258" t="s">
        <v>207</v>
      </c>
      <c r="M57" s="258" t="s">
        <v>207</v>
      </c>
      <c r="N57" s="258" t="s">
        <v>207</v>
      </c>
      <c r="O57" s="266" t="s">
        <v>207</v>
      </c>
    </row>
    <row r="58" spans="1:21" ht="31.5" customHeight="1" x14ac:dyDescent="0.15">
      <c r="B58" s="1072"/>
      <c r="C58" s="1073"/>
      <c r="D58" s="1067" t="s">
        <v>62</v>
      </c>
      <c r="E58" s="1068"/>
      <c r="F58" s="1068"/>
      <c r="G58" s="1068"/>
      <c r="H58" s="1068"/>
      <c r="I58" s="1068"/>
      <c r="J58" s="1069"/>
      <c r="K58" s="252" t="s">
        <v>207</v>
      </c>
      <c r="L58" s="259" t="s">
        <v>207</v>
      </c>
      <c r="M58" s="259" t="s">
        <v>207</v>
      </c>
      <c r="N58" s="259" t="s">
        <v>207</v>
      </c>
      <c r="O58" s="267" t="s">
        <v>207</v>
      </c>
    </row>
    <row r="59" spans="1:21" ht="24" customHeight="1" x14ac:dyDescent="0.15">
      <c r="B59" s="230"/>
      <c r="C59" s="230"/>
      <c r="D59" s="239" t="s">
        <v>48</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xAmQ7csCc+2CaP2vz0lysKR9qdzmYEij/RT4v0w9Wrnph0/vCLKISSnw5liEuzLrg/wHZx8qljNRemJtdtF5cw==" saltValue="kWFwVACMzOntafVbWw6r8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531</v>
      </c>
      <c r="J40" s="253" t="s">
        <v>532</v>
      </c>
      <c r="K40" s="253" t="s">
        <v>533</v>
      </c>
      <c r="L40" s="253" t="s">
        <v>419</v>
      </c>
      <c r="M40" s="273" t="s">
        <v>534</v>
      </c>
    </row>
    <row r="41" spans="2:13" ht="27.75" customHeight="1" x14ac:dyDescent="0.15">
      <c r="B41" s="1074" t="s">
        <v>39</v>
      </c>
      <c r="C41" s="1075"/>
      <c r="D41" s="235"/>
      <c r="E41" s="1099" t="s">
        <v>65</v>
      </c>
      <c r="F41" s="1099"/>
      <c r="G41" s="1099"/>
      <c r="H41" s="1100"/>
      <c r="I41" s="246">
        <v>31442</v>
      </c>
      <c r="J41" s="254">
        <v>31219</v>
      </c>
      <c r="K41" s="254">
        <v>33124</v>
      </c>
      <c r="L41" s="254">
        <v>30964</v>
      </c>
      <c r="M41" s="262">
        <v>31191</v>
      </c>
    </row>
    <row r="42" spans="2:13" ht="27.75" customHeight="1" x14ac:dyDescent="0.15">
      <c r="B42" s="1076"/>
      <c r="C42" s="1077"/>
      <c r="D42" s="236"/>
      <c r="E42" s="1090" t="s">
        <v>70</v>
      </c>
      <c r="F42" s="1090"/>
      <c r="G42" s="1090"/>
      <c r="H42" s="1091"/>
      <c r="I42" s="247" t="s">
        <v>207</v>
      </c>
      <c r="J42" s="255" t="s">
        <v>207</v>
      </c>
      <c r="K42" s="255" t="s">
        <v>207</v>
      </c>
      <c r="L42" s="255" t="s">
        <v>207</v>
      </c>
      <c r="M42" s="263" t="s">
        <v>207</v>
      </c>
    </row>
    <row r="43" spans="2:13" ht="27.75" customHeight="1" x14ac:dyDescent="0.15">
      <c r="B43" s="1076"/>
      <c r="C43" s="1077"/>
      <c r="D43" s="236"/>
      <c r="E43" s="1090" t="s">
        <v>72</v>
      </c>
      <c r="F43" s="1090"/>
      <c r="G43" s="1090"/>
      <c r="H43" s="1091"/>
      <c r="I43" s="247">
        <v>6288</v>
      </c>
      <c r="J43" s="255">
        <v>6739</v>
      </c>
      <c r="K43" s="255">
        <v>4286</v>
      </c>
      <c r="L43" s="255">
        <v>4198</v>
      </c>
      <c r="M43" s="263">
        <v>4133</v>
      </c>
    </row>
    <row r="44" spans="2:13" ht="27.75" customHeight="1" x14ac:dyDescent="0.15">
      <c r="B44" s="1076"/>
      <c r="C44" s="1077"/>
      <c r="D44" s="236"/>
      <c r="E44" s="1090" t="s">
        <v>74</v>
      </c>
      <c r="F44" s="1090"/>
      <c r="G44" s="1090"/>
      <c r="H44" s="1091"/>
      <c r="I44" s="247">
        <v>1197</v>
      </c>
      <c r="J44" s="255">
        <v>1344</v>
      </c>
      <c r="K44" s="255">
        <v>1762</v>
      </c>
      <c r="L44" s="255">
        <v>1614</v>
      </c>
      <c r="M44" s="263">
        <v>1750</v>
      </c>
    </row>
    <row r="45" spans="2:13" ht="27.75" customHeight="1" x14ac:dyDescent="0.15">
      <c r="B45" s="1076"/>
      <c r="C45" s="1077"/>
      <c r="D45" s="236"/>
      <c r="E45" s="1090" t="s">
        <v>77</v>
      </c>
      <c r="F45" s="1090"/>
      <c r="G45" s="1090"/>
      <c r="H45" s="1091"/>
      <c r="I45" s="247">
        <v>9665</v>
      </c>
      <c r="J45" s="255">
        <v>9362</v>
      </c>
      <c r="K45" s="255">
        <v>9551</v>
      </c>
      <c r="L45" s="255">
        <v>9346</v>
      </c>
      <c r="M45" s="263">
        <v>9081</v>
      </c>
    </row>
    <row r="46" spans="2:13" ht="27.75" customHeight="1" x14ac:dyDescent="0.15">
      <c r="B46" s="1076"/>
      <c r="C46" s="1077"/>
      <c r="D46" s="237"/>
      <c r="E46" s="1090" t="s">
        <v>75</v>
      </c>
      <c r="F46" s="1090"/>
      <c r="G46" s="1090"/>
      <c r="H46" s="1091"/>
      <c r="I46" s="247" t="s">
        <v>207</v>
      </c>
      <c r="J46" s="255" t="s">
        <v>207</v>
      </c>
      <c r="K46" s="255" t="s">
        <v>207</v>
      </c>
      <c r="L46" s="255" t="s">
        <v>207</v>
      </c>
      <c r="M46" s="263" t="s">
        <v>207</v>
      </c>
    </row>
    <row r="47" spans="2:13" ht="27.75" customHeight="1" x14ac:dyDescent="0.15">
      <c r="B47" s="1076"/>
      <c r="C47" s="1077"/>
      <c r="D47" s="269"/>
      <c r="E47" s="1096" t="s">
        <v>79</v>
      </c>
      <c r="F47" s="1097"/>
      <c r="G47" s="1097"/>
      <c r="H47" s="1098"/>
      <c r="I47" s="247" t="s">
        <v>207</v>
      </c>
      <c r="J47" s="255" t="s">
        <v>207</v>
      </c>
      <c r="K47" s="255" t="s">
        <v>207</v>
      </c>
      <c r="L47" s="255" t="s">
        <v>207</v>
      </c>
      <c r="M47" s="263" t="s">
        <v>207</v>
      </c>
    </row>
    <row r="48" spans="2:13" ht="27.75" customHeight="1" x14ac:dyDescent="0.15">
      <c r="B48" s="1076"/>
      <c r="C48" s="1077"/>
      <c r="D48" s="236"/>
      <c r="E48" s="1090" t="s">
        <v>86</v>
      </c>
      <c r="F48" s="1090"/>
      <c r="G48" s="1090"/>
      <c r="H48" s="1091"/>
      <c r="I48" s="247" t="s">
        <v>207</v>
      </c>
      <c r="J48" s="255" t="s">
        <v>207</v>
      </c>
      <c r="K48" s="255" t="s">
        <v>207</v>
      </c>
      <c r="L48" s="255" t="s">
        <v>207</v>
      </c>
      <c r="M48" s="263" t="s">
        <v>207</v>
      </c>
    </row>
    <row r="49" spans="2:13" ht="27.75" customHeight="1" x14ac:dyDescent="0.15">
      <c r="B49" s="1078"/>
      <c r="C49" s="1079"/>
      <c r="D49" s="236"/>
      <c r="E49" s="1090" t="s">
        <v>90</v>
      </c>
      <c r="F49" s="1090"/>
      <c r="G49" s="1090"/>
      <c r="H49" s="1091"/>
      <c r="I49" s="247" t="s">
        <v>207</v>
      </c>
      <c r="J49" s="255" t="s">
        <v>207</v>
      </c>
      <c r="K49" s="255" t="s">
        <v>207</v>
      </c>
      <c r="L49" s="255" t="s">
        <v>207</v>
      </c>
      <c r="M49" s="263" t="s">
        <v>207</v>
      </c>
    </row>
    <row r="50" spans="2:13" ht="27.75" customHeight="1" x14ac:dyDescent="0.15">
      <c r="B50" s="1094" t="s">
        <v>92</v>
      </c>
      <c r="C50" s="1095"/>
      <c r="D50" s="270"/>
      <c r="E50" s="1090" t="s">
        <v>94</v>
      </c>
      <c r="F50" s="1090"/>
      <c r="G50" s="1090"/>
      <c r="H50" s="1091"/>
      <c r="I50" s="247">
        <v>10567</v>
      </c>
      <c r="J50" s="255">
        <v>11957</v>
      </c>
      <c r="K50" s="255">
        <v>11660</v>
      </c>
      <c r="L50" s="255">
        <v>11555</v>
      </c>
      <c r="M50" s="263">
        <v>11799</v>
      </c>
    </row>
    <row r="51" spans="2:13" ht="27.75" customHeight="1" x14ac:dyDescent="0.15">
      <c r="B51" s="1076"/>
      <c r="C51" s="1077"/>
      <c r="D51" s="236"/>
      <c r="E51" s="1090" t="s">
        <v>96</v>
      </c>
      <c r="F51" s="1090"/>
      <c r="G51" s="1090"/>
      <c r="H51" s="1091"/>
      <c r="I51" s="247">
        <v>2463</v>
      </c>
      <c r="J51" s="255">
        <v>2308</v>
      </c>
      <c r="K51" s="255">
        <v>2288</v>
      </c>
      <c r="L51" s="255">
        <v>2033</v>
      </c>
      <c r="M51" s="263">
        <v>1737</v>
      </c>
    </row>
    <row r="52" spans="2:13" ht="27.75" customHeight="1" x14ac:dyDescent="0.15">
      <c r="B52" s="1078"/>
      <c r="C52" s="1079"/>
      <c r="D52" s="236"/>
      <c r="E52" s="1090" t="s">
        <v>50</v>
      </c>
      <c r="F52" s="1090"/>
      <c r="G52" s="1090"/>
      <c r="H52" s="1091"/>
      <c r="I52" s="247">
        <v>28701</v>
      </c>
      <c r="J52" s="255">
        <v>28686</v>
      </c>
      <c r="K52" s="255">
        <v>30141</v>
      </c>
      <c r="L52" s="255">
        <v>29076</v>
      </c>
      <c r="M52" s="263">
        <v>29497</v>
      </c>
    </row>
    <row r="53" spans="2:13" ht="27.75" customHeight="1" x14ac:dyDescent="0.15">
      <c r="B53" s="1084" t="s">
        <v>54</v>
      </c>
      <c r="C53" s="1085"/>
      <c r="D53" s="238"/>
      <c r="E53" s="1092" t="s">
        <v>100</v>
      </c>
      <c r="F53" s="1092"/>
      <c r="G53" s="1092"/>
      <c r="H53" s="1093"/>
      <c r="I53" s="248">
        <v>6862</v>
      </c>
      <c r="J53" s="256">
        <v>5712</v>
      </c>
      <c r="K53" s="256">
        <v>4634</v>
      </c>
      <c r="L53" s="256">
        <v>3458</v>
      </c>
      <c r="M53" s="264">
        <v>3123</v>
      </c>
    </row>
    <row r="54" spans="2:13" ht="27.75" customHeight="1" x14ac:dyDescent="0.15">
      <c r="B54" s="209" t="s">
        <v>101</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xp0FoORmDtDK8PdQT1zI7zlHUFBsQGEYK89Ddxt6G1azY4lZRb+IG46Kr79o2ijIMtygZwzehWyCTSG3KipiQ==" saltValue="0sMoNYhsIpVul1hLFjI/s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98</v>
      </c>
    </row>
    <row r="54" spans="2:8" ht="29.25" customHeight="1" x14ac:dyDescent="0.2">
      <c r="B54" s="274" t="s">
        <v>5</v>
      </c>
      <c r="C54" s="280"/>
      <c r="D54" s="280"/>
      <c r="E54" s="281" t="s">
        <v>13</v>
      </c>
      <c r="F54" s="282" t="s">
        <v>533</v>
      </c>
      <c r="G54" s="282" t="s">
        <v>419</v>
      </c>
      <c r="H54" s="290" t="s">
        <v>534</v>
      </c>
    </row>
    <row r="55" spans="2:8" ht="52.5" customHeight="1" x14ac:dyDescent="0.15">
      <c r="B55" s="275"/>
      <c r="C55" s="1109" t="s">
        <v>105</v>
      </c>
      <c r="D55" s="1109"/>
      <c r="E55" s="1110"/>
      <c r="F55" s="283">
        <v>2188</v>
      </c>
      <c r="G55" s="283">
        <v>2163</v>
      </c>
      <c r="H55" s="291">
        <v>2188</v>
      </c>
    </row>
    <row r="56" spans="2:8" ht="52.5" customHeight="1" x14ac:dyDescent="0.15">
      <c r="B56" s="276"/>
      <c r="C56" s="1111" t="s">
        <v>108</v>
      </c>
      <c r="D56" s="1111"/>
      <c r="E56" s="1112"/>
      <c r="F56" s="284">
        <v>3496</v>
      </c>
      <c r="G56" s="284">
        <v>3422</v>
      </c>
      <c r="H56" s="292">
        <v>3437</v>
      </c>
    </row>
    <row r="57" spans="2:8" ht="53.25" customHeight="1" x14ac:dyDescent="0.15">
      <c r="B57" s="276"/>
      <c r="C57" s="1113" t="s">
        <v>68</v>
      </c>
      <c r="D57" s="1113"/>
      <c r="E57" s="1114"/>
      <c r="F57" s="285">
        <v>7857</v>
      </c>
      <c r="G57" s="285">
        <v>7709</v>
      </c>
      <c r="H57" s="293">
        <v>7861</v>
      </c>
    </row>
    <row r="58" spans="2:8" ht="45.75" customHeight="1" x14ac:dyDescent="0.15">
      <c r="B58" s="277"/>
      <c r="C58" s="1101" t="s">
        <v>498</v>
      </c>
      <c r="D58" s="1102"/>
      <c r="E58" s="1103"/>
      <c r="F58" s="286">
        <v>2704</v>
      </c>
      <c r="G58" s="286">
        <v>2704</v>
      </c>
      <c r="H58" s="294">
        <v>2704</v>
      </c>
    </row>
    <row r="59" spans="2:8" ht="45.75" customHeight="1" x14ac:dyDescent="0.15">
      <c r="B59" s="277"/>
      <c r="C59" s="1101" t="s">
        <v>548</v>
      </c>
      <c r="D59" s="1102"/>
      <c r="E59" s="1103"/>
      <c r="F59" s="286">
        <v>2635</v>
      </c>
      <c r="G59" s="286">
        <v>2508</v>
      </c>
      <c r="H59" s="294">
        <v>2429</v>
      </c>
    </row>
    <row r="60" spans="2:8" ht="45.75" customHeight="1" x14ac:dyDescent="0.15">
      <c r="B60" s="277"/>
      <c r="C60" s="1101" t="s">
        <v>550</v>
      </c>
      <c r="D60" s="1102"/>
      <c r="E60" s="1103"/>
      <c r="F60" s="286">
        <v>1037</v>
      </c>
      <c r="G60" s="286">
        <v>1058</v>
      </c>
      <c r="H60" s="294">
        <v>1046</v>
      </c>
    </row>
    <row r="61" spans="2:8" ht="45.75" customHeight="1" x14ac:dyDescent="0.15">
      <c r="B61" s="277"/>
      <c r="C61" s="1101" t="s">
        <v>551</v>
      </c>
      <c r="D61" s="1102"/>
      <c r="E61" s="1103"/>
      <c r="F61" s="286">
        <v>651</v>
      </c>
      <c r="G61" s="286">
        <v>651</v>
      </c>
      <c r="H61" s="294">
        <v>651</v>
      </c>
    </row>
    <row r="62" spans="2:8" ht="45.75" customHeight="1" x14ac:dyDescent="0.15">
      <c r="B62" s="278"/>
      <c r="C62" s="1104" t="s">
        <v>552</v>
      </c>
      <c r="D62" s="1105"/>
      <c r="E62" s="1106"/>
      <c r="F62" s="287">
        <v>234</v>
      </c>
      <c r="G62" s="287">
        <v>170</v>
      </c>
      <c r="H62" s="295">
        <v>396</v>
      </c>
    </row>
    <row r="63" spans="2:8" ht="52.5" customHeight="1" x14ac:dyDescent="0.15">
      <c r="B63" s="279"/>
      <c r="C63" s="1107" t="s">
        <v>110</v>
      </c>
      <c r="D63" s="1107"/>
      <c r="E63" s="1108"/>
      <c r="F63" s="288">
        <v>13541</v>
      </c>
      <c r="G63" s="288">
        <v>13295</v>
      </c>
      <c r="H63" s="296">
        <v>13485</v>
      </c>
    </row>
    <row r="64" spans="2:8" ht="15" customHeight="1" x14ac:dyDescent="0.15"/>
    <row r="65" ht="0" hidden="1" customHeight="1" x14ac:dyDescent="0.15"/>
    <row r="66" ht="0" hidden="1" customHeight="1" x14ac:dyDescent="0.15"/>
  </sheetData>
  <sheetProtection algorithmName="SHA-512" hashValue="CGRJ+sOZFILio5/SrmfkVBLxaP50kh6Jy5O2OZHyDjS5Ap5XEGjxwezatKl8DdTaDYPcjy2FbK7N8xUrqFnLEg==" saltValue="BUMgwYzSWS4LaEwCFq690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29</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29</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553</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554</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44" t="s">
        <v>362</v>
      </c>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4"/>
      <c r="BJ43" s="1134"/>
      <c r="BK43" s="1134"/>
      <c r="BL43" s="1134"/>
      <c r="BM43" s="1134"/>
      <c r="BN43" s="1134"/>
      <c r="BO43" s="1134"/>
      <c r="BP43" s="1134"/>
      <c r="BQ43" s="1134"/>
      <c r="BR43" s="1134"/>
      <c r="BS43" s="1134"/>
      <c r="BT43" s="1134"/>
      <c r="BU43" s="1134"/>
      <c r="BV43" s="1134"/>
      <c r="BW43" s="1134"/>
      <c r="BX43" s="1134"/>
      <c r="BY43" s="1134"/>
      <c r="BZ43" s="1134"/>
      <c r="CA43" s="1134"/>
      <c r="CB43" s="1134"/>
      <c r="CC43" s="1134"/>
      <c r="CD43" s="1134"/>
      <c r="CE43" s="1134"/>
      <c r="CF43" s="1134"/>
      <c r="CG43" s="1134"/>
      <c r="CH43" s="1134"/>
      <c r="CI43" s="1134"/>
      <c r="CJ43" s="1134"/>
      <c r="CK43" s="1134"/>
      <c r="CL43" s="1134"/>
      <c r="CM43" s="1134"/>
      <c r="CN43" s="1134"/>
      <c r="CO43" s="1134"/>
      <c r="CP43" s="1134"/>
      <c r="CQ43" s="1134"/>
      <c r="CR43" s="1134"/>
      <c r="CS43" s="1134"/>
      <c r="CT43" s="1134"/>
      <c r="CU43" s="1134"/>
      <c r="CV43" s="1134"/>
      <c r="CW43" s="1134"/>
      <c r="CX43" s="1134"/>
      <c r="CY43" s="1134"/>
      <c r="CZ43" s="1134"/>
      <c r="DA43" s="1134"/>
      <c r="DB43" s="1134"/>
      <c r="DC43" s="1135"/>
    </row>
    <row r="44" spans="2:109" x14ac:dyDescent="0.15">
      <c r="B44" s="97"/>
      <c r="AN44" s="1136"/>
      <c r="AO44" s="1137"/>
      <c r="AP44" s="1137"/>
      <c r="AQ44" s="1137"/>
      <c r="AR44" s="1137"/>
      <c r="AS44" s="1137"/>
      <c r="AT44" s="1137"/>
      <c r="AU44" s="1137"/>
      <c r="AV44" s="1137"/>
      <c r="AW44" s="1137"/>
      <c r="AX44" s="1137"/>
      <c r="AY44" s="1137"/>
      <c r="AZ44" s="1137"/>
      <c r="BA44" s="1137"/>
      <c r="BB44" s="1137"/>
      <c r="BC44" s="1137"/>
      <c r="BD44" s="1137"/>
      <c r="BE44" s="1137"/>
      <c r="BF44" s="1137"/>
      <c r="BG44" s="1137"/>
      <c r="BH44" s="1137"/>
      <c r="BI44" s="1137"/>
      <c r="BJ44" s="1137"/>
      <c r="BK44" s="1137"/>
      <c r="BL44" s="1137"/>
      <c r="BM44" s="1137"/>
      <c r="BN44" s="1137"/>
      <c r="BO44" s="1137"/>
      <c r="BP44" s="1137"/>
      <c r="BQ44" s="1137"/>
      <c r="BR44" s="1137"/>
      <c r="BS44" s="1137"/>
      <c r="BT44" s="1137"/>
      <c r="BU44" s="1137"/>
      <c r="BV44" s="1137"/>
      <c r="BW44" s="1137"/>
      <c r="BX44" s="1137"/>
      <c r="BY44" s="1137"/>
      <c r="BZ44" s="1137"/>
      <c r="CA44" s="1137"/>
      <c r="CB44" s="1137"/>
      <c r="CC44" s="1137"/>
      <c r="CD44" s="1137"/>
      <c r="CE44" s="1137"/>
      <c r="CF44" s="1137"/>
      <c r="CG44" s="1137"/>
      <c r="CH44" s="1137"/>
      <c r="CI44" s="1137"/>
      <c r="CJ44" s="1137"/>
      <c r="CK44" s="1137"/>
      <c r="CL44" s="1137"/>
      <c r="CM44" s="1137"/>
      <c r="CN44" s="1137"/>
      <c r="CO44" s="1137"/>
      <c r="CP44" s="1137"/>
      <c r="CQ44" s="1137"/>
      <c r="CR44" s="1137"/>
      <c r="CS44" s="1137"/>
      <c r="CT44" s="1137"/>
      <c r="CU44" s="1137"/>
      <c r="CV44" s="1137"/>
      <c r="CW44" s="1137"/>
      <c r="CX44" s="1137"/>
      <c r="CY44" s="1137"/>
      <c r="CZ44" s="1137"/>
      <c r="DA44" s="1137"/>
      <c r="DB44" s="1137"/>
      <c r="DC44" s="1138"/>
    </row>
    <row r="45" spans="2:109" x14ac:dyDescent="0.15">
      <c r="B45" s="97"/>
      <c r="AN45" s="1136"/>
      <c r="AO45" s="1137"/>
      <c r="AP45" s="1137"/>
      <c r="AQ45" s="1137"/>
      <c r="AR45" s="1137"/>
      <c r="AS45" s="1137"/>
      <c r="AT45" s="1137"/>
      <c r="AU45" s="1137"/>
      <c r="AV45" s="1137"/>
      <c r="AW45" s="1137"/>
      <c r="AX45" s="1137"/>
      <c r="AY45" s="1137"/>
      <c r="AZ45" s="1137"/>
      <c r="BA45" s="1137"/>
      <c r="BB45" s="1137"/>
      <c r="BC45" s="1137"/>
      <c r="BD45" s="1137"/>
      <c r="BE45" s="1137"/>
      <c r="BF45" s="1137"/>
      <c r="BG45" s="1137"/>
      <c r="BH45" s="1137"/>
      <c r="BI45" s="1137"/>
      <c r="BJ45" s="1137"/>
      <c r="BK45" s="1137"/>
      <c r="BL45" s="1137"/>
      <c r="BM45" s="1137"/>
      <c r="BN45" s="1137"/>
      <c r="BO45" s="1137"/>
      <c r="BP45" s="1137"/>
      <c r="BQ45" s="1137"/>
      <c r="BR45" s="1137"/>
      <c r="BS45" s="1137"/>
      <c r="BT45" s="1137"/>
      <c r="BU45" s="1137"/>
      <c r="BV45" s="1137"/>
      <c r="BW45" s="1137"/>
      <c r="BX45" s="1137"/>
      <c r="BY45" s="1137"/>
      <c r="BZ45" s="1137"/>
      <c r="CA45" s="1137"/>
      <c r="CB45" s="1137"/>
      <c r="CC45" s="1137"/>
      <c r="CD45" s="1137"/>
      <c r="CE45" s="1137"/>
      <c r="CF45" s="1137"/>
      <c r="CG45" s="1137"/>
      <c r="CH45" s="1137"/>
      <c r="CI45" s="1137"/>
      <c r="CJ45" s="1137"/>
      <c r="CK45" s="1137"/>
      <c r="CL45" s="1137"/>
      <c r="CM45" s="1137"/>
      <c r="CN45" s="1137"/>
      <c r="CO45" s="1137"/>
      <c r="CP45" s="1137"/>
      <c r="CQ45" s="1137"/>
      <c r="CR45" s="1137"/>
      <c r="CS45" s="1137"/>
      <c r="CT45" s="1137"/>
      <c r="CU45" s="1137"/>
      <c r="CV45" s="1137"/>
      <c r="CW45" s="1137"/>
      <c r="CX45" s="1137"/>
      <c r="CY45" s="1137"/>
      <c r="CZ45" s="1137"/>
      <c r="DA45" s="1137"/>
      <c r="DB45" s="1137"/>
      <c r="DC45" s="1138"/>
    </row>
    <row r="46" spans="2:109" x14ac:dyDescent="0.15">
      <c r="B46" s="97"/>
      <c r="AN46" s="1136"/>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7"/>
      <c r="BZ46" s="1137"/>
      <c r="CA46" s="1137"/>
      <c r="CB46" s="1137"/>
      <c r="CC46" s="1137"/>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8"/>
    </row>
    <row r="47" spans="2:109" x14ac:dyDescent="0.15">
      <c r="B47" s="97"/>
      <c r="AN47" s="1139"/>
      <c r="AO47" s="1140"/>
      <c r="AP47" s="1140"/>
      <c r="AQ47" s="1140"/>
      <c r="AR47" s="1140"/>
      <c r="AS47" s="1140"/>
      <c r="AT47" s="1140"/>
      <c r="AU47" s="1140"/>
      <c r="AV47" s="1140"/>
      <c r="AW47" s="1140"/>
      <c r="AX47" s="1140"/>
      <c r="AY47" s="1140"/>
      <c r="AZ47" s="1140"/>
      <c r="BA47" s="1140"/>
      <c r="BB47" s="1140"/>
      <c r="BC47" s="1140"/>
      <c r="BD47" s="1140"/>
      <c r="BE47" s="1140"/>
      <c r="BF47" s="1140"/>
      <c r="BG47" s="1140"/>
      <c r="BH47" s="1140"/>
      <c r="BI47" s="1140"/>
      <c r="BJ47" s="1140"/>
      <c r="BK47" s="1140"/>
      <c r="BL47" s="1140"/>
      <c r="BM47" s="1140"/>
      <c r="BN47" s="1140"/>
      <c r="BO47" s="1140"/>
      <c r="BP47" s="1140"/>
      <c r="BQ47" s="1140"/>
      <c r="BR47" s="1140"/>
      <c r="BS47" s="1140"/>
      <c r="BT47" s="1140"/>
      <c r="BU47" s="1140"/>
      <c r="BV47" s="1140"/>
      <c r="BW47" s="1140"/>
      <c r="BX47" s="1140"/>
      <c r="BY47" s="1140"/>
      <c r="BZ47" s="1140"/>
      <c r="CA47" s="1140"/>
      <c r="CB47" s="1140"/>
      <c r="CC47" s="1140"/>
      <c r="CD47" s="1140"/>
      <c r="CE47" s="1140"/>
      <c r="CF47" s="1140"/>
      <c r="CG47" s="1140"/>
      <c r="CH47" s="1140"/>
      <c r="CI47" s="1140"/>
      <c r="CJ47" s="1140"/>
      <c r="CK47" s="1140"/>
      <c r="CL47" s="1140"/>
      <c r="CM47" s="1140"/>
      <c r="CN47" s="1140"/>
      <c r="CO47" s="1140"/>
      <c r="CP47" s="1140"/>
      <c r="CQ47" s="1140"/>
      <c r="CR47" s="1140"/>
      <c r="CS47" s="1140"/>
      <c r="CT47" s="1140"/>
      <c r="CU47" s="1140"/>
      <c r="CV47" s="1140"/>
      <c r="CW47" s="1140"/>
      <c r="CX47" s="1140"/>
      <c r="CY47" s="1140"/>
      <c r="CZ47" s="1140"/>
      <c r="DA47" s="1140"/>
      <c r="DB47" s="1140"/>
      <c r="DC47" s="1141"/>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172</v>
      </c>
    </row>
    <row r="50" spans="1:109" x14ac:dyDescent="0.15">
      <c r="B50" s="97"/>
      <c r="G50" s="1116"/>
      <c r="H50" s="1116"/>
      <c r="I50" s="1116"/>
      <c r="J50" s="1116"/>
      <c r="K50" s="312"/>
      <c r="L50" s="312"/>
      <c r="M50" s="317"/>
      <c r="N50" s="317"/>
      <c r="AN50" s="1143"/>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531</v>
      </c>
      <c r="BQ50" s="1118"/>
      <c r="BR50" s="1118"/>
      <c r="BS50" s="1118"/>
      <c r="BT50" s="1118"/>
      <c r="BU50" s="1118"/>
      <c r="BV50" s="1118"/>
      <c r="BW50" s="1118"/>
      <c r="BX50" s="1118" t="s">
        <v>532</v>
      </c>
      <c r="BY50" s="1118"/>
      <c r="BZ50" s="1118"/>
      <c r="CA50" s="1118"/>
      <c r="CB50" s="1118"/>
      <c r="CC50" s="1118"/>
      <c r="CD50" s="1118"/>
      <c r="CE50" s="1118"/>
      <c r="CF50" s="1118" t="s">
        <v>533</v>
      </c>
      <c r="CG50" s="1118"/>
      <c r="CH50" s="1118"/>
      <c r="CI50" s="1118"/>
      <c r="CJ50" s="1118"/>
      <c r="CK50" s="1118"/>
      <c r="CL50" s="1118"/>
      <c r="CM50" s="1118"/>
      <c r="CN50" s="1118" t="s">
        <v>419</v>
      </c>
      <c r="CO50" s="1118"/>
      <c r="CP50" s="1118"/>
      <c r="CQ50" s="1118"/>
      <c r="CR50" s="1118"/>
      <c r="CS50" s="1118"/>
      <c r="CT50" s="1118"/>
      <c r="CU50" s="1118"/>
      <c r="CV50" s="1118" t="s">
        <v>534</v>
      </c>
      <c r="CW50" s="1118"/>
      <c r="CX50" s="1118"/>
      <c r="CY50" s="1118"/>
      <c r="CZ50" s="1118"/>
      <c r="DA50" s="1118"/>
      <c r="DB50" s="1118"/>
      <c r="DC50" s="1118"/>
    </row>
    <row r="51" spans="1:109" ht="13.5" customHeight="1" x14ac:dyDescent="0.15">
      <c r="B51" s="97"/>
      <c r="G51" s="1131"/>
      <c r="H51" s="1131"/>
      <c r="I51" s="1142"/>
      <c r="J51" s="1142"/>
      <c r="K51" s="1132"/>
      <c r="L51" s="1132"/>
      <c r="M51" s="1132"/>
      <c r="N51" s="1132"/>
      <c r="AM51" s="308"/>
      <c r="AN51" s="1119" t="s">
        <v>555</v>
      </c>
      <c r="AO51" s="1119"/>
      <c r="AP51" s="1119"/>
      <c r="AQ51" s="1119"/>
      <c r="AR51" s="1119"/>
      <c r="AS51" s="1119"/>
      <c r="AT51" s="1119"/>
      <c r="AU51" s="1119"/>
      <c r="AV51" s="1119"/>
      <c r="AW51" s="1119"/>
      <c r="AX51" s="1119"/>
      <c r="AY51" s="1119"/>
      <c r="AZ51" s="1119"/>
      <c r="BA51" s="1119"/>
      <c r="BB51" s="1119" t="s">
        <v>556</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v>38.299999999999997</v>
      </c>
      <c r="BY51" s="1115"/>
      <c r="BZ51" s="1115"/>
      <c r="CA51" s="1115"/>
      <c r="CB51" s="1115"/>
      <c r="CC51" s="1115"/>
      <c r="CD51" s="1115"/>
      <c r="CE51" s="1115"/>
      <c r="CF51" s="1115">
        <v>31.6</v>
      </c>
      <c r="CG51" s="1115"/>
      <c r="CH51" s="1115"/>
      <c r="CI51" s="1115"/>
      <c r="CJ51" s="1115"/>
      <c r="CK51" s="1115"/>
      <c r="CL51" s="1115"/>
      <c r="CM51" s="1115"/>
      <c r="CN51" s="1115">
        <v>24.2</v>
      </c>
      <c r="CO51" s="1115"/>
      <c r="CP51" s="1115"/>
      <c r="CQ51" s="1115"/>
      <c r="CR51" s="1115"/>
      <c r="CS51" s="1115"/>
      <c r="CT51" s="1115"/>
      <c r="CU51" s="1115"/>
      <c r="CV51" s="1115">
        <v>21.9</v>
      </c>
      <c r="CW51" s="1115"/>
      <c r="CX51" s="1115"/>
      <c r="CY51" s="1115"/>
      <c r="CZ51" s="1115"/>
      <c r="DA51" s="1115"/>
      <c r="DB51" s="1115"/>
      <c r="DC51" s="1115"/>
    </row>
    <row r="52" spans="1:109" x14ac:dyDescent="0.15">
      <c r="B52" s="97"/>
      <c r="G52" s="1131"/>
      <c r="H52" s="1131"/>
      <c r="I52" s="1142"/>
      <c r="J52" s="1142"/>
      <c r="K52" s="1132"/>
      <c r="L52" s="1132"/>
      <c r="M52" s="1132"/>
      <c r="N52" s="1132"/>
      <c r="AM52" s="308"/>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297"/>
      <c r="B53" s="97"/>
      <c r="G53" s="1131"/>
      <c r="H53" s="1131"/>
      <c r="I53" s="1116"/>
      <c r="J53" s="1116"/>
      <c r="K53" s="1132"/>
      <c r="L53" s="1132"/>
      <c r="M53" s="1132"/>
      <c r="N53" s="1132"/>
      <c r="AM53" s="308"/>
      <c r="AN53" s="1119"/>
      <c r="AO53" s="1119"/>
      <c r="AP53" s="1119"/>
      <c r="AQ53" s="1119"/>
      <c r="AR53" s="1119"/>
      <c r="AS53" s="1119"/>
      <c r="AT53" s="1119"/>
      <c r="AU53" s="1119"/>
      <c r="AV53" s="1119"/>
      <c r="AW53" s="1119"/>
      <c r="AX53" s="1119"/>
      <c r="AY53" s="1119"/>
      <c r="AZ53" s="1119"/>
      <c r="BA53" s="1119"/>
      <c r="BB53" s="1119" t="s">
        <v>557</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71.099999999999994</v>
      </c>
      <c r="BY53" s="1115"/>
      <c r="BZ53" s="1115"/>
      <c r="CA53" s="1115"/>
      <c r="CB53" s="1115"/>
      <c r="CC53" s="1115"/>
      <c r="CD53" s="1115"/>
      <c r="CE53" s="1115"/>
      <c r="CF53" s="1115">
        <v>69.7</v>
      </c>
      <c r="CG53" s="1115"/>
      <c r="CH53" s="1115"/>
      <c r="CI53" s="1115"/>
      <c r="CJ53" s="1115"/>
      <c r="CK53" s="1115"/>
      <c r="CL53" s="1115"/>
      <c r="CM53" s="1115"/>
      <c r="CN53" s="1115">
        <v>70.900000000000006</v>
      </c>
      <c r="CO53" s="1115"/>
      <c r="CP53" s="1115"/>
      <c r="CQ53" s="1115"/>
      <c r="CR53" s="1115"/>
      <c r="CS53" s="1115"/>
      <c r="CT53" s="1115"/>
      <c r="CU53" s="1115"/>
      <c r="CV53" s="1115">
        <v>71.8</v>
      </c>
      <c r="CW53" s="1115"/>
      <c r="CX53" s="1115"/>
      <c r="CY53" s="1115"/>
      <c r="CZ53" s="1115"/>
      <c r="DA53" s="1115"/>
      <c r="DB53" s="1115"/>
      <c r="DC53" s="1115"/>
    </row>
    <row r="54" spans="1:109" x14ac:dyDescent="0.15">
      <c r="A54" s="297"/>
      <c r="B54" s="97"/>
      <c r="G54" s="1131"/>
      <c r="H54" s="1131"/>
      <c r="I54" s="1116"/>
      <c r="J54" s="1116"/>
      <c r="K54" s="1132"/>
      <c r="L54" s="1132"/>
      <c r="M54" s="1132"/>
      <c r="N54" s="1132"/>
      <c r="AM54" s="308"/>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297"/>
      <c r="B55" s="97"/>
      <c r="G55" s="1116"/>
      <c r="H55" s="1116"/>
      <c r="I55" s="1116"/>
      <c r="J55" s="1116"/>
      <c r="K55" s="1132"/>
      <c r="L55" s="1132"/>
      <c r="M55" s="1132"/>
      <c r="N55" s="1132"/>
      <c r="AN55" s="1118" t="s">
        <v>60</v>
      </c>
      <c r="AO55" s="1118"/>
      <c r="AP55" s="1118"/>
      <c r="AQ55" s="1118"/>
      <c r="AR55" s="1118"/>
      <c r="AS55" s="1118"/>
      <c r="AT55" s="1118"/>
      <c r="AU55" s="1118"/>
      <c r="AV55" s="1118"/>
      <c r="AW55" s="1118"/>
      <c r="AX55" s="1118"/>
      <c r="AY55" s="1118"/>
      <c r="AZ55" s="1118"/>
      <c r="BA55" s="1118"/>
      <c r="BB55" s="1119" t="s">
        <v>556</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37.299999999999997</v>
      </c>
      <c r="BY55" s="1115"/>
      <c r="BZ55" s="1115"/>
      <c r="CA55" s="1115"/>
      <c r="CB55" s="1115"/>
      <c r="CC55" s="1115"/>
      <c r="CD55" s="1115"/>
      <c r="CE55" s="1115"/>
      <c r="CF55" s="1115">
        <v>33.1</v>
      </c>
      <c r="CG55" s="1115"/>
      <c r="CH55" s="1115"/>
      <c r="CI55" s="1115"/>
      <c r="CJ55" s="1115"/>
      <c r="CK55" s="1115"/>
      <c r="CL55" s="1115"/>
      <c r="CM55" s="1115"/>
      <c r="CN55" s="1115">
        <v>31.3</v>
      </c>
      <c r="CO55" s="1115"/>
      <c r="CP55" s="1115"/>
      <c r="CQ55" s="1115"/>
      <c r="CR55" s="1115"/>
      <c r="CS55" s="1115"/>
      <c r="CT55" s="1115"/>
      <c r="CU55" s="1115"/>
      <c r="CV55" s="1115">
        <v>25.3</v>
      </c>
      <c r="CW55" s="1115"/>
      <c r="CX55" s="1115"/>
      <c r="CY55" s="1115"/>
      <c r="CZ55" s="1115"/>
      <c r="DA55" s="1115"/>
      <c r="DB55" s="1115"/>
      <c r="DC55" s="1115"/>
    </row>
    <row r="56" spans="1:109" x14ac:dyDescent="0.15">
      <c r="A56" s="297"/>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297" customFormat="1" x14ac:dyDescent="0.15">
      <c r="B57" s="303"/>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557</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55.2</v>
      </c>
      <c r="BY57" s="1115"/>
      <c r="BZ57" s="1115"/>
      <c r="CA57" s="1115"/>
      <c r="CB57" s="1115"/>
      <c r="CC57" s="1115"/>
      <c r="CD57" s="1115"/>
      <c r="CE57" s="1115"/>
      <c r="CF57" s="1115">
        <v>57.2</v>
      </c>
      <c r="CG57" s="1115"/>
      <c r="CH57" s="1115"/>
      <c r="CI57" s="1115"/>
      <c r="CJ57" s="1115"/>
      <c r="CK57" s="1115"/>
      <c r="CL57" s="1115"/>
      <c r="CM57" s="1115"/>
      <c r="CN57" s="1115">
        <v>58.5</v>
      </c>
      <c r="CO57" s="1115"/>
      <c r="CP57" s="1115"/>
      <c r="CQ57" s="1115"/>
      <c r="CR57" s="1115"/>
      <c r="CS57" s="1115"/>
      <c r="CT57" s="1115"/>
      <c r="CU57" s="1115"/>
      <c r="CV57" s="1115">
        <v>59.9</v>
      </c>
      <c r="CW57" s="1115"/>
      <c r="CX57" s="1115"/>
      <c r="CY57" s="1115"/>
      <c r="CZ57" s="1115"/>
      <c r="DA57" s="1115"/>
      <c r="DB57" s="1115"/>
      <c r="DC57" s="1115"/>
      <c r="DD57" s="322"/>
      <c r="DE57" s="303"/>
    </row>
    <row r="58" spans="1:109" s="297" customFormat="1" x14ac:dyDescent="0.15">
      <c r="A58" s="50"/>
      <c r="B58" s="303"/>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338</v>
      </c>
    </row>
    <row r="64" spans="1:109" x14ac:dyDescent="0.15">
      <c r="B64" s="97"/>
      <c r="G64" s="306"/>
      <c r="N64" s="320"/>
      <c r="AM64" s="306"/>
      <c r="AN64" s="306" t="s">
        <v>554</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22" t="s">
        <v>558</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172</v>
      </c>
    </row>
    <row r="72" spans="2:107" x14ac:dyDescent="0.15">
      <c r="B72" s="97"/>
      <c r="G72" s="1116"/>
      <c r="H72" s="1116"/>
      <c r="I72" s="1116"/>
      <c r="J72" s="1116"/>
      <c r="K72" s="312"/>
      <c r="L72" s="312"/>
      <c r="M72" s="317"/>
      <c r="N72" s="317"/>
      <c r="AN72" s="1143"/>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531</v>
      </c>
      <c r="BQ72" s="1118"/>
      <c r="BR72" s="1118"/>
      <c r="BS72" s="1118"/>
      <c r="BT72" s="1118"/>
      <c r="BU72" s="1118"/>
      <c r="BV72" s="1118"/>
      <c r="BW72" s="1118"/>
      <c r="BX72" s="1118" t="s">
        <v>532</v>
      </c>
      <c r="BY72" s="1118"/>
      <c r="BZ72" s="1118"/>
      <c r="CA72" s="1118"/>
      <c r="CB72" s="1118"/>
      <c r="CC72" s="1118"/>
      <c r="CD72" s="1118"/>
      <c r="CE72" s="1118"/>
      <c r="CF72" s="1118" t="s">
        <v>533</v>
      </c>
      <c r="CG72" s="1118"/>
      <c r="CH72" s="1118"/>
      <c r="CI72" s="1118"/>
      <c r="CJ72" s="1118"/>
      <c r="CK72" s="1118"/>
      <c r="CL72" s="1118"/>
      <c r="CM72" s="1118"/>
      <c r="CN72" s="1118" t="s">
        <v>419</v>
      </c>
      <c r="CO72" s="1118"/>
      <c r="CP72" s="1118"/>
      <c r="CQ72" s="1118"/>
      <c r="CR72" s="1118"/>
      <c r="CS72" s="1118"/>
      <c r="CT72" s="1118"/>
      <c r="CU72" s="1118"/>
      <c r="CV72" s="1118" t="s">
        <v>534</v>
      </c>
      <c r="CW72" s="1118"/>
      <c r="CX72" s="1118"/>
      <c r="CY72" s="1118"/>
      <c r="CZ72" s="1118"/>
      <c r="DA72" s="1118"/>
      <c r="DB72" s="1118"/>
      <c r="DC72" s="1118"/>
    </row>
    <row r="73" spans="2:107" x14ac:dyDescent="0.15">
      <c r="B73" s="97"/>
      <c r="G73" s="1131"/>
      <c r="H73" s="1131"/>
      <c r="I73" s="1131"/>
      <c r="J73" s="1131"/>
      <c r="K73" s="1117"/>
      <c r="L73" s="1117"/>
      <c r="M73" s="1117"/>
      <c r="N73" s="1117"/>
      <c r="AM73" s="308"/>
      <c r="AN73" s="1119" t="s">
        <v>555</v>
      </c>
      <c r="AO73" s="1119"/>
      <c r="AP73" s="1119"/>
      <c r="AQ73" s="1119"/>
      <c r="AR73" s="1119"/>
      <c r="AS73" s="1119"/>
      <c r="AT73" s="1119"/>
      <c r="AU73" s="1119"/>
      <c r="AV73" s="1119"/>
      <c r="AW73" s="1119"/>
      <c r="AX73" s="1119"/>
      <c r="AY73" s="1119"/>
      <c r="AZ73" s="1119"/>
      <c r="BA73" s="1119"/>
      <c r="BB73" s="1119" t="s">
        <v>556</v>
      </c>
      <c r="BC73" s="1119"/>
      <c r="BD73" s="1119"/>
      <c r="BE73" s="1119"/>
      <c r="BF73" s="1119"/>
      <c r="BG73" s="1119"/>
      <c r="BH73" s="1119"/>
      <c r="BI73" s="1119"/>
      <c r="BJ73" s="1119"/>
      <c r="BK73" s="1119"/>
      <c r="BL73" s="1119"/>
      <c r="BM73" s="1119"/>
      <c r="BN73" s="1119"/>
      <c r="BO73" s="1119"/>
      <c r="BP73" s="1115">
        <v>46.5</v>
      </c>
      <c r="BQ73" s="1115"/>
      <c r="BR73" s="1115"/>
      <c r="BS73" s="1115"/>
      <c r="BT73" s="1115"/>
      <c r="BU73" s="1115"/>
      <c r="BV73" s="1115"/>
      <c r="BW73" s="1115"/>
      <c r="BX73" s="1115">
        <v>38.299999999999997</v>
      </c>
      <c r="BY73" s="1115"/>
      <c r="BZ73" s="1115"/>
      <c r="CA73" s="1115"/>
      <c r="CB73" s="1115"/>
      <c r="CC73" s="1115"/>
      <c r="CD73" s="1115"/>
      <c r="CE73" s="1115"/>
      <c r="CF73" s="1115">
        <v>31.6</v>
      </c>
      <c r="CG73" s="1115"/>
      <c r="CH73" s="1115"/>
      <c r="CI73" s="1115"/>
      <c r="CJ73" s="1115"/>
      <c r="CK73" s="1115"/>
      <c r="CL73" s="1115"/>
      <c r="CM73" s="1115"/>
      <c r="CN73" s="1115">
        <v>24.2</v>
      </c>
      <c r="CO73" s="1115"/>
      <c r="CP73" s="1115"/>
      <c r="CQ73" s="1115"/>
      <c r="CR73" s="1115"/>
      <c r="CS73" s="1115"/>
      <c r="CT73" s="1115"/>
      <c r="CU73" s="1115"/>
      <c r="CV73" s="1115">
        <v>21.9</v>
      </c>
      <c r="CW73" s="1115"/>
      <c r="CX73" s="1115"/>
      <c r="CY73" s="1115"/>
      <c r="CZ73" s="1115"/>
      <c r="DA73" s="1115"/>
      <c r="DB73" s="1115"/>
      <c r="DC73" s="1115"/>
    </row>
    <row r="74" spans="2:107" x14ac:dyDescent="0.15">
      <c r="B74" s="97"/>
      <c r="G74" s="1131"/>
      <c r="H74" s="1131"/>
      <c r="I74" s="1131"/>
      <c r="J74" s="1131"/>
      <c r="K74" s="1117"/>
      <c r="L74" s="1117"/>
      <c r="M74" s="1117"/>
      <c r="N74" s="1117"/>
      <c r="AM74" s="308"/>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08"/>
      <c r="AN75" s="1119"/>
      <c r="AO75" s="1119"/>
      <c r="AP75" s="1119"/>
      <c r="AQ75" s="1119"/>
      <c r="AR75" s="1119"/>
      <c r="AS75" s="1119"/>
      <c r="AT75" s="1119"/>
      <c r="AU75" s="1119"/>
      <c r="AV75" s="1119"/>
      <c r="AW75" s="1119"/>
      <c r="AX75" s="1119"/>
      <c r="AY75" s="1119"/>
      <c r="AZ75" s="1119"/>
      <c r="BA75" s="1119"/>
      <c r="BB75" s="1119" t="s">
        <v>412</v>
      </c>
      <c r="BC75" s="1119"/>
      <c r="BD75" s="1119"/>
      <c r="BE75" s="1119"/>
      <c r="BF75" s="1119"/>
      <c r="BG75" s="1119"/>
      <c r="BH75" s="1119"/>
      <c r="BI75" s="1119"/>
      <c r="BJ75" s="1119"/>
      <c r="BK75" s="1119"/>
      <c r="BL75" s="1119"/>
      <c r="BM75" s="1119"/>
      <c r="BN75" s="1119"/>
      <c r="BO75" s="1119"/>
      <c r="BP75" s="1115">
        <v>4.3</v>
      </c>
      <c r="BQ75" s="1115"/>
      <c r="BR75" s="1115"/>
      <c r="BS75" s="1115"/>
      <c r="BT75" s="1115"/>
      <c r="BU75" s="1115"/>
      <c r="BV75" s="1115"/>
      <c r="BW75" s="1115"/>
      <c r="BX75" s="1115">
        <v>4.2</v>
      </c>
      <c r="BY75" s="1115"/>
      <c r="BZ75" s="1115"/>
      <c r="CA75" s="1115"/>
      <c r="CB75" s="1115"/>
      <c r="CC75" s="1115"/>
      <c r="CD75" s="1115"/>
      <c r="CE75" s="1115"/>
      <c r="CF75" s="1115">
        <v>3.6</v>
      </c>
      <c r="CG75" s="1115"/>
      <c r="CH75" s="1115"/>
      <c r="CI75" s="1115"/>
      <c r="CJ75" s="1115"/>
      <c r="CK75" s="1115"/>
      <c r="CL75" s="1115"/>
      <c r="CM75" s="1115"/>
      <c r="CN75" s="1115">
        <v>1.6</v>
      </c>
      <c r="CO75" s="1115"/>
      <c r="CP75" s="1115"/>
      <c r="CQ75" s="1115"/>
      <c r="CR75" s="1115"/>
      <c r="CS75" s="1115"/>
      <c r="CT75" s="1115"/>
      <c r="CU75" s="1115"/>
      <c r="CV75" s="1115">
        <v>1.9</v>
      </c>
      <c r="CW75" s="1115"/>
      <c r="CX75" s="1115"/>
      <c r="CY75" s="1115"/>
      <c r="CZ75" s="1115"/>
      <c r="DA75" s="1115"/>
      <c r="DB75" s="1115"/>
      <c r="DC75" s="1115"/>
    </row>
    <row r="76" spans="2:107" x14ac:dyDescent="0.15">
      <c r="B76" s="97"/>
      <c r="G76" s="1131"/>
      <c r="H76" s="1131"/>
      <c r="I76" s="1116"/>
      <c r="J76" s="1116"/>
      <c r="K76" s="1132"/>
      <c r="L76" s="1132"/>
      <c r="M76" s="1132"/>
      <c r="N76" s="1132"/>
      <c r="AM76" s="308"/>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60</v>
      </c>
      <c r="AO77" s="1118"/>
      <c r="AP77" s="1118"/>
      <c r="AQ77" s="1118"/>
      <c r="AR77" s="1118"/>
      <c r="AS77" s="1118"/>
      <c r="AT77" s="1118"/>
      <c r="AU77" s="1118"/>
      <c r="AV77" s="1118"/>
      <c r="AW77" s="1118"/>
      <c r="AX77" s="1118"/>
      <c r="AY77" s="1118"/>
      <c r="AZ77" s="1118"/>
      <c r="BA77" s="1118"/>
      <c r="BB77" s="1119" t="s">
        <v>556</v>
      </c>
      <c r="BC77" s="1119"/>
      <c r="BD77" s="1119"/>
      <c r="BE77" s="1119"/>
      <c r="BF77" s="1119"/>
      <c r="BG77" s="1119"/>
      <c r="BH77" s="1119"/>
      <c r="BI77" s="1119"/>
      <c r="BJ77" s="1119"/>
      <c r="BK77" s="1119"/>
      <c r="BL77" s="1119"/>
      <c r="BM77" s="1119"/>
      <c r="BN77" s="1119"/>
      <c r="BO77" s="1119"/>
      <c r="BP77" s="1115">
        <v>44.4</v>
      </c>
      <c r="BQ77" s="1115"/>
      <c r="BR77" s="1115"/>
      <c r="BS77" s="1115"/>
      <c r="BT77" s="1115"/>
      <c r="BU77" s="1115"/>
      <c r="BV77" s="1115"/>
      <c r="BW77" s="1115"/>
      <c r="BX77" s="1115">
        <v>37.299999999999997</v>
      </c>
      <c r="BY77" s="1115"/>
      <c r="BZ77" s="1115"/>
      <c r="CA77" s="1115"/>
      <c r="CB77" s="1115"/>
      <c r="CC77" s="1115"/>
      <c r="CD77" s="1115"/>
      <c r="CE77" s="1115"/>
      <c r="CF77" s="1115">
        <v>33.1</v>
      </c>
      <c r="CG77" s="1115"/>
      <c r="CH77" s="1115"/>
      <c r="CI77" s="1115"/>
      <c r="CJ77" s="1115"/>
      <c r="CK77" s="1115"/>
      <c r="CL77" s="1115"/>
      <c r="CM77" s="1115"/>
      <c r="CN77" s="1115">
        <v>31.3</v>
      </c>
      <c r="CO77" s="1115"/>
      <c r="CP77" s="1115"/>
      <c r="CQ77" s="1115"/>
      <c r="CR77" s="1115"/>
      <c r="CS77" s="1115"/>
      <c r="CT77" s="1115"/>
      <c r="CU77" s="1115"/>
      <c r="CV77" s="1115">
        <v>25.3</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412</v>
      </c>
      <c r="BC79" s="1119"/>
      <c r="BD79" s="1119"/>
      <c r="BE79" s="1119"/>
      <c r="BF79" s="1119"/>
      <c r="BG79" s="1119"/>
      <c r="BH79" s="1119"/>
      <c r="BI79" s="1119"/>
      <c r="BJ79" s="1119"/>
      <c r="BK79" s="1119"/>
      <c r="BL79" s="1119"/>
      <c r="BM79" s="1119"/>
      <c r="BN79" s="1119"/>
      <c r="BO79" s="1119"/>
      <c r="BP79" s="1115">
        <v>9.4</v>
      </c>
      <c r="BQ79" s="1115"/>
      <c r="BR79" s="1115"/>
      <c r="BS79" s="1115"/>
      <c r="BT79" s="1115"/>
      <c r="BU79" s="1115"/>
      <c r="BV79" s="1115"/>
      <c r="BW79" s="1115"/>
      <c r="BX79" s="1115">
        <v>7.8</v>
      </c>
      <c r="BY79" s="1115"/>
      <c r="BZ79" s="1115"/>
      <c r="CA79" s="1115"/>
      <c r="CB79" s="1115"/>
      <c r="CC79" s="1115"/>
      <c r="CD79" s="1115"/>
      <c r="CE79" s="1115"/>
      <c r="CF79" s="1115">
        <v>7.5</v>
      </c>
      <c r="CG79" s="1115"/>
      <c r="CH79" s="1115"/>
      <c r="CI79" s="1115"/>
      <c r="CJ79" s="1115"/>
      <c r="CK79" s="1115"/>
      <c r="CL79" s="1115"/>
      <c r="CM79" s="1115"/>
      <c r="CN79" s="1115">
        <v>7.2</v>
      </c>
      <c r="CO79" s="1115"/>
      <c r="CP79" s="1115"/>
      <c r="CQ79" s="1115"/>
      <c r="CR79" s="1115"/>
      <c r="CS79" s="1115"/>
      <c r="CT79" s="1115"/>
      <c r="CU79" s="1115"/>
      <c r="CV79" s="1115">
        <v>6.9</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1n+dxTgidaVnnOlfK6wNE9vb3raIfxwzDDkRbQ9ASONcHc16w3S3DmEEmpquKhly5rPFvx/osuTu5PiMEpyyQ==" saltValue="ETNR1cZtgsHNylxy4hjcN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SmF4S0xfvekV+bupSe9lXbkUOFY2zpHb7RWjNCtj751F7dyTUBtV4Zo1ZpmWP+4s930Srygq5Gb6jCbKrc85A==" saltValue="isdCAIhlGdaTlePOeMJIj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d2uV07CKy8zGOea+2vlLncxjOU50O2dspzuBUrBNgnWJ8uIaBY3pYj5ZY7TBdsQuapaOcWxBfHUW0cjLtGytw==" saltValue="sFnok7RCC5CtYmxymeAg0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81</v>
      </c>
      <c r="E2" s="141"/>
      <c r="F2" s="340" t="s">
        <v>530</v>
      </c>
      <c r="G2" s="165"/>
      <c r="H2" s="175"/>
    </row>
    <row r="3" spans="1:8" x14ac:dyDescent="0.15">
      <c r="A3" s="131" t="s">
        <v>238</v>
      </c>
      <c r="B3" s="123"/>
      <c r="C3" s="333"/>
      <c r="D3" s="336">
        <v>57334</v>
      </c>
      <c r="E3" s="338"/>
      <c r="F3" s="341">
        <v>57944</v>
      </c>
      <c r="G3" s="343"/>
      <c r="H3" s="346"/>
    </row>
    <row r="4" spans="1:8" x14ac:dyDescent="0.15">
      <c r="A4" s="116"/>
      <c r="B4" s="122"/>
      <c r="C4" s="334"/>
      <c r="D4" s="337">
        <v>29542</v>
      </c>
      <c r="E4" s="339"/>
      <c r="F4" s="342">
        <v>29326</v>
      </c>
      <c r="G4" s="344"/>
      <c r="H4" s="347"/>
    </row>
    <row r="5" spans="1:8" x14ac:dyDescent="0.15">
      <c r="A5" s="131" t="s">
        <v>245</v>
      </c>
      <c r="B5" s="123"/>
      <c r="C5" s="333"/>
      <c r="D5" s="336">
        <v>46999</v>
      </c>
      <c r="E5" s="338"/>
      <c r="F5" s="341">
        <v>54227</v>
      </c>
      <c r="G5" s="343"/>
      <c r="H5" s="346"/>
    </row>
    <row r="6" spans="1:8" x14ac:dyDescent="0.15">
      <c r="A6" s="116"/>
      <c r="B6" s="122"/>
      <c r="C6" s="334"/>
      <c r="D6" s="337">
        <v>25399</v>
      </c>
      <c r="E6" s="339"/>
      <c r="F6" s="342">
        <v>29694</v>
      </c>
      <c r="G6" s="344"/>
      <c r="H6" s="347"/>
    </row>
    <row r="7" spans="1:8" x14ac:dyDescent="0.15">
      <c r="A7" s="131" t="s">
        <v>135</v>
      </c>
      <c r="B7" s="123"/>
      <c r="C7" s="333"/>
      <c r="D7" s="336">
        <v>117694</v>
      </c>
      <c r="E7" s="338"/>
      <c r="F7" s="341">
        <v>57295</v>
      </c>
      <c r="G7" s="343"/>
      <c r="H7" s="346"/>
    </row>
    <row r="8" spans="1:8" x14ac:dyDescent="0.15">
      <c r="A8" s="116"/>
      <c r="B8" s="122"/>
      <c r="C8" s="334"/>
      <c r="D8" s="337">
        <v>77699</v>
      </c>
      <c r="E8" s="339"/>
      <c r="F8" s="342">
        <v>32771</v>
      </c>
      <c r="G8" s="344"/>
      <c r="H8" s="347"/>
    </row>
    <row r="9" spans="1:8" x14ac:dyDescent="0.15">
      <c r="A9" s="131" t="s">
        <v>243</v>
      </c>
      <c r="B9" s="123"/>
      <c r="C9" s="333"/>
      <c r="D9" s="336">
        <v>48401</v>
      </c>
      <c r="E9" s="338"/>
      <c r="F9" s="341">
        <v>54110</v>
      </c>
      <c r="G9" s="343"/>
      <c r="H9" s="346"/>
    </row>
    <row r="10" spans="1:8" x14ac:dyDescent="0.15">
      <c r="A10" s="116"/>
      <c r="B10" s="122"/>
      <c r="C10" s="334"/>
      <c r="D10" s="337">
        <v>23476</v>
      </c>
      <c r="E10" s="339"/>
      <c r="F10" s="342">
        <v>30620</v>
      </c>
      <c r="G10" s="344"/>
      <c r="H10" s="347"/>
    </row>
    <row r="11" spans="1:8" x14ac:dyDescent="0.15">
      <c r="A11" s="131" t="s">
        <v>513</v>
      </c>
      <c r="B11" s="123"/>
      <c r="C11" s="333"/>
      <c r="D11" s="336">
        <v>50373</v>
      </c>
      <c r="E11" s="338"/>
      <c r="F11" s="341">
        <v>54684</v>
      </c>
      <c r="G11" s="343"/>
      <c r="H11" s="346"/>
    </row>
    <row r="12" spans="1:8" x14ac:dyDescent="0.15">
      <c r="A12" s="116"/>
      <c r="B12" s="122"/>
      <c r="C12" s="335"/>
      <c r="D12" s="337">
        <v>40607</v>
      </c>
      <c r="E12" s="339"/>
      <c r="F12" s="342">
        <v>32829</v>
      </c>
      <c r="G12" s="344"/>
      <c r="H12" s="347"/>
    </row>
    <row r="13" spans="1:8" x14ac:dyDescent="0.15">
      <c r="A13" s="131"/>
      <c r="B13" s="123"/>
      <c r="C13" s="333"/>
      <c r="D13" s="336">
        <v>64160</v>
      </c>
      <c r="E13" s="338"/>
      <c r="F13" s="341">
        <v>55652</v>
      </c>
      <c r="G13" s="345"/>
      <c r="H13" s="346"/>
    </row>
    <row r="14" spans="1:8" x14ac:dyDescent="0.15">
      <c r="A14" s="116"/>
      <c r="B14" s="122"/>
      <c r="C14" s="334"/>
      <c r="D14" s="337">
        <v>39345</v>
      </c>
      <c r="E14" s="339"/>
      <c r="F14" s="342">
        <v>31048</v>
      </c>
      <c r="G14" s="344"/>
      <c r="H14" s="347"/>
    </row>
    <row r="17" spans="1:11" x14ac:dyDescent="0.15">
      <c r="A17" s="325" t="s">
        <v>24</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88</v>
      </c>
      <c r="B19" s="326">
        <f>ROUND(VALUE(SUBSTITUTE(実質収支比率等に係る経年分析!F$48,"▲","-")),2)</f>
        <v>11.71</v>
      </c>
      <c r="C19" s="326">
        <f>ROUND(VALUE(SUBSTITUTE(実質収支比率等に係る経年分析!G$48,"▲","-")),2)</f>
        <v>10.37</v>
      </c>
      <c r="D19" s="326">
        <f>ROUND(VALUE(SUBSTITUTE(実質収支比率等に係る経年分析!H$48,"▲","-")),2)</f>
        <v>9.68</v>
      </c>
      <c r="E19" s="326">
        <f>ROUND(VALUE(SUBSTITUTE(実質収支比率等に係る経年分析!I$48,"▲","-")),2)</f>
        <v>9.85</v>
      </c>
      <c r="F19" s="326">
        <f>ROUND(VALUE(SUBSTITUTE(実質収支比率等に係る経年分析!J$48,"▲","-")),2)</f>
        <v>8.01</v>
      </c>
    </row>
    <row r="20" spans="1:11" x14ac:dyDescent="0.15">
      <c r="A20" s="326" t="s">
        <v>40</v>
      </c>
      <c r="B20" s="326">
        <f>ROUND(VALUE(SUBSTITUTE(実質収支比率等に係る経年分析!F$47,"▲","-")),2)</f>
        <v>10.48</v>
      </c>
      <c r="C20" s="326">
        <f>ROUND(VALUE(SUBSTITUTE(実質収支比率等に係る経年分析!G$47,"▲","-")),2)</f>
        <v>11.01</v>
      </c>
      <c r="D20" s="326">
        <f>ROUND(VALUE(SUBSTITUTE(実質収支比率等に係る経年分析!H$47,"▲","-")),2)</f>
        <v>12.7</v>
      </c>
      <c r="E20" s="326">
        <f>ROUND(VALUE(SUBSTITUTE(実質収支比率等に係る経年分析!I$47,"▲","-")),2)</f>
        <v>12.07</v>
      </c>
      <c r="F20" s="326">
        <f>ROUND(VALUE(SUBSTITUTE(実質収支比率等に係る経年分析!J$47,"▲","-")),2)</f>
        <v>12.93</v>
      </c>
    </row>
    <row r="21" spans="1:11" x14ac:dyDescent="0.15">
      <c r="A21" s="326" t="s">
        <v>113</v>
      </c>
      <c r="B21" s="326">
        <f>IF(ISNUMBER(VALUE(SUBSTITUTE(実質収支比率等に係る経年分析!F$49,"▲","-"))),ROUND(VALUE(SUBSTITUTE(実質収支比率等に係る経年分析!F$49,"▲","-")),2),NA())</f>
        <v>3.04</v>
      </c>
      <c r="C21" s="326">
        <f>IF(ISNUMBER(VALUE(SUBSTITUTE(実質収支比率等に係る経年分析!G$49,"▲","-"))),ROUND(VALUE(SUBSTITUTE(実質収支比率等に係る経年分析!G$49,"▲","-")),2),NA())</f>
        <v>-0.66</v>
      </c>
      <c r="D21" s="326">
        <f>IF(ISNUMBER(VALUE(SUBSTITUTE(実質収支比率等に係る経年分析!H$49,"▲","-"))),ROUND(VALUE(SUBSTITUTE(実質収支比率等に係る経年分析!H$49,"▲","-")),2),NA())</f>
        <v>2.89</v>
      </c>
      <c r="E21" s="326">
        <f>IF(ISNUMBER(VALUE(SUBSTITUTE(実質収支比率等に係る経年分析!I$49,"▲","-"))),ROUND(VALUE(SUBSTITUTE(実質収支比率等に係る経年分析!I$49,"▲","-")),2),NA())</f>
        <v>10.35</v>
      </c>
      <c r="F21" s="326">
        <f>IF(ISNUMBER(VALUE(SUBSTITUTE(実質収支比率等に係る経年分析!J$49,"▲","-"))),ROUND(VALUE(SUBSTITUTE(実質収支比率等に係る経年分析!J$49,"▲","-")),2),NA())</f>
        <v>-0.63</v>
      </c>
    </row>
    <row r="24" spans="1:11" x14ac:dyDescent="0.15">
      <c r="A24" s="325" t="s">
        <v>102</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114</v>
      </c>
      <c r="C26" s="327" t="s">
        <v>66</v>
      </c>
      <c r="D26" s="327" t="s">
        <v>114</v>
      </c>
      <c r="E26" s="327" t="s">
        <v>66</v>
      </c>
      <c r="F26" s="327" t="s">
        <v>114</v>
      </c>
      <c r="G26" s="327" t="s">
        <v>66</v>
      </c>
      <c r="H26" s="327" t="s">
        <v>114</v>
      </c>
      <c r="I26" s="327" t="s">
        <v>66</v>
      </c>
      <c r="J26" s="327" t="s">
        <v>114</v>
      </c>
      <c r="K26" s="327" t="s">
        <v>66</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#N/A</v>
      </c>
      <c r="C27" s="327">
        <f>IF(ROUND(VALUE(SUBSTITUTE(連結実質赤字比率に係る赤字・黒字の構成分析!F$43,"▲","-")),2)&gt;=0,ABS(ROUND(VALUE(SUBSTITUTE(連結実質赤字比率に係る赤字・黒字の構成分析!F$43,"▲","-")),2)),NA())</f>
        <v>5.23</v>
      </c>
      <c r="D27" s="327" t="e">
        <f>IF(ROUND(VALUE(SUBSTITUTE(連結実質赤字比率に係る赤字・黒字の構成分析!G$43,"▲","-")),2)&lt;0,ABS(ROUND(VALUE(SUBSTITUTE(連結実質赤字比率に係る赤字・黒字の構成分析!G$43,"▲","-")),2)),NA())</f>
        <v>#N/A</v>
      </c>
      <c r="E27" s="327">
        <f>IF(ROUND(VALUE(SUBSTITUTE(連結実質赤字比率に係る赤字・黒字の構成分析!G$43,"▲","-")),2)&gt;=0,ABS(ROUND(VALUE(SUBSTITUTE(連結実質赤字比率に係る赤字・黒字の構成分析!G$43,"▲","-")),2)),NA())</f>
        <v>10.26</v>
      </c>
      <c r="F27" s="327" t="e">
        <f>IF(ROUND(VALUE(SUBSTITUTE(連結実質赤字比率に係る赤字・黒字の構成分析!H$43,"▲","-")),2)&lt;0,ABS(ROUND(VALUE(SUBSTITUTE(連結実質赤字比率に係る赤字・黒字の構成分析!H$43,"▲","-")),2)),NA())</f>
        <v>#N/A</v>
      </c>
      <c r="G27" s="327">
        <f>IF(ROUND(VALUE(SUBSTITUTE(連結実質赤字比率に係る赤字・黒字の構成分析!H$43,"▲","-")),2)&gt;=0,ABS(ROUND(VALUE(SUBSTITUTE(連結実質赤字比率に係る赤字・黒字の構成分析!H$43,"▲","-")),2)),NA())</f>
        <v>0.33</v>
      </c>
      <c r="H27" s="327" t="e">
        <f>IF(ROUND(VALUE(SUBSTITUTE(連結実質赤字比率に係る赤字・黒字の構成分析!I$43,"▲","-")),2)&lt;0,ABS(ROUND(VALUE(SUBSTITUTE(連結実質赤字比率に係る赤字・黒字の構成分析!I$43,"▲","-")),2)),NA())</f>
        <v>#N/A</v>
      </c>
      <c r="I27" s="327">
        <f>IF(ROUND(VALUE(SUBSTITUTE(連結実質赤字比率に係る赤字・黒字の構成分析!I$43,"▲","-")),2)&gt;=0,ABS(ROUND(VALUE(SUBSTITUTE(連結実質赤字比率に係る赤字・黒字の構成分析!I$43,"▲","-")),2)),NA())</f>
        <v>0.18</v>
      </c>
      <c r="J27" s="327" t="e">
        <f>IF(ROUND(VALUE(SUBSTITUTE(連結実質赤字比率に係る赤字・黒字の構成分析!J$43,"▲","-")),2)&lt;0,ABS(ROUND(VALUE(SUBSTITUTE(連結実質赤字比率に係る赤字・黒字の構成分析!J$43,"▲","-")),2)),NA())</f>
        <v>#N/A</v>
      </c>
      <c r="K27" s="327">
        <f>IF(ROUND(VALUE(SUBSTITUTE(連結実質赤字比率に係る赤字・黒字の構成分析!J$43,"▲","-")),2)&gt;=0,ABS(ROUND(VALUE(SUBSTITUTE(連結実質赤字比率に係る赤字・黒字の構成分析!J$43,"▲","-")),2)),NA())</f>
        <v>0.2</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str">
        <f>IF(連結実質赤字比率に係る赤字・黒字の構成分析!C$41="",NA(),連結実質赤字比率に係る赤字・黒字の構成分析!C$41)</f>
        <v>公設地方卸売市場特別会計</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0.14000000000000001</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0.13</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0.13</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0.11</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0.13</v>
      </c>
    </row>
    <row r="30" spans="1:11" x14ac:dyDescent="0.15">
      <c r="A30" s="327" t="str">
        <f>IF(連結実質赤字比率に係る赤字・黒字の構成分析!C$40="",NA(),連結実質赤字比率に係る赤字・黒字の構成分析!C$40)</f>
        <v>戸別合併処理浄化槽事業特別会計</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0.03</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7.0000000000000007E-2</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0.12</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0.12</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0.13</v>
      </c>
    </row>
    <row r="31" spans="1:11" x14ac:dyDescent="0.15">
      <c r="A31" s="327" t="str">
        <f>IF(連結実質赤字比率に係る赤字・黒字の構成分析!C$39="",NA(),連結実質赤字比率に係る赤字・黒字の構成分析!C$39)</f>
        <v>国民健康保険特別会計（事業勘定）</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1.1000000000000001</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0.81</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1.1299999999999999</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0.97</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0.85</v>
      </c>
    </row>
    <row r="32" spans="1:11" x14ac:dyDescent="0.15">
      <c r="A32" s="327" t="str">
        <f>IF(連結実質赤字比率に係る赤字・黒字の構成分析!C$38="",NA(),連結実質赤字比率に係る赤字・黒字の構成分析!C$38)</f>
        <v>駐車場事業特別会計</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0.63</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0.91</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0.8</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0.44</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0.86</v>
      </c>
    </row>
    <row r="33" spans="1:16" x14ac:dyDescent="0.15">
      <c r="A33" s="327" t="str">
        <f>IF(連結実質赤字比率に係る赤字・黒字の構成分析!C$37="",NA(),連結実質赤字比率に係る赤字・黒字の構成分析!C$37)</f>
        <v>下水道事業特別会計</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1.44</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1.19</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1.04</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1.0900000000000001</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1.41</v>
      </c>
    </row>
    <row r="34" spans="1:16" x14ac:dyDescent="0.15">
      <c r="A34" s="327" t="str">
        <f>IF(連結実質赤字比率に係る赤字・黒字の構成分析!C$36="",NA(),連結実質赤字比率に係る赤字・黒字の構成分析!C$36)</f>
        <v>介護保険特別会計</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1.44</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1.78</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1.63</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1.51</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2.16</v>
      </c>
    </row>
    <row r="35" spans="1:16" x14ac:dyDescent="0.15">
      <c r="A35" s="327" t="str">
        <f>IF(連結実質赤字比率に係る赤字・黒字の構成分析!C$35="",NA(),連結実質赤字比率に係る赤字・黒字の構成分析!C$35)</f>
        <v>一般会計</v>
      </c>
      <c r="B35" s="327" t="e">
        <f>IF(ROUND(VALUE(SUBSTITUTE(連結実質赤字比率に係る赤字・黒字の構成分析!F$35,"▲","-")),2)&lt;0,ABS(ROUND(VALUE(SUBSTITUTE(連結実質赤字比率に係る赤字・黒字の構成分析!F$35,"▲","-")),2)),NA())</f>
        <v>#N/A</v>
      </c>
      <c r="C35" s="327">
        <f>IF(ROUND(VALUE(SUBSTITUTE(連結実質赤字比率に係る赤字・黒字の構成分析!F$35,"▲","-")),2)&gt;=0,ABS(ROUND(VALUE(SUBSTITUTE(連結実質赤字比率に係る赤字・黒字の構成分析!F$35,"▲","-")),2)),NA())</f>
        <v>11.71</v>
      </c>
      <c r="D35" s="327" t="e">
        <f>IF(ROUND(VALUE(SUBSTITUTE(連結実質赤字比率に係る赤字・黒字の構成分析!G$35,"▲","-")),2)&lt;0,ABS(ROUND(VALUE(SUBSTITUTE(連結実質赤字比率に係る赤字・黒字の構成分析!G$35,"▲","-")),2)),NA())</f>
        <v>#N/A</v>
      </c>
      <c r="E35" s="327">
        <f>IF(ROUND(VALUE(SUBSTITUTE(連結実質赤字比率に係る赤字・黒字の構成分析!G$35,"▲","-")),2)&gt;=0,ABS(ROUND(VALUE(SUBSTITUTE(連結実質赤字比率に係る赤字・黒字の構成分析!G$35,"▲","-")),2)),NA())</f>
        <v>10.37</v>
      </c>
      <c r="F35" s="327" t="e">
        <f>IF(ROUND(VALUE(SUBSTITUTE(連結実質赤字比率に係る赤字・黒字の構成分析!H$35,"▲","-")),2)&lt;0,ABS(ROUND(VALUE(SUBSTITUTE(連結実質赤字比率に係る赤字・黒字の構成分析!H$35,"▲","-")),2)),NA())</f>
        <v>#N/A</v>
      </c>
      <c r="G35" s="327">
        <f>IF(ROUND(VALUE(SUBSTITUTE(連結実質赤字比率に係る赤字・黒字の構成分析!H$35,"▲","-")),2)&gt;=0,ABS(ROUND(VALUE(SUBSTITUTE(連結実質赤字比率に係る赤字・黒字の構成分析!H$35,"▲","-")),2)),NA())</f>
        <v>9.67</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9.84</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8.01</v>
      </c>
    </row>
    <row r="36" spans="1:16" x14ac:dyDescent="0.15">
      <c r="A36" s="327" t="str">
        <f>IF(連結実質赤字比率に係る赤字・黒字の構成分析!C$34="",NA(),連結実質赤字比率に係る赤字・黒字の構成分析!C$34)</f>
        <v>秩父市立病院事業会計</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12.28</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13.04</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13.35</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11.97</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12.35</v>
      </c>
    </row>
    <row r="39" spans="1:16" x14ac:dyDescent="0.15">
      <c r="A39" s="325" t="s">
        <v>11</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115</v>
      </c>
      <c r="C41" s="328"/>
      <c r="D41" s="328" t="s">
        <v>117</v>
      </c>
      <c r="E41" s="328" t="s">
        <v>115</v>
      </c>
      <c r="F41" s="328"/>
      <c r="G41" s="328" t="s">
        <v>117</v>
      </c>
      <c r="H41" s="328" t="s">
        <v>115</v>
      </c>
      <c r="I41" s="328"/>
      <c r="J41" s="328" t="s">
        <v>117</v>
      </c>
      <c r="K41" s="328" t="s">
        <v>115</v>
      </c>
      <c r="L41" s="328"/>
      <c r="M41" s="328" t="s">
        <v>117</v>
      </c>
      <c r="N41" s="328" t="s">
        <v>115</v>
      </c>
      <c r="O41" s="328"/>
      <c r="P41" s="328" t="s">
        <v>117</v>
      </c>
    </row>
    <row r="42" spans="1:16" x14ac:dyDescent="0.15">
      <c r="A42" s="328" t="s">
        <v>118</v>
      </c>
      <c r="B42" s="328"/>
      <c r="C42" s="328"/>
      <c r="D42" s="328">
        <f>'実質公債費比率（分子）の構造'!K$52</f>
        <v>2814</v>
      </c>
      <c r="E42" s="328"/>
      <c r="F42" s="328"/>
      <c r="G42" s="328">
        <f>'実質公債費比率（分子）の構造'!L$52</f>
        <v>2771</v>
      </c>
      <c r="H42" s="328"/>
      <c r="I42" s="328"/>
      <c r="J42" s="328">
        <f>'実質公債費比率（分子）の構造'!M$52</f>
        <v>2834</v>
      </c>
      <c r="K42" s="328"/>
      <c r="L42" s="328"/>
      <c r="M42" s="328">
        <f>'実質公債費比率（分子）の構造'!N$52</f>
        <v>3873</v>
      </c>
      <c r="N42" s="328"/>
      <c r="O42" s="328"/>
      <c r="P42" s="328">
        <f>'実質公債費比率（分子）の構造'!O$52</f>
        <v>2860</v>
      </c>
    </row>
    <row r="43" spans="1:16" x14ac:dyDescent="0.15">
      <c r="A43" s="328" t="s">
        <v>45</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42</v>
      </c>
      <c r="B44" s="328" t="str">
        <f>'実質公債費比率（分子）の構造'!K$50</f>
        <v>-</v>
      </c>
      <c r="C44" s="328"/>
      <c r="D44" s="328"/>
      <c r="E44" s="328" t="str">
        <f>'実質公債費比率（分子）の構造'!L$50</f>
        <v>-</v>
      </c>
      <c r="F44" s="328"/>
      <c r="G44" s="328"/>
      <c r="H44" s="328" t="str">
        <f>'実質公債費比率（分子）の構造'!M$50</f>
        <v>-</v>
      </c>
      <c r="I44" s="328"/>
      <c r="J44" s="328"/>
      <c r="K44" s="328" t="str">
        <f>'実質公債費比率（分子）の構造'!N$50</f>
        <v>-</v>
      </c>
      <c r="L44" s="328"/>
      <c r="M44" s="328"/>
      <c r="N44" s="328" t="str">
        <f>'実質公債費比率（分子）の構造'!O$50</f>
        <v>-</v>
      </c>
      <c r="O44" s="328"/>
      <c r="P44" s="328"/>
    </row>
    <row r="45" spans="1:16" x14ac:dyDescent="0.15">
      <c r="A45" s="328" t="s">
        <v>0</v>
      </c>
      <c r="B45" s="328">
        <f>'実質公債費比率（分子）の構造'!K$49</f>
        <v>42</v>
      </c>
      <c r="C45" s="328"/>
      <c r="D45" s="328"/>
      <c r="E45" s="328">
        <f>'実質公債費比率（分子）の構造'!L$49</f>
        <v>84</v>
      </c>
      <c r="F45" s="328"/>
      <c r="G45" s="328"/>
      <c r="H45" s="328">
        <f>'実質公債費比率（分子）の構造'!M$49</f>
        <v>268</v>
      </c>
      <c r="I45" s="328"/>
      <c r="J45" s="328"/>
      <c r="K45" s="328">
        <f>'実質公債費比率（分子）の構造'!N$49</f>
        <v>291</v>
      </c>
      <c r="L45" s="328"/>
      <c r="M45" s="328"/>
      <c r="N45" s="328">
        <f>'実質公債費比率（分子）の構造'!O$49</f>
        <v>291</v>
      </c>
      <c r="O45" s="328"/>
      <c r="P45" s="328"/>
    </row>
    <row r="46" spans="1:16" x14ac:dyDescent="0.15">
      <c r="A46" s="328" t="s">
        <v>37</v>
      </c>
      <c r="B46" s="328">
        <f>'実質公債費比率（分子）の構造'!K$48</f>
        <v>513</v>
      </c>
      <c r="C46" s="328"/>
      <c r="D46" s="328"/>
      <c r="E46" s="328">
        <f>'実質公債費比率（分子）の構造'!L$48</f>
        <v>520</v>
      </c>
      <c r="F46" s="328"/>
      <c r="G46" s="328"/>
      <c r="H46" s="328">
        <f>'実質公債費比率（分子）の構造'!M$48</f>
        <v>382</v>
      </c>
      <c r="I46" s="328"/>
      <c r="J46" s="328"/>
      <c r="K46" s="328">
        <f>'実質公債費比率（分子）の構造'!N$48</f>
        <v>442</v>
      </c>
      <c r="L46" s="328"/>
      <c r="M46" s="328"/>
      <c r="N46" s="328">
        <f>'実質公債費比率（分子）の構造'!O$48</f>
        <v>429</v>
      </c>
      <c r="O46" s="328"/>
      <c r="P46" s="328"/>
    </row>
    <row r="47" spans="1:16" x14ac:dyDescent="0.15">
      <c r="A47" s="328" t="s">
        <v>33</v>
      </c>
      <c r="B47" s="328" t="str">
        <f>'実質公債費比率（分子）の構造'!K$47</f>
        <v>-</v>
      </c>
      <c r="C47" s="328"/>
      <c r="D47" s="328"/>
      <c r="E47" s="328" t="str">
        <f>'実質公債費比率（分子）の構造'!L$47</f>
        <v>-</v>
      </c>
      <c r="F47" s="328"/>
      <c r="G47" s="328"/>
      <c r="H47" s="328" t="str">
        <f>'実質公債費比率（分子）の構造'!M$47</f>
        <v>-</v>
      </c>
      <c r="I47" s="328"/>
      <c r="J47" s="328"/>
      <c r="K47" s="328" t="str">
        <f>'実質公債費比率（分子）の構造'!N$47</f>
        <v>-</v>
      </c>
      <c r="L47" s="328"/>
      <c r="M47" s="328"/>
      <c r="N47" s="328" t="str">
        <f>'実質公債費比率（分子）の構造'!O$47</f>
        <v>-</v>
      </c>
      <c r="O47" s="328"/>
      <c r="P47" s="328"/>
    </row>
    <row r="48" spans="1:16" x14ac:dyDescent="0.15">
      <c r="A48" s="328" t="s">
        <v>31</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22</v>
      </c>
      <c r="B49" s="328">
        <f>'実質公債費比率（分子）の構造'!K$45</f>
        <v>2809</v>
      </c>
      <c r="C49" s="328"/>
      <c r="D49" s="328"/>
      <c r="E49" s="328">
        <f>'実質公債費比率（分子）の構造'!L$45</f>
        <v>2842</v>
      </c>
      <c r="F49" s="328"/>
      <c r="G49" s="328"/>
      <c r="H49" s="328">
        <f>'実質公債費比率（分子）の構造'!M$45</f>
        <v>2593</v>
      </c>
      <c r="I49" s="328"/>
      <c r="J49" s="328"/>
      <c r="K49" s="328">
        <f>'実質公債費比率（分子）の構造'!N$45</f>
        <v>2782</v>
      </c>
      <c r="L49" s="328"/>
      <c r="M49" s="328"/>
      <c r="N49" s="328">
        <f>'実質公債費比率（分子）の構造'!O$45</f>
        <v>2952</v>
      </c>
      <c r="O49" s="328"/>
      <c r="P49" s="328"/>
    </row>
    <row r="50" spans="1:16" x14ac:dyDescent="0.15">
      <c r="A50" s="328" t="s">
        <v>57</v>
      </c>
      <c r="B50" s="328" t="e">
        <f>NA()</f>
        <v>#N/A</v>
      </c>
      <c r="C50" s="328">
        <f>IF(ISNUMBER('実質公債費比率（分子）の構造'!K$53),'実質公債費比率（分子）の構造'!K$53,NA())</f>
        <v>550</v>
      </c>
      <c r="D50" s="328" t="e">
        <f>NA()</f>
        <v>#N/A</v>
      </c>
      <c r="E50" s="328" t="e">
        <f>NA()</f>
        <v>#N/A</v>
      </c>
      <c r="F50" s="328">
        <f>IF(ISNUMBER('実質公債費比率（分子）の構造'!L$53),'実質公債費比率（分子）の構造'!L$53,NA())</f>
        <v>675</v>
      </c>
      <c r="G50" s="328" t="e">
        <f>NA()</f>
        <v>#N/A</v>
      </c>
      <c r="H50" s="328" t="e">
        <f>NA()</f>
        <v>#N/A</v>
      </c>
      <c r="I50" s="328">
        <f>IF(ISNUMBER('実質公債費比率（分子）の構造'!M$53),'実質公債費比率（分子）の構造'!M$53,NA())</f>
        <v>409</v>
      </c>
      <c r="J50" s="328" t="e">
        <f>NA()</f>
        <v>#N/A</v>
      </c>
      <c r="K50" s="328" t="e">
        <f>NA()</f>
        <v>#N/A</v>
      </c>
      <c r="L50" s="328">
        <f>IF(ISNUMBER('実質公債費比率（分子）の構造'!N$53),'実質公債費比率（分子）の構造'!N$53,NA())</f>
        <v>-358</v>
      </c>
      <c r="M50" s="328" t="e">
        <f>NA()</f>
        <v>#N/A</v>
      </c>
      <c r="N50" s="328" t="e">
        <f>NA()</f>
        <v>#N/A</v>
      </c>
      <c r="O50" s="328">
        <f>IF(ISNUMBER('実質公債費比率（分子）の構造'!O$53),'実質公債費比率（分子）の構造'!O$53,NA())</f>
        <v>812</v>
      </c>
      <c r="P50" s="328" t="e">
        <f>NA()</f>
        <v>#N/A</v>
      </c>
    </row>
    <row r="53" spans="1:16" x14ac:dyDescent="0.15">
      <c r="A53" s="325" t="s">
        <v>121</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125</v>
      </c>
      <c r="C55" s="327"/>
      <c r="D55" s="327" t="s">
        <v>128</v>
      </c>
      <c r="E55" s="327" t="s">
        <v>125</v>
      </c>
      <c r="F55" s="327"/>
      <c r="G55" s="327" t="s">
        <v>128</v>
      </c>
      <c r="H55" s="327" t="s">
        <v>125</v>
      </c>
      <c r="I55" s="327"/>
      <c r="J55" s="327" t="s">
        <v>128</v>
      </c>
      <c r="K55" s="327" t="s">
        <v>125</v>
      </c>
      <c r="L55" s="327"/>
      <c r="M55" s="327" t="s">
        <v>128</v>
      </c>
      <c r="N55" s="327" t="s">
        <v>125</v>
      </c>
      <c r="O55" s="327"/>
      <c r="P55" s="327" t="s">
        <v>128</v>
      </c>
    </row>
    <row r="56" spans="1:16" x14ac:dyDescent="0.15">
      <c r="A56" s="327" t="s">
        <v>50</v>
      </c>
      <c r="B56" s="327"/>
      <c r="C56" s="327"/>
      <c r="D56" s="327">
        <f>'将来負担比率（分子）の構造'!I$52</f>
        <v>28701</v>
      </c>
      <c r="E56" s="327"/>
      <c r="F56" s="327"/>
      <c r="G56" s="327">
        <f>'将来負担比率（分子）の構造'!J$52</f>
        <v>28686</v>
      </c>
      <c r="H56" s="327"/>
      <c r="I56" s="327"/>
      <c r="J56" s="327">
        <f>'将来負担比率（分子）の構造'!K$52</f>
        <v>30141</v>
      </c>
      <c r="K56" s="327"/>
      <c r="L56" s="327"/>
      <c r="M56" s="327">
        <f>'将来負担比率（分子）の構造'!L$52</f>
        <v>29076</v>
      </c>
      <c r="N56" s="327"/>
      <c r="O56" s="327"/>
      <c r="P56" s="327">
        <f>'将来負担比率（分子）の構造'!M$52</f>
        <v>29497</v>
      </c>
    </row>
    <row r="57" spans="1:16" x14ac:dyDescent="0.15">
      <c r="A57" s="327" t="s">
        <v>96</v>
      </c>
      <c r="B57" s="327"/>
      <c r="C57" s="327"/>
      <c r="D57" s="327">
        <f>'将来負担比率（分子）の構造'!I$51</f>
        <v>2463</v>
      </c>
      <c r="E57" s="327"/>
      <c r="F57" s="327"/>
      <c r="G57" s="327">
        <f>'将来負担比率（分子）の構造'!J$51</f>
        <v>2308</v>
      </c>
      <c r="H57" s="327"/>
      <c r="I57" s="327"/>
      <c r="J57" s="327">
        <f>'将来負担比率（分子）の構造'!K$51</f>
        <v>2288</v>
      </c>
      <c r="K57" s="327"/>
      <c r="L57" s="327"/>
      <c r="M57" s="327">
        <f>'将来負担比率（分子）の構造'!L$51</f>
        <v>2033</v>
      </c>
      <c r="N57" s="327"/>
      <c r="O57" s="327"/>
      <c r="P57" s="327">
        <f>'将来負担比率（分子）の構造'!M$51</f>
        <v>1737</v>
      </c>
    </row>
    <row r="58" spans="1:16" x14ac:dyDescent="0.15">
      <c r="A58" s="327" t="s">
        <v>94</v>
      </c>
      <c r="B58" s="327"/>
      <c r="C58" s="327"/>
      <c r="D58" s="327">
        <f>'将来負担比率（分子）の構造'!I$50</f>
        <v>10567</v>
      </c>
      <c r="E58" s="327"/>
      <c r="F58" s="327"/>
      <c r="G58" s="327">
        <f>'将来負担比率（分子）の構造'!J$50</f>
        <v>11957</v>
      </c>
      <c r="H58" s="327"/>
      <c r="I58" s="327"/>
      <c r="J58" s="327">
        <f>'将来負担比率（分子）の構造'!K$50</f>
        <v>11660</v>
      </c>
      <c r="K58" s="327"/>
      <c r="L58" s="327"/>
      <c r="M58" s="327">
        <f>'将来負担比率（分子）の構造'!L$50</f>
        <v>11555</v>
      </c>
      <c r="N58" s="327"/>
      <c r="O58" s="327"/>
      <c r="P58" s="327">
        <f>'将来負担比率（分子）の構造'!M$50</f>
        <v>11799</v>
      </c>
    </row>
    <row r="59" spans="1:16" x14ac:dyDescent="0.15">
      <c r="A59" s="327" t="s">
        <v>90</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86</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75</v>
      </c>
      <c r="B61" s="327" t="str">
        <f>'将来負担比率（分子）の構造'!I$46</f>
        <v>-</v>
      </c>
      <c r="C61" s="327"/>
      <c r="D61" s="327"/>
      <c r="E61" s="327" t="str">
        <f>'将来負担比率（分子）の構造'!J$46</f>
        <v>-</v>
      </c>
      <c r="F61" s="327"/>
      <c r="G61" s="327"/>
      <c r="H61" s="327" t="str">
        <f>'将来負担比率（分子）の構造'!K$46</f>
        <v>-</v>
      </c>
      <c r="I61" s="327"/>
      <c r="J61" s="327"/>
      <c r="K61" s="327" t="str">
        <f>'将来負担比率（分子）の構造'!L$46</f>
        <v>-</v>
      </c>
      <c r="L61" s="327"/>
      <c r="M61" s="327"/>
      <c r="N61" s="327" t="str">
        <f>'将来負担比率（分子）の構造'!M$46</f>
        <v>-</v>
      </c>
      <c r="O61" s="327"/>
      <c r="P61" s="327"/>
    </row>
    <row r="62" spans="1:16" x14ac:dyDescent="0.15">
      <c r="A62" s="327" t="s">
        <v>77</v>
      </c>
      <c r="B62" s="327">
        <f>'将来負担比率（分子）の構造'!I$45</f>
        <v>9665</v>
      </c>
      <c r="C62" s="327"/>
      <c r="D62" s="327"/>
      <c r="E62" s="327">
        <f>'将来負担比率（分子）の構造'!J$45</f>
        <v>9362</v>
      </c>
      <c r="F62" s="327"/>
      <c r="G62" s="327"/>
      <c r="H62" s="327">
        <f>'将来負担比率（分子）の構造'!K$45</f>
        <v>9551</v>
      </c>
      <c r="I62" s="327"/>
      <c r="J62" s="327"/>
      <c r="K62" s="327">
        <f>'将来負担比率（分子）の構造'!L$45</f>
        <v>9346</v>
      </c>
      <c r="L62" s="327"/>
      <c r="M62" s="327"/>
      <c r="N62" s="327">
        <f>'将来負担比率（分子）の構造'!M$45</f>
        <v>9081</v>
      </c>
      <c r="O62" s="327"/>
      <c r="P62" s="327"/>
    </row>
    <row r="63" spans="1:16" x14ac:dyDescent="0.15">
      <c r="A63" s="327" t="s">
        <v>74</v>
      </c>
      <c r="B63" s="327">
        <f>'将来負担比率（分子）の構造'!I$44</f>
        <v>1197</v>
      </c>
      <c r="C63" s="327"/>
      <c r="D63" s="327"/>
      <c r="E63" s="327">
        <f>'将来負担比率（分子）の構造'!J$44</f>
        <v>1344</v>
      </c>
      <c r="F63" s="327"/>
      <c r="G63" s="327"/>
      <c r="H63" s="327">
        <f>'将来負担比率（分子）の構造'!K$44</f>
        <v>1762</v>
      </c>
      <c r="I63" s="327"/>
      <c r="J63" s="327"/>
      <c r="K63" s="327">
        <f>'将来負担比率（分子）の構造'!L$44</f>
        <v>1614</v>
      </c>
      <c r="L63" s="327"/>
      <c r="M63" s="327"/>
      <c r="N63" s="327">
        <f>'将来負担比率（分子）の構造'!M$44</f>
        <v>1750</v>
      </c>
      <c r="O63" s="327"/>
      <c r="P63" s="327"/>
    </row>
    <row r="64" spans="1:16" x14ac:dyDescent="0.15">
      <c r="A64" s="327" t="s">
        <v>72</v>
      </c>
      <c r="B64" s="327">
        <f>'将来負担比率（分子）の構造'!I$43</f>
        <v>6288</v>
      </c>
      <c r="C64" s="327"/>
      <c r="D64" s="327"/>
      <c r="E64" s="327">
        <f>'将来負担比率（分子）の構造'!J$43</f>
        <v>6739</v>
      </c>
      <c r="F64" s="327"/>
      <c r="G64" s="327"/>
      <c r="H64" s="327">
        <f>'将来負担比率（分子）の構造'!K$43</f>
        <v>4286</v>
      </c>
      <c r="I64" s="327"/>
      <c r="J64" s="327"/>
      <c r="K64" s="327">
        <f>'将来負担比率（分子）の構造'!L$43</f>
        <v>4198</v>
      </c>
      <c r="L64" s="327"/>
      <c r="M64" s="327"/>
      <c r="N64" s="327">
        <f>'将来負担比率（分子）の構造'!M$43</f>
        <v>4133</v>
      </c>
      <c r="O64" s="327"/>
      <c r="P64" s="327"/>
    </row>
    <row r="65" spans="1:16" x14ac:dyDescent="0.15">
      <c r="A65" s="327" t="s">
        <v>70</v>
      </c>
      <c r="B65" s="327" t="str">
        <f>'将来負担比率（分子）の構造'!I$42</f>
        <v>-</v>
      </c>
      <c r="C65" s="327"/>
      <c r="D65" s="327"/>
      <c r="E65" s="327" t="str">
        <f>'将来負担比率（分子）の構造'!J$42</f>
        <v>-</v>
      </c>
      <c r="F65" s="327"/>
      <c r="G65" s="327"/>
      <c r="H65" s="327" t="str">
        <f>'将来負担比率（分子）の構造'!K$42</f>
        <v>-</v>
      </c>
      <c r="I65" s="327"/>
      <c r="J65" s="327"/>
      <c r="K65" s="327" t="str">
        <f>'将来負担比率（分子）の構造'!L$42</f>
        <v>-</v>
      </c>
      <c r="L65" s="327"/>
      <c r="M65" s="327"/>
      <c r="N65" s="327" t="str">
        <f>'将来負担比率（分子）の構造'!M$42</f>
        <v>-</v>
      </c>
      <c r="O65" s="327"/>
      <c r="P65" s="327"/>
    </row>
    <row r="66" spans="1:16" x14ac:dyDescent="0.15">
      <c r="A66" s="327" t="s">
        <v>65</v>
      </c>
      <c r="B66" s="327">
        <f>'将来負担比率（分子）の構造'!I$41</f>
        <v>31442</v>
      </c>
      <c r="C66" s="327"/>
      <c r="D66" s="327"/>
      <c r="E66" s="327">
        <f>'将来負担比率（分子）の構造'!J$41</f>
        <v>31219</v>
      </c>
      <c r="F66" s="327"/>
      <c r="G66" s="327"/>
      <c r="H66" s="327">
        <f>'将来負担比率（分子）の構造'!K$41</f>
        <v>33124</v>
      </c>
      <c r="I66" s="327"/>
      <c r="J66" s="327"/>
      <c r="K66" s="327">
        <f>'将来負担比率（分子）の構造'!L$41</f>
        <v>30964</v>
      </c>
      <c r="L66" s="327"/>
      <c r="M66" s="327"/>
      <c r="N66" s="327">
        <f>'将来負担比率（分子）の構造'!M$41</f>
        <v>31191</v>
      </c>
      <c r="O66" s="327"/>
      <c r="P66" s="327"/>
    </row>
    <row r="67" spans="1:16" x14ac:dyDescent="0.15">
      <c r="A67" s="327" t="s">
        <v>100</v>
      </c>
      <c r="B67" s="327" t="e">
        <f>NA()</f>
        <v>#N/A</v>
      </c>
      <c r="C67" s="327">
        <f>IF(ISNUMBER('将来負担比率（分子）の構造'!I$53),IF('将来負担比率（分子）の構造'!I$53&lt;0,0,'将来負担比率（分子）の構造'!I$53),NA())</f>
        <v>6862</v>
      </c>
      <c r="D67" s="327" t="e">
        <f>NA()</f>
        <v>#N/A</v>
      </c>
      <c r="E67" s="327" t="e">
        <f>NA()</f>
        <v>#N/A</v>
      </c>
      <c r="F67" s="327">
        <f>IF(ISNUMBER('将来負担比率（分子）の構造'!J$53),IF('将来負担比率（分子）の構造'!J$53&lt;0,0,'将来負担比率（分子）の構造'!J$53),NA())</f>
        <v>5712</v>
      </c>
      <c r="G67" s="327" t="e">
        <f>NA()</f>
        <v>#N/A</v>
      </c>
      <c r="H67" s="327" t="e">
        <f>NA()</f>
        <v>#N/A</v>
      </c>
      <c r="I67" s="327">
        <f>IF(ISNUMBER('将来負担比率（分子）の構造'!K$53),IF('将来負担比率（分子）の構造'!K$53&lt;0,0,'将来負担比率（分子）の構造'!K$53),NA())</f>
        <v>4634</v>
      </c>
      <c r="J67" s="327" t="e">
        <f>NA()</f>
        <v>#N/A</v>
      </c>
      <c r="K67" s="327" t="e">
        <f>NA()</f>
        <v>#N/A</v>
      </c>
      <c r="L67" s="327">
        <f>IF(ISNUMBER('将来負担比率（分子）の構造'!L$53),IF('将来負担比率（分子）の構造'!L$53&lt;0,0,'将来負担比率（分子）の構造'!L$53),NA())</f>
        <v>3458</v>
      </c>
      <c r="M67" s="327" t="e">
        <f>NA()</f>
        <v>#N/A</v>
      </c>
      <c r="N67" s="327" t="e">
        <f>NA()</f>
        <v>#N/A</v>
      </c>
      <c r="O67" s="327">
        <f>IF(ISNUMBER('将来負担比率（分子）の構造'!M$53),IF('将来負担比率（分子）の構造'!M$53&lt;0,0,'将来負担比率（分子）の構造'!M$53),NA())</f>
        <v>3123</v>
      </c>
      <c r="P67" s="327" t="e">
        <f>NA()</f>
        <v>#N/A</v>
      </c>
    </row>
    <row r="70" spans="1:16" x14ac:dyDescent="0.15">
      <c r="A70" s="330" t="s">
        <v>129</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130</v>
      </c>
      <c r="B72" s="331">
        <f>基金残高に係る経年分析!F55</f>
        <v>2188</v>
      </c>
      <c r="C72" s="331">
        <f>基金残高に係る経年分析!G55</f>
        <v>2163</v>
      </c>
      <c r="D72" s="331">
        <f>基金残高に係る経年分析!H55</f>
        <v>2188</v>
      </c>
    </row>
    <row r="73" spans="1:16" x14ac:dyDescent="0.15">
      <c r="A73" s="329" t="s">
        <v>131</v>
      </c>
      <c r="B73" s="331">
        <f>基金残高に係る経年分析!F56</f>
        <v>3496</v>
      </c>
      <c r="C73" s="331">
        <f>基金残高に係る経年分析!G56</f>
        <v>3422</v>
      </c>
      <c r="D73" s="331">
        <f>基金残高に係る経年分析!H56</f>
        <v>3437</v>
      </c>
    </row>
    <row r="74" spans="1:16" x14ac:dyDescent="0.15">
      <c r="A74" s="329" t="s">
        <v>133</v>
      </c>
      <c r="B74" s="331">
        <f>基金残高に係る経年分析!F57</f>
        <v>7857</v>
      </c>
      <c r="C74" s="331">
        <f>基金残高に係る経年分析!G57</f>
        <v>7709</v>
      </c>
      <c r="D74" s="331">
        <f>基金残高に係る経年分析!H57</f>
        <v>7861</v>
      </c>
    </row>
  </sheetData>
  <sheetProtection algorithmName="SHA-512" hashValue="711gH5yDB1Hcl+x8mz3Il3Gg2hT86VPOFtwaYiLJZdn32zD70JJ1S7Odooi0dPmc4qEZX5NnkkRM9tcIKzDxZg==" saltValue="D5MHQovBLfkErgj/c71pR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76</v>
      </c>
      <c r="DI1" s="677"/>
      <c r="DJ1" s="677"/>
      <c r="DK1" s="677"/>
      <c r="DL1" s="677"/>
      <c r="DM1" s="677"/>
      <c r="DN1" s="678"/>
      <c r="DO1" s="1"/>
      <c r="DP1" s="676" t="s">
        <v>124</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312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116</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314</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315</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319</v>
      </c>
      <c r="S4" s="516"/>
      <c r="T4" s="516"/>
      <c r="U4" s="516"/>
      <c r="V4" s="516"/>
      <c r="W4" s="516"/>
      <c r="X4" s="516"/>
      <c r="Y4" s="558"/>
      <c r="Z4" s="515" t="s">
        <v>321</v>
      </c>
      <c r="AA4" s="516"/>
      <c r="AB4" s="516"/>
      <c r="AC4" s="558"/>
      <c r="AD4" s="515" t="s">
        <v>266</v>
      </c>
      <c r="AE4" s="516"/>
      <c r="AF4" s="516"/>
      <c r="AG4" s="516"/>
      <c r="AH4" s="516"/>
      <c r="AI4" s="516"/>
      <c r="AJ4" s="516"/>
      <c r="AK4" s="558"/>
      <c r="AL4" s="515" t="s">
        <v>321</v>
      </c>
      <c r="AM4" s="516"/>
      <c r="AN4" s="516"/>
      <c r="AO4" s="558"/>
      <c r="AP4" s="679" t="s">
        <v>323</v>
      </c>
      <c r="AQ4" s="679"/>
      <c r="AR4" s="679"/>
      <c r="AS4" s="679"/>
      <c r="AT4" s="679"/>
      <c r="AU4" s="679"/>
      <c r="AV4" s="679"/>
      <c r="AW4" s="679"/>
      <c r="AX4" s="679"/>
      <c r="AY4" s="679"/>
      <c r="AZ4" s="679"/>
      <c r="BA4" s="679"/>
      <c r="BB4" s="679"/>
      <c r="BC4" s="679"/>
      <c r="BD4" s="679"/>
      <c r="BE4" s="679"/>
      <c r="BF4" s="679"/>
      <c r="BG4" s="679" t="s">
        <v>302</v>
      </c>
      <c r="BH4" s="679"/>
      <c r="BI4" s="679"/>
      <c r="BJ4" s="679"/>
      <c r="BK4" s="679"/>
      <c r="BL4" s="679"/>
      <c r="BM4" s="679"/>
      <c r="BN4" s="679"/>
      <c r="BO4" s="679" t="s">
        <v>321</v>
      </c>
      <c r="BP4" s="679"/>
      <c r="BQ4" s="679"/>
      <c r="BR4" s="679"/>
      <c r="BS4" s="679" t="s">
        <v>325</v>
      </c>
      <c r="BT4" s="679"/>
      <c r="BU4" s="679"/>
      <c r="BV4" s="679"/>
      <c r="BW4" s="679"/>
      <c r="BX4" s="679"/>
      <c r="BY4" s="679"/>
      <c r="BZ4" s="679"/>
      <c r="CA4" s="679"/>
      <c r="CB4" s="679"/>
      <c r="CD4" s="515" t="s">
        <v>151</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318</v>
      </c>
      <c r="C5" s="638"/>
      <c r="D5" s="638"/>
      <c r="E5" s="638"/>
      <c r="F5" s="638"/>
      <c r="G5" s="638"/>
      <c r="H5" s="638"/>
      <c r="I5" s="638"/>
      <c r="J5" s="638"/>
      <c r="K5" s="638"/>
      <c r="L5" s="638"/>
      <c r="M5" s="638"/>
      <c r="N5" s="638"/>
      <c r="O5" s="638"/>
      <c r="P5" s="638"/>
      <c r="Q5" s="639"/>
      <c r="R5" s="634">
        <v>8771004</v>
      </c>
      <c r="S5" s="635"/>
      <c r="T5" s="635"/>
      <c r="U5" s="635"/>
      <c r="V5" s="635"/>
      <c r="W5" s="635"/>
      <c r="X5" s="635"/>
      <c r="Y5" s="663"/>
      <c r="Z5" s="674">
        <v>29</v>
      </c>
      <c r="AA5" s="674"/>
      <c r="AB5" s="674"/>
      <c r="AC5" s="674"/>
      <c r="AD5" s="675">
        <v>8456559</v>
      </c>
      <c r="AE5" s="675"/>
      <c r="AF5" s="675"/>
      <c r="AG5" s="675"/>
      <c r="AH5" s="675"/>
      <c r="AI5" s="675"/>
      <c r="AJ5" s="675"/>
      <c r="AK5" s="675"/>
      <c r="AL5" s="664">
        <v>52.3</v>
      </c>
      <c r="AM5" s="648"/>
      <c r="AN5" s="648"/>
      <c r="AO5" s="667"/>
      <c r="AP5" s="637" t="s">
        <v>326</v>
      </c>
      <c r="AQ5" s="638"/>
      <c r="AR5" s="638"/>
      <c r="AS5" s="638"/>
      <c r="AT5" s="638"/>
      <c r="AU5" s="638"/>
      <c r="AV5" s="638"/>
      <c r="AW5" s="638"/>
      <c r="AX5" s="638"/>
      <c r="AY5" s="638"/>
      <c r="AZ5" s="638"/>
      <c r="BA5" s="638"/>
      <c r="BB5" s="638"/>
      <c r="BC5" s="638"/>
      <c r="BD5" s="638"/>
      <c r="BE5" s="638"/>
      <c r="BF5" s="639"/>
      <c r="BG5" s="580">
        <v>8442676</v>
      </c>
      <c r="BH5" s="485"/>
      <c r="BI5" s="485"/>
      <c r="BJ5" s="485"/>
      <c r="BK5" s="485"/>
      <c r="BL5" s="485"/>
      <c r="BM5" s="485"/>
      <c r="BN5" s="581"/>
      <c r="BO5" s="628">
        <v>96.3</v>
      </c>
      <c r="BP5" s="628"/>
      <c r="BQ5" s="628"/>
      <c r="BR5" s="628"/>
      <c r="BS5" s="629">
        <v>57046</v>
      </c>
      <c r="BT5" s="629"/>
      <c r="BU5" s="629"/>
      <c r="BV5" s="629"/>
      <c r="BW5" s="629"/>
      <c r="BX5" s="629"/>
      <c r="BY5" s="629"/>
      <c r="BZ5" s="629"/>
      <c r="CA5" s="629"/>
      <c r="CB5" s="655"/>
      <c r="CD5" s="515" t="s">
        <v>323</v>
      </c>
      <c r="CE5" s="516"/>
      <c r="CF5" s="516"/>
      <c r="CG5" s="516"/>
      <c r="CH5" s="516"/>
      <c r="CI5" s="516"/>
      <c r="CJ5" s="516"/>
      <c r="CK5" s="516"/>
      <c r="CL5" s="516"/>
      <c r="CM5" s="516"/>
      <c r="CN5" s="516"/>
      <c r="CO5" s="516"/>
      <c r="CP5" s="516"/>
      <c r="CQ5" s="558"/>
      <c r="CR5" s="515" t="s">
        <v>329</v>
      </c>
      <c r="CS5" s="516"/>
      <c r="CT5" s="516"/>
      <c r="CU5" s="516"/>
      <c r="CV5" s="516"/>
      <c r="CW5" s="516"/>
      <c r="CX5" s="516"/>
      <c r="CY5" s="558"/>
      <c r="CZ5" s="515" t="s">
        <v>321</v>
      </c>
      <c r="DA5" s="516"/>
      <c r="DB5" s="516"/>
      <c r="DC5" s="558"/>
      <c r="DD5" s="515" t="s">
        <v>331</v>
      </c>
      <c r="DE5" s="516"/>
      <c r="DF5" s="516"/>
      <c r="DG5" s="516"/>
      <c r="DH5" s="516"/>
      <c r="DI5" s="516"/>
      <c r="DJ5" s="516"/>
      <c r="DK5" s="516"/>
      <c r="DL5" s="516"/>
      <c r="DM5" s="516"/>
      <c r="DN5" s="516"/>
      <c r="DO5" s="516"/>
      <c r="DP5" s="558"/>
      <c r="DQ5" s="515" t="s">
        <v>333</v>
      </c>
      <c r="DR5" s="516"/>
      <c r="DS5" s="516"/>
      <c r="DT5" s="516"/>
      <c r="DU5" s="516"/>
      <c r="DV5" s="516"/>
      <c r="DW5" s="516"/>
      <c r="DX5" s="516"/>
      <c r="DY5" s="516"/>
      <c r="DZ5" s="516"/>
      <c r="EA5" s="516"/>
      <c r="EB5" s="516"/>
      <c r="EC5" s="558"/>
    </row>
    <row r="6" spans="2:143" ht="11.25" customHeight="1" x14ac:dyDescent="0.15">
      <c r="B6" s="577" t="s">
        <v>334</v>
      </c>
      <c r="C6" s="578"/>
      <c r="D6" s="578"/>
      <c r="E6" s="578"/>
      <c r="F6" s="578"/>
      <c r="G6" s="578"/>
      <c r="H6" s="578"/>
      <c r="I6" s="578"/>
      <c r="J6" s="578"/>
      <c r="K6" s="578"/>
      <c r="L6" s="578"/>
      <c r="M6" s="578"/>
      <c r="N6" s="578"/>
      <c r="O6" s="578"/>
      <c r="P6" s="578"/>
      <c r="Q6" s="579"/>
      <c r="R6" s="580">
        <v>224777</v>
      </c>
      <c r="S6" s="485"/>
      <c r="T6" s="485"/>
      <c r="U6" s="485"/>
      <c r="V6" s="485"/>
      <c r="W6" s="485"/>
      <c r="X6" s="485"/>
      <c r="Y6" s="581"/>
      <c r="Z6" s="628">
        <v>0.7</v>
      </c>
      <c r="AA6" s="628"/>
      <c r="AB6" s="628"/>
      <c r="AC6" s="628"/>
      <c r="AD6" s="629">
        <v>224777</v>
      </c>
      <c r="AE6" s="629"/>
      <c r="AF6" s="629"/>
      <c r="AG6" s="629"/>
      <c r="AH6" s="629"/>
      <c r="AI6" s="629"/>
      <c r="AJ6" s="629"/>
      <c r="AK6" s="629"/>
      <c r="AL6" s="582">
        <v>1.4</v>
      </c>
      <c r="AM6" s="351"/>
      <c r="AN6" s="351"/>
      <c r="AO6" s="630"/>
      <c r="AP6" s="577" t="s">
        <v>109</v>
      </c>
      <c r="AQ6" s="578"/>
      <c r="AR6" s="578"/>
      <c r="AS6" s="578"/>
      <c r="AT6" s="578"/>
      <c r="AU6" s="578"/>
      <c r="AV6" s="578"/>
      <c r="AW6" s="578"/>
      <c r="AX6" s="578"/>
      <c r="AY6" s="578"/>
      <c r="AZ6" s="578"/>
      <c r="BA6" s="578"/>
      <c r="BB6" s="578"/>
      <c r="BC6" s="578"/>
      <c r="BD6" s="578"/>
      <c r="BE6" s="578"/>
      <c r="BF6" s="579"/>
      <c r="BG6" s="580">
        <v>8442676</v>
      </c>
      <c r="BH6" s="485"/>
      <c r="BI6" s="485"/>
      <c r="BJ6" s="485"/>
      <c r="BK6" s="485"/>
      <c r="BL6" s="485"/>
      <c r="BM6" s="485"/>
      <c r="BN6" s="581"/>
      <c r="BO6" s="628">
        <v>96.3</v>
      </c>
      <c r="BP6" s="628"/>
      <c r="BQ6" s="628"/>
      <c r="BR6" s="628"/>
      <c r="BS6" s="629">
        <v>57046</v>
      </c>
      <c r="BT6" s="629"/>
      <c r="BU6" s="629"/>
      <c r="BV6" s="629"/>
      <c r="BW6" s="629"/>
      <c r="BX6" s="629"/>
      <c r="BY6" s="629"/>
      <c r="BZ6" s="629"/>
      <c r="CA6" s="629"/>
      <c r="CB6" s="655"/>
      <c r="CD6" s="637" t="s">
        <v>335</v>
      </c>
      <c r="CE6" s="638"/>
      <c r="CF6" s="638"/>
      <c r="CG6" s="638"/>
      <c r="CH6" s="638"/>
      <c r="CI6" s="638"/>
      <c r="CJ6" s="638"/>
      <c r="CK6" s="638"/>
      <c r="CL6" s="638"/>
      <c r="CM6" s="638"/>
      <c r="CN6" s="638"/>
      <c r="CO6" s="638"/>
      <c r="CP6" s="638"/>
      <c r="CQ6" s="639"/>
      <c r="CR6" s="580">
        <v>215122</v>
      </c>
      <c r="CS6" s="485"/>
      <c r="CT6" s="485"/>
      <c r="CU6" s="485"/>
      <c r="CV6" s="485"/>
      <c r="CW6" s="485"/>
      <c r="CX6" s="485"/>
      <c r="CY6" s="581"/>
      <c r="CZ6" s="664">
        <v>0.8</v>
      </c>
      <c r="DA6" s="648"/>
      <c r="DB6" s="648"/>
      <c r="DC6" s="665"/>
      <c r="DD6" s="584" t="s">
        <v>207</v>
      </c>
      <c r="DE6" s="485"/>
      <c r="DF6" s="485"/>
      <c r="DG6" s="485"/>
      <c r="DH6" s="485"/>
      <c r="DI6" s="485"/>
      <c r="DJ6" s="485"/>
      <c r="DK6" s="485"/>
      <c r="DL6" s="485"/>
      <c r="DM6" s="485"/>
      <c r="DN6" s="485"/>
      <c r="DO6" s="485"/>
      <c r="DP6" s="581"/>
      <c r="DQ6" s="584">
        <v>215113</v>
      </c>
      <c r="DR6" s="485"/>
      <c r="DS6" s="485"/>
      <c r="DT6" s="485"/>
      <c r="DU6" s="485"/>
      <c r="DV6" s="485"/>
      <c r="DW6" s="485"/>
      <c r="DX6" s="485"/>
      <c r="DY6" s="485"/>
      <c r="DZ6" s="485"/>
      <c r="EA6" s="485"/>
      <c r="EB6" s="485"/>
      <c r="EC6" s="622"/>
    </row>
    <row r="7" spans="2:143" ht="11.25" customHeight="1" x14ac:dyDescent="0.15">
      <c r="B7" s="577" t="s">
        <v>49</v>
      </c>
      <c r="C7" s="578"/>
      <c r="D7" s="578"/>
      <c r="E7" s="578"/>
      <c r="F7" s="578"/>
      <c r="G7" s="578"/>
      <c r="H7" s="578"/>
      <c r="I7" s="578"/>
      <c r="J7" s="578"/>
      <c r="K7" s="578"/>
      <c r="L7" s="578"/>
      <c r="M7" s="578"/>
      <c r="N7" s="578"/>
      <c r="O7" s="578"/>
      <c r="P7" s="578"/>
      <c r="Q7" s="579"/>
      <c r="R7" s="580">
        <v>9607</v>
      </c>
      <c r="S7" s="485"/>
      <c r="T7" s="485"/>
      <c r="U7" s="485"/>
      <c r="V7" s="485"/>
      <c r="W7" s="485"/>
      <c r="X7" s="485"/>
      <c r="Y7" s="581"/>
      <c r="Z7" s="628">
        <v>0</v>
      </c>
      <c r="AA7" s="628"/>
      <c r="AB7" s="628"/>
      <c r="AC7" s="628"/>
      <c r="AD7" s="629">
        <v>9607</v>
      </c>
      <c r="AE7" s="629"/>
      <c r="AF7" s="629"/>
      <c r="AG7" s="629"/>
      <c r="AH7" s="629"/>
      <c r="AI7" s="629"/>
      <c r="AJ7" s="629"/>
      <c r="AK7" s="629"/>
      <c r="AL7" s="582">
        <v>0.1</v>
      </c>
      <c r="AM7" s="351"/>
      <c r="AN7" s="351"/>
      <c r="AO7" s="630"/>
      <c r="AP7" s="577" t="s">
        <v>336</v>
      </c>
      <c r="AQ7" s="578"/>
      <c r="AR7" s="578"/>
      <c r="AS7" s="578"/>
      <c r="AT7" s="578"/>
      <c r="AU7" s="578"/>
      <c r="AV7" s="578"/>
      <c r="AW7" s="578"/>
      <c r="AX7" s="578"/>
      <c r="AY7" s="578"/>
      <c r="AZ7" s="578"/>
      <c r="BA7" s="578"/>
      <c r="BB7" s="578"/>
      <c r="BC7" s="578"/>
      <c r="BD7" s="578"/>
      <c r="BE7" s="578"/>
      <c r="BF7" s="579"/>
      <c r="BG7" s="580">
        <v>3244122</v>
      </c>
      <c r="BH7" s="485"/>
      <c r="BI7" s="485"/>
      <c r="BJ7" s="485"/>
      <c r="BK7" s="485"/>
      <c r="BL7" s="485"/>
      <c r="BM7" s="485"/>
      <c r="BN7" s="581"/>
      <c r="BO7" s="628">
        <v>37</v>
      </c>
      <c r="BP7" s="628"/>
      <c r="BQ7" s="628"/>
      <c r="BR7" s="628"/>
      <c r="BS7" s="629">
        <v>56220</v>
      </c>
      <c r="BT7" s="629"/>
      <c r="BU7" s="629"/>
      <c r="BV7" s="629"/>
      <c r="BW7" s="629"/>
      <c r="BX7" s="629"/>
      <c r="BY7" s="629"/>
      <c r="BZ7" s="629"/>
      <c r="CA7" s="629"/>
      <c r="CB7" s="655"/>
      <c r="CD7" s="577" t="s">
        <v>339</v>
      </c>
      <c r="CE7" s="578"/>
      <c r="CF7" s="578"/>
      <c r="CG7" s="578"/>
      <c r="CH7" s="578"/>
      <c r="CI7" s="578"/>
      <c r="CJ7" s="578"/>
      <c r="CK7" s="578"/>
      <c r="CL7" s="578"/>
      <c r="CM7" s="578"/>
      <c r="CN7" s="578"/>
      <c r="CO7" s="578"/>
      <c r="CP7" s="578"/>
      <c r="CQ7" s="579"/>
      <c r="CR7" s="580">
        <v>4515420</v>
      </c>
      <c r="CS7" s="485"/>
      <c r="CT7" s="485"/>
      <c r="CU7" s="485"/>
      <c r="CV7" s="485"/>
      <c r="CW7" s="485"/>
      <c r="CX7" s="485"/>
      <c r="CY7" s="581"/>
      <c r="CZ7" s="628">
        <v>15.8</v>
      </c>
      <c r="DA7" s="628"/>
      <c r="DB7" s="628"/>
      <c r="DC7" s="628"/>
      <c r="DD7" s="584">
        <v>96693</v>
      </c>
      <c r="DE7" s="485"/>
      <c r="DF7" s="485"/>
      <c r="DG7" s="485"/>
      <c r="DH7" s="485"/>
      <c r="DI7" s="485"/>
      <c r="DJ7" s="485"/>
      <c r="DK7" s="485"/>
      <c r="DL7" s="485"/>
      <c r="DM7" s="485"/>
      <c r="DN7" s="485"/>
      <c r="DO7" s="485"/>
      <c r="DP7" s="581"/>
      <c r="DQ7" s="584">
        <v>4143908</v>
      </c>
      <c r="DR7" s="485"/>
      <c r="DS7" s="485"/>
      <c r="DT7" s="485"/>
      <c r="DU7" s="485"/>
      <c r="DV7" s="485"/>
      <c r="DW7" s="485"/>
      <c r="DX7" s="485"/>
      <c r="DY7" s="485"/>
      <c r="DZ7" s="485"/>
      <c r="EA7" s="485"/>
      <c r="EB7" s="485"/>
      <c r="EC7" s="622"/>
    </row>
    <row r="8" spans="2:143" ht="11.25" customHeight="1" x14ac:dyDescent="0.15">
      <c r="B8" s="577" t="s">
        <v>229</v>
      </c>
      <c r="C8" s="578"/>
      <c r="D8" s="578"/>
      <c r="E8" s="578"/>
      <c r="F8" s="578"/>
      <c r="G8" s="578"/>
      <c r="H8" s="578"/>
      <c r="I8" s="578"/>
      <c r="J8" s="578"/>
      <c r="K8" s="578"/>
      <c r="L8" s="578"/>
      <c r="M8" s="578"/>
      <c r="N8" s="578"/>
      <c r="O8" s="578"/>
      <c r="P8" s="578"/>
      <c r="Q8" s="579"/>
      <c r="R8" s="580">
        <v>26673</v>
      </c>
      <c r="S8" s="485"/>
      <c r="T8" s="485"/>
      <c r="U8" s="485"/>
      <c r="V8" s="485"/>
      <c r="W8" s="485"/>
      <c r="X8" s="485"/>
      <c r="Y8" s="581"/>
      <c r="Z8" s="628">
        <v>0.1</v>
      </c>
      <c r="AA8" s="628"/>
      <c r="AB8" s="628"/>
      <c r="AC8" s="628"/>
      <c r="AD8" s="629">
        <v>26673</v>
      </c>
      <c r="AE8" s="629"/>
      <c r="AF8" s="629"/>
      <c r="AG8" s="629"/>
      <c r="AH8" s="629"/>
      <c r="AI8" s="629"/>
      <c r="AJ8" s="629"/>
      <c r="AK8" s="629"/>
      <c r="AL8" s="582">
        <v>0.2</v>
      </c>
      <c r="AM8" s="351"/>
      <c r="AN8" s="351"/>
      <c r="AO8" s="630"/>
      <c r="AP8" s="577" t="s">
        <v>126</v>
      </c>
      <c r="AQ8" s="578"/>
      <c r="AR8" s="578"/>
      <c r="AS8" s="578"/>
      <c r="AT8" s="578"/>
      <c r="AU8" s="578"/>
      <c r="AV8" s="578"/>
      <c r="AW8" s="578"/>
      <c r="AX8" s="578"/>
      <c r="AY8" s="578"/>
      <c r="AZ8" s="578"/>
      <c r="BA8" s="578"/>
      <c r="BB8" s="578"/>
      <c r="BC8" s="578"/>
      <c r="BD8" s="578"/>
      <c r="BE8" s="578"/>
      <c r="BF8" s="579"/>
      <c r="BG8" s="580">
        <v>109952</v>
      </c>
      <c r="BH8" s="485"/>
      <c r="BI8" s="485"/>
      <c r="BJ8" s="485"/>
      <c r="BK8" s="485"/>
      <c r="BL8" s="485"/>
      <c r="BM8" s="485"/>
      <c r="BN8" s="581"/>
      <c r="BO8" s="628">
        <v>1.3</v>
      </c>
      <c r="BP8" s="628"/>
      <c r="BQ8" s="628"/>
      <c r="BR8" s="628"/>
      <c r="BS8" s="584" t="s">
        <v>207</v>
      </c>
      <c r="BT8" s="485"/>
      <c r="BU8" s="485"/>
      <c r="BV8" s="485"/>
      <c r="BW8" s="485"/>
      <c r="BX8" s="485"/>
      <c r="BY8" s="485"/>
      <c r="BZ8" s="485"/>
      <c r="CA8" s="485"/>
      <c r="CB8" s="622"/>
      <c r="CD8" s="577" t="s">
        <v>340</v>
      </c>
      <c r="CE8" s="578"/>
      <c r="CF8" s="578"/>
      <c r="CG8" s="578"/>
      <c r="CH8" s="578"/>
      <c r="CI8" s="578"/>
      <c r="CJ8" s="578"/>
      <c r="CK8" s="578"/>
      <c r="CL8" s="578"/>
      <c r="CM8" s="578"/>
      <c r="CN8" s="578"/>
      <c r="CO8" s="578"/>
      <c r="CP8" s="578"/>
      <c r="CQ8" s="579"/>
      <c r="CR8" s="580">
        <v>9352119</v>
      </c>
      <c r="CS8" s="485"/>
      <c r="CT8" s="485"/>
      <c r="CU8" s="485"/>
      <c r="CV8" s="485"/>
      <c r="CW8" s="485"/>
      <c r="CX8" s="485"/>
      <c r="CY8" s="581"/>
      <c r="CZ8" s="628">
        <v>32.700000000000003</v>
      </c>
      <c r="DA8" s="628"/>
      <c r="DB8" s="628"/>
      <c r="DC8" s="628"/>
      <c r="DD8" s="584">
        <v>27257</v>
      </c>
      <c r="DE8" s="485"/>
      <c r="DF8" s="485"/>
      <c r="DG8" s="485"/>
      <c r="DH8" s="485"/>
      <c r="DI8" s="485"/>
      <c r="DJ8" s="485"/>
      <c r="DK8" s="485"/>
      <c r="DL8" s="485"/>
      <c r="DM8" s="485"/>
      <c r="DN8" s="485"/>
      <c r="DO8" s="485"/>
      <c r="DP8" s="581"/>
      <c r="DQ8" s="584">
        <v>5159386</v>
      </c>
      <c r="DR8" s="485"/>
      <c r="DS8" s="485"/>
      <c r="DT8" s="485"/>
      <c r="DU8" s="485"/>
      <c r="DV8" s="485"/>
      <c r="DW8" s="485"/>
      <c r="DX8" s="485"/>
      <c r="DY8" s="485"/>
      <c r="DZ8" s="485"/>
      <c r="EA8" s="485"/>
      <c r="EB8" s="485"/>
      <c r="EC8" s="622"/>
    </row>
    <row r="9" spans="2:143" ht="11.25" customHeight="1" x14ac:dyDescent="0.15">
      <c r="B9" s="577" t="s">
        <v>341</v>
      </c>
      <c r="C9" s="578"/>
      <c r="D9" s="578"/>
      <c r="E9" s="578"/>
      <c r="F9" s="578"/>
      <c r="G9" s="578"/>
      <c r="H9" s="578"/>
      <c r="I9" s="578"/>
      <c r="J9" s="578"/>
      <c r="K9" s="578"/>
      <c r="L9" s="578"/>
      <c r="M9" s="578"/>
      <c r="N9" s="578"/>
      <c r="O9" s="578"/>
      <c r="P9" s="578"/>
      <c r="Q9" s="579"/>
      <c r="R9" s="580">
        <v>24504</v>
      </c>
      <c r="S9" s="485"/>
      <c r="T9" s="485"/>
      <c r="U9" s="485"/>
      <c r="V9" s="485"/>
      <c r="W9" s="485"/>
      <c r="X9" s="485"/>
      <c r="Y9" s="581"/>
      <c r="Z9" s="628">
        <v>0.1</v>
      </c>
      <c r="AA9" s="628"/>
      <c r="AB9" s="628"/>
      <c r="AC9" s="628"/>
      <c r="AD9" s="629">
        <v>24504</v>
      </c>
      <c r="AE9" s="629"/>
      <c r="AF9" s="629"/>
      <c r="AG9" s="629"/>
      <c r="AH9" s="629"/>
      <c r="AI9" s="629"/>
      <c r="AJ9" s="629"/>
      <c r="AK9" s="629"/>
      <c r="AL9" s="582">
        <v>0.2</v>
      </c>
      <c r="AM9" s="351"/>
      <c r="AN9" s="351"/>
      <c r="AO9" s="630"/>
      <c r="AP9" s="577" t="s">
        <v>343</v>
      </c>
      <c r="AQ9" s="578"/>
      <c r="AR9" s="578"/>
      <c r="AS9" s="578"/>
      <c r="AT9" s="578"/>
      <c r="AU9" s="578"/>
      <c r="AV9" s="578"/>
      <c r="AW9" s="578"/>
      <c r="AX9" s="578"/>
      <c r="AY9" s="578"/>
      <c r="AZ9" s="578"/>
      <c r="BA9" s="578"/>
      <c r="BB9" s="578"/>
      <c r="BC9" s="578"/>
      <c r="BD9" s="578"/>
      <c r="BE9" s="578"/>
      <c r="BF9" s="579"/>
      <c r="BG9" s="580">
        <v>2671757</v>
      </c>
      <c r="BH9" s="485"/>
      <c r="BI9" s="485"/>
      <c r="BJ9" s="485"/>
      <c r="BK9" s="485"/>
      <c r="BL9" s="485"/>
      <c r="BM9" s="485"/>
      <c r="BN9" s="581"/>
      <c r="BO9" s="628">
        <v>30.5</v>
      </c>
      <c r="BP9" s="628"/>
      <c r="BQ9" s="628"/>
      <c r="BR9" s="628"/>
      <c r="BS9" s="584" t="s">
        <v>207</v>
      </c>
      <c r="BT9" s="485"/>
      <c r="BU9" s="485"/>
      <c r="BV9" s="485"/>
      <c r="BW9" s="485"/>
      <c r="BX9" s="485"/>
      <c r="BY9" s="485"/>
      <c r="BZ9" s="485"/>
      <c r="CA9" s="485"/>
      <c r="CB9" s="622"/>
      <c r="CD9" s="577" t="s">
        <v>345</v>
      </c>
      <c r="CE9" s="578"/>
      <c r="CF9" s="578"/>
      <c r="CG9" s="578"/>
      <c r="CH9" s="578"/>
      <c r="CI9" s="578"/>
      <c r="CJ9" s="578"/>
      <c r="CK9" s="578"/>
      <c r="CL9" s="578"/>
      <c r="CM9" s="578"/>
      <c r="CN9" s="578"/>
      <c r="CO9" s="578"/>
      <c r="CP9" s="578"/>
      <c r="CQ9" s="579"/>
      <c r="CR9" s="580">
        <v>2751479</v>
      </c>
      <c r="CS9" s="485"/>
      <c r="CT9" s="485"/>
      <c r="CU9" s="485"/>
      <c r="CV9" s="485"/>
      <c r="CW9" s="485"/>
      <c r="CX9" s="485"/>
      <c r="CY9" s="581"/>
      <c r="CZ9" s="628">
        <v>9.6</v>
      </c>
      <c r="DA9" s="628"/>
      <c r="DB9" s="628"/>
      <c r="DC9" s="628"/>
      <c r="DD9" s="584">
        <v>34046</v>
      </c>
      <c r="DE9" s="485"/>
      <c r="DF9" s="485"/>
      <c r="DG9" s="485"/>
      <c r="DH9" s="485"/>
      <c r="DI9" s="485"/>
      <c r="DJ9" s="485"/>
      <c r="DK9" s="485"/>
      <c r="DL9" s="485"/>
      <c r="DM9" s="485"/>
      <c r="DN9" s="485"/>
      <c r="DO9" s="485"/>
      <c r="DP9" s="581"/>
      <c r="DQ9" s="584">
        <v>1945003</v>
      </c>
      <c r="DR9" s="485"/>
      <c r="DS9" s="485"/>
      <c r="DT9" s="485"/>
      <c r="DU9" s="485"/>
      <c r="DV9" s="485"/>
      <c r="DW9" s="485"/>
      <c r="DX9" s="485"/>
      <c r="DY9" s="485"/>
      <c r="DZ9" s="485"/>
      <c r="EA9" s="485"/>
      <c r="EB9" s="485"/>
      <c r="EC9" s="622"/>
    </row>
    <row r="10" spans="2:143" ht="11.25" customHeight="1" x14ac:dyDescent="0.15">
      <c r="B10" s="577" t="s">
        <v>132</v>
      </c>
      <c r="C10" s="578"/>
      <c r="D10" s="578"/>
      <c r="E10" s="578"/>
      <c r="F10" s="578"/>
      <c r="G10" s="578"/>
      <c r="H10" s="578"/>
      <c r="I10" s="578"/>
      <c r="J10" s="578"/>
      <c r="K10" s="578"/>
      <c r="L10" s="578"/>
      <c r="M10" s="578"/>
      <c r="N10" s="578"/>
      <c r="O10" s="578"/>
      <c r="P10" s="578"/>
      <c r="Q10" s="579"/>
      <c r="R10" s="580" t="s">
        <v>207</v>
      </c>
      <c r="S10" s="485"/>
      <c r="T10" s="485"/>
      <c r="U10" s="485"/>
      <c r="V10" s="485"/>
      <c r="W10" s="485"/>
      <c r="X10" s="485"/>
      <c r="Y10" s="581"/>
      <c r="Z10" s="628" t="s">
        <v>207</v>
      </c>
      <c r="AA10" s="628"/>
      <c r="AB10" s="628"/>
      <c r="AC10" s="628"/>
      <c r="AD10" s="629" t="s">
        <v>207</v>
      </c>
      <c r="AE10" s="629"/>
      <c r="AF10" s="629"/>
      <c r="AG10" s="629"/>
      <c r="AH10" s="629"/>
      <c r="AI10" s="629"/>
      <c r="AJ10" s="629"/>
      <c r="AK10" s="629"/>
      <c r="AL10" s="582" t="s">
        <v>207</v>
      </c>
      <c r="AM10" s="351"/>
      <c r="AN10" s="351"/>
      <c r="AO10" s="630"/>
      <c r="AP10" s="577" t="s">
        <v>197</v>
      </c>
      <c r="AQ10" s="578"/>
      <c r="AR10" s="578"/>
      <c r="AS10" s="578"/>
      <c r="AT10" s="578"/>
      <c r="AU10" s="578"/>
      <c r="AV10" s="578"/>
      <c r="AW10" s="578"/>
      <c r="AX10" s="578"/>
      <c r="AY10" s="578"/>
      <c r="AZ10" s="578"/>
      <c r="BA10" s="578"/>
      <c r="BB10" s="578"/>
      <c r="BC10" s="578"/>
      <c r="BD10" s="578"/>
      <c r="BE10" s="578"/>
      <c r="BF10" s="579"/>
      <c r="BG10" s="580">
        <v>160857</v>
      </c>
      <c r="BH10" s="485"/>
      <c r="BI10" s="485"/>
      <c r="BJ10" s="485"/>
      <c r="BK10" s="485"/>
      <c r="BL10" s="485"/>
      <c r="BM10" s="485"/>
      <c r="BN10" s="581"/>
      <c r="BO10" s="628">
        <v>1.8</v>
      </c>
      <c r="BP10" s="628"/>
      <c r="BQ10" s="628"/>
      <c r="BR10" s="628"/>
      <c r="BS10" s="584" t="s">
        <v>207</v>
      </c>
      <c r="BT10" s="485"/>
      <c r="BU10" s="485"/>
      <c r="BV10" s="485"/>
      <c r="BW10" s="485"/>
      <c r="BX10" s="485"/>
      <c r="BY10" s="485"/>
      <c r="BZ10" s="485"/>
      <c r="CA10" s="485"/>
      <c r="CB10" s="622"/>
      <c r="CD10" s="577" t="s">
        <v>46</v>
      </c>
      <c r="CE10" s="578"/>
      <c r="CF10" s="578"/>
      <c r="CG10" s="578"/>
      <c r="CH10" s="578"/>
      <c r="CI10" s="578"/>
      <c r="CJ10" s="578"/>
      <c r="CK10" s="578"/>
      <c r="CL10" s="578"/>
      <c r="CM10" s="578"/>
      <c r="CN10" s="578"/>
      <c r="CO10" s="578"/>
      <c r="CP10" s="578"/>
      <c r="CQ10" s="579"/>
      <c r="CR10" s="580">
        <v>90400</v>
      </c>
      <c r="CS10" s="485"/>
      <c r="CT10" s="485"/>
      <c r="CU10" s="485"/>
      <c r="CV10" s="485"/>
      <c r="CW10" s="485"/>
      <c r="CX10" s="485"/>
      <c r="CY10" s="581"/>
      <c r="CZ10" s="628">
        <v>0.3</v>
      </c>
      <c r="DA10" s="628"/>
      <c r="DB10" s="628"/>
      <c r="DC10" s="628"/>
      <c r="DD10" s="584" t="s">
        <v>207</v>
      </c>
      <c r="DE10" s="485"/>
      <c r="DF10" s="485"/>
      <c r="DG10" s="485"/>
      <c r="DH10" s="485"/>
      <c r="DI10" s="485"/>
      <c r="DJ10" s="485"/>
      <c r="DK10" s="485"/>
      <c r="DL10" s="485"/>
      <c r="DM10" s="485"/>
      <c r="DN10" s="485"/>
      <c r="DO10" s="485"/>
      <c r="DP10" s="581"/>
      <c r="DQ10" s="584">
        <v>26920</v>
      </c>
      <c r="DR10" s="485"/>
      <c r="DS10" s="485"/>
      <c r="DT10" s="485"/>
      <c r="DU10" s="485"/>
      <c r="DV10" s="485"/>
      <c r="DW10" s="485"/>
      <c r="DX10" s="485"/>
      <c r="DY10" s="485"/>
      <c r="DZ10" s="485"/>
      <c r="EA10" s="485"/>
      <c r="EB10" s="485"/>
      <c r="EC10" s="622"/>
    </row>
    <row r="11" spans="2:143" ht="11.25" customHeight="1" x14ac:dyDescent="0.15">
      <c r="B11" s="577" t="s">
        <v>347</v>
      </c>
      <c r="C11" s="578"/>
      <c r="D11" s="578"/>
      <c r="E11" s="578"/>
      <c r="F11" s="578"/>
      <c r="G11" s="578"/>
      <c r="H11" s="578"/>
      <c r="I11" s="578"/>
      <c r="J11" s="578"/>
      <c r="K11" s="578"/>
      <c r="L11" s="578"/>
      <c r="M11" s="578"/>
      <c r="N11" s="578"/>
      <c r="O11" s="578"/>
      <c r="P11" s="578"/>
      <c r="Q11" s="579"/>
      <c r="R11" s="580" t="s">
        <v>207</v>
      </c>
      <c r="S11" s="485"/>
      <c r="T11" s="485"/>
      <c r="U11" s="485"/>
      <c r="V11" s="485"/>
      <c r="W11" s="485"/>
      <c r="X11" s="485"/>
      <c r="Y11" s="581"/>
      <c r="Z11" s="628" t="s">
        <v>207</v>
      </c>
      <c r="AA11" s="628"/>
      <c r="AB11" s="628"/>
      <c r="AC11" s="628"/>
      <c r="AD11" s="629" t="s">
        <v>207</v>
      </c>
      <c r="AE11" s="629"/>
      <c r="AF11" s="629"/>
      <c r="AG11" s="629"/>
      <c r="AH11" s="629"/>
      <c r="AI11" s="629"/>
      <c r="AJ11" s="629"/>
      <c r="AK11" s="629"/>
      <c r="AL11" s="582" t="s">
        <v>207</v>
      </c>
      <c r="AM11" s="351"/>
      <c r="AN11" s="351"/>
      <c r="AO11" s="630"/>
      <c r="AP11" s="577" t="s">
        <v>348</v>
      </c>
      <c r="AQ11" s="578"/>
      <c r="AR11" s="578"/>
      <c r="AS11" s="578"/>
      <c r="AT11" s="578"/>
      <c r="AU11" s="578"/>
      <c r="AV11" s="578"/>
      <c r="AW11" s="578"/>
      <c r="AX11" s="578"/>
      <c r="AY11" s="578"/>
      <c r="AZ11" s="578"/>
      <c r="BA11" s="578"/>
      <c r="BB11" s="578"/>
      <c r="BC11" s="578"/>
      <c r="BD11" s="578"/>
      <c r="BE11" s="578"/>
      <c r="BF11" s="579"/>
      <c r="BG11" s="580">
        <v>301556</v>
      </c>
      <c r="BH11" s="485"/>
      <c r="BI11" s="485"/>
      <c r="BJ11" s="485"/>
      <c r="BK11" s="485"/>
      <c r="BL11" s="485"/>
      <c r="BM11" s="485"/>
      <c r="BN11" s="581"/>
      <c r="BO11" s="628">
        <v>3.4</v>
      </c>
      <c r="BP11" s="628"/>
      <c r="BQ11" s="628"/>
      <c r="BR11" s="628"/>
      <c r="BS11" s="584">
        <v>56220</v>
      </c>
      <c r="BT11" s="485"/>
      <c r="BU11" s="485"/>
      <c r="BV11" s="485"/>
      <c r="BW11" s="485"/>
      <c r="BX11" s="485"/>
      <c r="BY11" s="485"/>
      <c r="BZ11" s="485"/>
      <c r="CA11" s="485"/>
      <c r="CB11" s="622"/>
      <c r="CD11" s="577" t="s">
        <v>351</v>
      </c>
      <c r="CE11" s="578"/>
      <c r="CF11" s="578"/>
      <c r="CG11" s="578"/>
      <c r="CH11" s="578"/>
      <c r="CI11" s="578"/>
      <c r="CJ11" s="578"/>
      <c r="CK11" s="578"/>
      <c r="CL11" s="578"/>
      <c r="CM11" s="578"/>
      <c r="CN11" s="578"/>
      <c r="CO11" s="578"/>
      <c r="CP11" s="578"/>
      <c r="CQ11" s="579"/>
      <c r="CR11" s="580">
        <v>637163</v>
      </c>
      <c r="CS11" s="485"/>
      <c r="CT11" s="485"/>
      <c r="CU11" s="485"/>
      <c r="CV11" s="485"/>
      <c r="CW11" s="485"/>
      <c r="CX11" s="485"/>
      <c r="CY11" s="581"/>
      <c r="CZ11" s="628">
        <v>2.2000000000000002</v>
      </c>
      <c r="DA11" s="628"/>
      <c r="DB11" s="628"/>
      <c r="DC11" s="628"/>
      <c r="DD11" s="584">
        <v>271987</v>
      </c>
      <c r="DE11" s="485"/>
      <c r="DF11" s="485"/>
      <c r="DG11" s="485"/>
      <c r="DH11" s="485"/>
      <c r="DI11" s="485"/>
      <c r="DJ11" s="485"/>
      <c r="DK11" s="485"/>
      <c r="DL11" s="485"/>
      <c r="DM11" s="485"/>
      <c r="DN11" s="485"/>
      <c r="DO11" s="485"/>
      <c r="DP11" s="581"/>
      <c r="DQ11" s="584">
        <v>358925</v>
      </c>
      <c r="DR11" s="485"/>
      <c r="DS11" s="485"/>
      <c r="DT11" s="485"/>
      <c r="DU11" s="485"/>
      <c r="DV11" s="485"/>
      <c r="DW11" s="485"/>
      <c r="DX11" s="485"/>
      <c r="DY11" s="485"/>
      <c r="DZ11" s="485"/>
      <c r="EA11" s="485"/>
      <c r="EB11" s="485"/>
      <c r="EC11" s="622"/>
    </row>
    <row r="12" spans="2:143" ht="11.25" customHeight="1" x14ac:dyDescent="0.15">
      <c r="B12" s="577" t="s">
        <v>107</v>
      </c>
      <c r="C12" s="578"/>
      <c r="D12" s="578"/>
      <c r="E12" s="578"/>
      <c r="F12" s="578"/>
      <c r="G12" s="578"/>
      <c r="H12" s="578"/>
      <c r="I12" s="578"/>
      <c r="J12" s="578"/>
      <c r="K12" s="578"/>
      <c r="L12" s="578"/>
      <c r="M12" s="578"/>
      <c r="N12" s="578"/>
      <c r="O12" s="578"/>
      <c r="P12" s="578"/>
      <c r="Q12" s="579"/>
      <c r="R12" s="580">
        <v>1165644</v>
      </c>
      <c r="S12" s="485"/>
      <c r="T12" s="485"/>
      <c r="U12" s="485"/>
      <c r="V12" s="485"/>
      <c r="W12" s="485"/>
      <c r="X12" s="485"/>
      <c r="Y12" s="581"/>
      <c r="Z12" s="628">
        <v>3.9</v>
      </c>
      <c r="AA12" s="628"/>
      <c r="AB12" s="628"/>
      <c r="AC12" s="628"/>
      <c r="AD12" s="629">
        <v>1165644</v>
      </c>
      <c r="AE12" s="629"/>
      <c r="AF12" s="629"/>
      <c r="AG12" s="629"/>
      <c r="AH12" s="629"/>
      <c r="AI12" s="629"/>
      <c r="AJ12" s="629"/>
      <c r="AK12" s="629"/>
      <c r="AL12" s="582">
        <v>7.2</v>
      </c>
      <c r="AM12" s="351"/>
      <c r="AN12" s="351"/>
      <c r="AO12" s="630"/>
      <c r="AP12" s="577" t="s">
        <v>352</v>
      </c>
      <c r="AQ12" s="578"/>
      <c r="AR12" s="578"/>
      <c r="AS12" s="578"/>
      <c r="AT12" s="578"/>
      <c r="AU12" s="578"/>
      <c r="AV12" s="578"/>
      <c r="AW12" s="578"/>
      <c r="AX12" s="578"/>
      <c r="AY12" s="578"/>
      <c r="AZ12" s="578"/>
      <c r="BA12" s="578"/>
      <c r="BB12" s="578"/>
      <c r="BC12" s="578"/>
      <c r="BD12" s="578"/>
      <c r="BE12" s="578"/>
      <c r="BF12" s="579"/>
      <c r="BG12" s="580">
        <v>4601059</v>
      </c>
      <c r="BH12" s="485"/>
      <c r="BI12" s="485"/>
      <c r="BJ12" s="485"/>
      <c r="BK12" s="485"/>
      <c r="BL12" s="485"/>
      <c r="BM12" s="485"/>
      <c r="BN12" s="581"/>
      <c r="BO12" s="628">
        <v>52.5</v>
      </c>
      <c r="BP12" s="628"/>
      <c r="BQ12" s="628"/>
      <c r="BR12" s="628"/>
      <c r="BS12" s="584" t="s">
        <v>207</v>
      </c>
      <c r="BT12" s="485"/>
      <c r="BU12" s="485"/>
      <c r="BV12" s="485"/>
      <c r="BW12" s="485"/>
      <c r="BX12" s="485"/>
      <c r="BY12" s="485"/>
      <c r="BZ12" s="485"/>
      <c r="CA12" s="485"/>
      <c r="CB12" s="622"/>
      <c r="CD12" s="577" t="s">
        <v>91</v>
      </c>
      <c r="CE12" s="578"/>
      <c r="CF12" s="578"/>
      <c r="CG12" s="578"/>
      <c r="CH12" s="578"/>
      <c r="CI12" s="578"/>
      <c r="CJ12" s="578"/>
      <c r="CK12" s="578"/>
      <c r="CL12" s="578"/>
      <c r="CM12" s="578"/>
      <c r="CN12" s="578"/>
      <c r="CO12" s="578"/>
      <c r="CP12" s="578"/>
      <c r="CQ12" s="579"/>
      <c r="CR12" s="580">
        <v>645477</v>
      </c>
      <c r="CS12" s="485"/>
      <c r="CT12" s="485"/>
      <c r="CU12" s="485"/>
      <c r="CV12" s="485"/>
      <c r="CW12" s="485"/>
      <c r="CX12" s="485"/>
      <c r="CY12" s="581"/>
      <c r="CZ12" s="628">
        <v>2.2999999999999998</v>
      </c>
      <c r="DA12" s="628"/>
      <c r="DB12" s="628"/>
      <c r="DC12" s="628"/>
      <c r="DD12" s="584">
        <v>131060</v>
      </c>
      <c r="DE12" s="485"/>
      <c r="DF12" s="485"/>
      <c r="DG12" s="485"/>
      <c r="DH12" s="485"/>
      <c r="DI12" s="485"/>
      <c r="DJ12" s="485"/>
      <c r="DK12" s="485"/>
      <c r="DL12" s="485"/>
      <c r="DM12" s="485"/>
      <c r="DN12" s="485"/>
      <c r="DO12" s="485"/>
      <c r="DP12" s="581"/>
      <c r="DQ12" s="584">
        <v>467795</v>
      </c>
      <c r="DR12" s="485"/>
      <c r="DS12" s="485"/>
      <c r="DT12" s="485"/>
      <c r="DU12" s="485"/>
      <c r="DV12" s="485"/>
      <c r="DW12" s="485"/>
      <c r="DX12" s="485"/>
      <c r="DY12" s="485"/>
      <c r="DZ12" s="485"/>
      <c r="EA12" s="485"/>
      <c r="EB12" s="485"/>
      <c r="EC12" s="622"/>
    </row>
    <row r="13" spans="2:143" ht="11.25" customHeight="1" x14ac:dyDescent="0.15">
      <c r="B13" s="577" t="s">
        <v>148</v>
      </c>
      <c r="C13" s="578"/>
      <c r="D13" s="578"/>
      <c r="E13" s="578"/>
      <c r="F13" s="578"/>
      <c r="G13" s="578"/>
      <c r="H13" s="578"/>
      <c r="I13" s="578"/>
      <c r="J13" s="578"/>
      <c r="K13" s="578"/>
      <c r="L13" s="578"/>
      <c r="M13" s="578"/>
      <c r="N13" s="578"/>
      <c r="O13" s="578"/>
      <c r="P13" s="578"/>
      <c r="Q13" s="579"/>
      <c r="R13" s="580">
        <v>50668</v>
      </c>
      <c r="S13" s="485"/>
      <c r="T13" s="485"/>
      <c r="U13" s="485"/>
      <c r="V13" s="485"/>
      <c r="W13" s="485"/>
      <c r="X13" s="485"/>
      <c r="Y13" s="581"/>
      <c r="Z13" s="628">
        <v>0.2</v>
      </c>
      <c r="AA13" s="628"/>
      <c r="AB13" s="628"/>
      <c r="AC13" s="628"/>
      <c r="AD13" s="629">
        <v>50668</v>
      </c>
      <c r="AE13" s="629"/>
      <c r="AF13" s="629"/>
      <c r="AG13" s="629"/>
      <c r="AH13" s="629"/>
      <c r="AI13" s="629"/>
      <c r="AJ13" s="629"/>
      <c r="AK13" s="629"/>
      <c r="AL13" s="582">
        <v>0.3</v>
      </c>
      <c r="AM13" s="351"/>
      <c r="AN13" s="351"/>
      <c r="AO13" s="630"/>
      <c r="AP13" s="577" t="s">
        <v>152</v>
      </c>
      <c r="AQ13" s="578"/>
      <c r="AR13" s="578"/>
      <c r="AS13" s="578"/>
      <c r="AT13" s="578"/>
      <c r="AU13" s="578"/>
      <c r="AV13" s="578"/>
      <c r="AW13" s="578"/>
      <c r="AX13" s="578"/>
      <c r="AY13" s="578"/>
      <c r="AZ13" s="578"/>
      <c r="BA13" s="578"/>
      <c r="BB13" s="578"/>
      <c r="BC13" s="578"/>
      <c r="BD13" s="578"/>
      <c r="BE13" s="578"/>
      <c r="BF13" s="579"/>
      <c r="BG13" s="580">
        <v>4533713</v>
      </c>
      <c r="BH13" s="485"/>
      <c r="BI13" s="485"/>
      <c r="BJ13" s="485"/>
      <c r="BK13" s="485"/>
      <c r="BL13" s="485"/>
      <c r="BM13" s="485"/>
      <c r="BN13" s="581"/>
      <c r="BO13" s="628">
        <v>51.7</v>
      </c>
      <c r="BP13" s="628"/>
      <c r="BQ13" s="628"/>
      <c r="BR13" s="628"/>
      <c r="BS13" s="584" t="s">
        <v>207</v>
      </c>
      <c r="BT13" s="485"/>
      <c r="BU13" s="485"/>
      <c r="BV13" s="485"/>
      <c r="BW13" s="485"/>
      <c r="BX13" s="485"/>
      <c r="BY13" s="485"/>
      <c r="BZ13" s="485"/>
      <c r="CA13" s="485"/>
      <c r="CB13" s="622"/>
      <c r="CD13" s="577" t="s">
        <v>353</v>
      </c>
      <c r="CE13" s="578"/>
      <c r="CF13" s="578"/>
      <c r="CG13" s="578"/>
      <c r="CH13" s="578"/>
      <c r="CI13" s="578"/>
      <c r="CJ13" s="578"/>
      <c r="CK13" s="578"/>
      <c r="CL13" s="578"/>
      <c r="CM13" s="578"/>
      <c r="CN13" s="578"/>
      <c r="CO13" s="578"/>
      <c r="CP13" s="578"/>
      <c r="CQ13" s="579"/>
      <c r="CR13" s="580">
        <v>2684699</v>
      </c>
      <c r="CS13" s="485"/>
      <c r="CT13" s="485"/>
      <c r="CU13" s="485"/>
      <c r="CV13" s="485"/>
      <c r="CW13" s="485"/>
      <c r="CX13" s="485"/>
      <c r="CY13" s="581"/>
      <c r="CZ13" s="628">
        <v>9.4</v>
      </c>
      <c r="DA13" s="628"/>
      <c r="DB13" s="628"/>
      <c r="DC13" s="628"/>
      <c r="DD13" s="584">
        <v>1348284</v>
      </c>
      <c r="DE13" s="485"/>
      <c r="DF13" s="485"/>
      <c r="DG13" s="485"/>
      <c r="DH13" s="485"/>
      <c r="DI13" s="485"/>
      <c r="DJ13" s="485"/>
      <c r="DK13" s="485"/>
      <c r="DL13" s="485"/>
      <c r="DM13" s="485"/>
      <c r="DN13" s="485"/>
      <c r="DO13" s="485"/>
      <c r="DP13" s="581"/>
      <c r="DQ13" s="584">
        <v>1477970</v>
      </c>
      <c r="DR13" s="485"/>
      <c r="DS13" s="485"/>
      <c r="DT13" s="485"/>
      <c r="DU13" s="485"/>
      <c r="DV13" s="485"/>
      <c r="DW13" s="485"/>
      <c r="DX13" s="485"/>
      <c r="DY13" s="485"/>
      <c r="DZ13" s="485"/>
      <c r="EA13" s="485"/>
      <c r="EB13" s="485"/>
      <c r="EC13" s="622"/>
    </row>
    <row r="14" spans="2:143" ht="11.25" customHeight="1" x14ac:dyDescent="0.15">
      <c r="B14" s="577" t="s">
        <v>354</v>
      </c>
      <c r="C14" s="578"/>
      <c r="D14" s="578"/>
      <c r="E14" s="578"/>
      <c r="F14" s="578"/>
      <c r="G14" s="578"/>
      <c r="H14" s="578"/>
      <c r="I14" s="578"/>
      <c r="J14" s="578"/>
      <c r="K14" s="578"/>
      <c r="L14" s="578"/>
      <c r="M14" s="578"/>
      <c r="N14" s="578"/>
      <c r="O14" s="578"/>
      <c r="P14" s="578"/>
      <c r="Q14" s="579"/>
      <c r="R14" s="580" t="s">
        <v>207</v>
      </c>
      <c r="S14" s="485"/>
      <c r="T14" s="485"/>
      <c r="U14" s="485"/>
      <c r="V14" s="485"/>
      <c r="W14" s="485"/>
      <c r="X14" s="485"/>
      <c r="Y14" s="581"/>
      <c r="Z14" s="628" t="s">
        <v>207</v>
      </c>
      <c r="AA14" s="628"/>
      <c r="AB14" s="628"/>
      <c r="AC14" s="628"/>
      <c r="AD14" s="629" t="s">
        <v>207</v>
      </c>
      <c r="AE14" s="629"/>
      <c r="AF14" s="629"/>
      <c r="AG14" s="629"/>
      <c r="AH14" s="629"/>
      <c r="AI14" s="629"/>
      <c r="AJ14" s="629"/>
      <c r="AK14" s="629"/>
      <c r="AL14" s="582" t="s">
        <v>207</v>
      </c>
      <c r="AM14" s="351"/>
      <c r="AN14" s="351"/>
      <c r="AO14" s="630"/>
      <c r="AP14" s="577" t="s">
        <v>226</v>
      </c>
      <c r="AQ14" s="578"/>
      <c r="AR14" s="578"/>
      <c r="AS14" s="578"/>
      <c r="AT14" s="578"/>
      <c r="AU14" s="578"/>
      <c r="AV14" s="578"/>
      <c r="AW14" s="578"/>
      <c r="AX14" s="578"/>
      <c r="AY14" s="578"/>
      <c r="AZ14" s="578"/>
      <c r="BA14" s="578"/>
      <c r="BB14" s="578"/>
      <c r="BC14" s="578"/>
      <c r="BD14" s="578"/>
      <c r="BE14" s="578"/>
      <c r="BF14" s="579"/>
      <c r="BG14" s="580">
        <v>224161</v>
      </c>
      <c r="BH14" s="485"/>
      <c r="BI14" s="485"/>
      <c r="BJ14" s="485"/>
      <c r="BK14" s="485"/>
      <c r="BL14" s="485"/>
      <c r="BM14" s="485"/>
      <c r="BN14" s="581"/>
      <c r="BO14" s="628">
        <v>2.6</v>
      </c>
      <c r="BP14" s="628"/>
      <c r="BQ14" s="628"/>
      <c r="BR14" s="628"/>
      <c r="BS14" s="584" t="s">
        <v>207</v>
      </c>
      <c r="BT14" s="485"/>
      <c r="BU14" s="485"/>
      <c r="BV14" s="485"/>
      <c r="BW14" s="485"/>
      <c r="BX14" s="485"/>
      <c r="BY14" s="485"/>
      <c r="BZ14" s="485"/>
      <c r="CA14" s="485"/>
      <c r="CB14" s="622"/>
      <c r="CD14" s="577" t="s">
        <v>355</v>
      </c>
      <c r="CE14" s="578"/>
      <c r="CF14" s="578"/>
      <c r="CG14" s="578"/>
      <c r="CH14" s="578"/>
      <c r="CI14" s="578"/>
      <c r="CJ14" s="578"/>
      <c r="CK14" s="578"/>
      <c r="CL14" s="578"/>
      <c r="CM14" s="578"/>
      <c r="CN14" s="578"/>
      <c r="CO14" s="578"/>
      <c r="CP14" s="578"/>
      <c r="CQ14" s="579"/>
      <c r="CR14" s="580">
        <v>2026914</v>
      </c>
      <c r="CS14" s="485"/>
      <c r="CT14" s="485"/>
      <c r="CU14" s="485"/>
      <c r="CV14" s="485"/>
      <c r="CW14" s="485"/>
      <c r="CX14" s="485"/>
      <c r="CY14" s="581"/>
      <c r="CZ14" s="628">
        <v>7.1</v>
      </c>
      <c r="DA14" s="628"/>
      <c r="DB14" s="628"/>
      <c r="DC14" s="628"/>
      <c r="DD14" s="584">
        <v>981168</v>
      </c>
      <c r="DE14" s="485"/>
      <c r="DF14" s="485"/>
      <c r="DG14" s="485"/>
      <c r="DH14" s="485"/>
      <c r="DI14" s="485"/>
      <c r="DJ14" s="485"/>
      <c r="DK14" s="485"/>
      <c r="DL14" s="485"/>
      <c r="DM14" s="485"/>
      <c r="DN14" s="485"/>
      <c r="DO14" s="485"/>
      <c r="DP14" s="581"/>
      <c r="DQ14" s="584">
        <v>1077114</v>
      </c>
      <c r="DR14" s="485"/>
      <c r="DS14" s="485"/>
      <c r="DT14" s="485"/>
      <c r="DU14" s="485"/>
      <c r="DV14" s="485"/>
      <c r="DW14" s="485"/>
      <c r="DX14" s="485"/>
      <c r="DY14" s="485"/>
      <c r="DZ14" s="485"/>
      <c r="EA14" s="485"/>
      <c r="EB14" s="485"/>
      <c r="EC14" s="622"/>
    </row>
    <row r="15" spans="2:143" ht="11.25" customHeight="1" x14ac:dyDescent="0.15">
      <c r="B15" s="577" t="s">
        <v>356</v>
      </c>
      <c r="C15" s="578"/>
      <c r="D15" s="578"/>
      <c r="E15" s="578"/>
      <c r="F15" s="578"/>
      <c r="G15" s="578"/>
      <c r="H15" s="578"/>
      <c r="I15" s="578"/>
      <c r="J15" s="578"/>
      <c r="K15" s="578"/>
      <c r="L15" s="578"/>
      <c r="M15" s="578"/>
      <c r="N15" s="578"/>
      <c r="O15" s="578"/>
      <c r="P15" s="578"/>
      <c r="Q15" s="579"/>
      <c r="R15" s="580">
        <v>95759</v>
      </c>
      <c r="S15" s="485"/>
      <c r="T15" s="485"/>
      <c r="U15" s="485"/>
      <c r="V15" s="485"/>
      <c r="W15" s="485"/>
      <c r="X15" s="485"/>
      <c r="Y15" s="581"/>
      <c r="Z15" s="628">
        <v>0.3</v>
      </c>
      <c r="AA15" s="628"/>
      <c r="AB15" s="628"/>
      <c r="AC15" s="628"/>
      <c r="AD15" s="629">
        <v>95759</v>
      </c>
      <c r="AE15" s="629"/>
      <c r="AF15" s="629"/>
      <c r="AG15" s="629"/>
      <c r="AH15" s="629"/>
      <c r="AI15" s="629"/>
      <c r="AJ15" s="629"/>
      <c r="AK15" s="629"/>
      <c r="AL15" s="582">
        <v>0.6</v>
      </c>
      <c r="AM15" s="351"/>
      <c r="AN15" s="351"/>
      <c r="AO15" s="630"/>
      <c r="AP15" s="577" t="s">
        <v>358</v>
      </c>
      <c r="AQ15" s="578"/>
      <c r="AR15" s="578"/>
      <c r="AS15" s="578"/>
      <c r="AT15" s="578"/>
      <c r="AU15" s="578"/>
      <c r="AV15" s="578"/>
      <c r="AW15" s="578"/>
      <c r="AX15" s="578"/>
      <c r="AY15" s="578"/>
      <c r="AZ15" s="578"/>
      <c r="BA15" s="578"/>
      <c r="BB15" s="578"/>
      <c r="BC15" s="578"/>
      <c r="BD15" s="578"/>
      <c r="BE15" s="578"/>
      <c r="BF15" s="579"/>
      <c r="BG15" s="580">
        <v>368385</v>
      </c>
      <c r="BH15" s="485"/>
      <c r="BI15" s="485"/>
      <c r="BJ15" s="485"/>
      <c r="BK15" s="485"/>
      <c r="BL15" s="485"/>
      <c r="BM15" s="485"/>
      <c r="BN15" s="581"/>
      <c r="BO15" s="628">
        <v>4.2</v>
      </c>
      <c r="BP15" s="628"/>
      <c r="BQ15" s="628"/>
      <c r="BR15" s="628"/>
      <c r="BS15" s="584" t="s">
        <v>207</v>
      </c>
      <c r="BT15" s="485"/>
      <c r="BU15" s="485"/>
      <c r="BV15" s="485"/>
      <c r="BW15" s="485"/>
      <c r="BX15" s="485"/>
      <c r="BY15" s="485"/>
      <c r="BZ15" s="485"/>
      <c r="CA15" s="485"/>
      <c r="CB15" s="622"/>
      <c r="CD15" s="577" t="s">
        <v>359</v>
      </c>
      <c r="CE15" s="578"/>
      <c r="CF15" s="578"/>
      <c r="CG15" s="578"/>
      <c r="CH15" s="578"/>
      <c r="CI15" s="578"/>
      <c r="CJ15" s="578"/>
      <c r="CK15" s="578"/>
      <c r="CL15" s="578"/>
      <c r="CM15" s="578"/>
      <c r="CN15" s="578"/>
      <c r="CO15" s="578"/>
      <c r="CP15" s="578"/>
      <c r="CQ15" s="579"/>
      <c r="CR15" s="580">
        <v>2541118</v>
      </c>
      <c r="CS15" s="485"/>
      <c r="CT15" s="485"/>
      <c r="CU15" s="485"/>
      <c r="CV15" s="485"/>
      <c r="CW15" s="485"/>
      <c r="CX15" s="485"/>
      <c r="CY15" s="581"/>
      <c r="CZ15" s="628">
        <v>8.9</v>
      </c>
      <c r="DA15" s="628"/>
      <c r="DB15" s="628"/>
      <c r="DC15" s="628"/>
      <c r="DD15" s="584">
        <v>277734</v>
      </c>
      <c r="DE15" s="485"/>
      <c r="DF15" s="485"/>
      <c r="DG15" s="485"/>
      <c r="DH15" s="485"/>
      <c r="DI15" s="485"/>
      <c r="DJ15" s="485"/>
      <c r="DK15" s="485"/>
      <c r="DL15" s="485"/>
      <c r="DM15" s="485"/>
      <c r="DN15" s="485"/>
      <c r="DO15" s="485"/>
      <c r="DP15" s="581"/>
      <c r="DQ15" s="584">
        <v>2216086</v>
      </c>
      <c r="DR15" s="485"/>
      <c r="DS15" s="485"/>
      <c r="DT15" s="485"/>
      <c r="DU15" s="485"/>
      <c r="DV15" s="485"/>
      <c r="DW15" s="485"/>
      <c r="DX15" s="485"/>
      <c r="DY15" s="485"/>
      <c r="DZ15" s="485"/>
      <c r="EA15" s="485"/>
      <c r="EB15" s="485"/>
      <c r="EC15" s="622"/>
    </row>
    <row r="16" spans="2:143" ht="11.25" customHeight="1" x14ac:dyDescent="0.15">
      <c r="B16" s="577" t="s">
        <v>327</v>
      </c>
      <c r="C16" s="578"/>
      <c r="D16" s="578"/>
      <c r="E16" s="578"/>
      <c r="F16" s="578"/>
      <c r="G16" s="578"/>
      <c r="H16" s="578"/>
      <c r="I16" s="578"/>
      <c r="J16" s="578"/>
      <c r="K16" s="578"/>
      <c r="L16" s="578"/>
      <c r="M16" s="578"/>
      <c r="N16" s="578"/>
      <c r="O16" s="578"/>
      <c r="P16" s="578"/>
      <c r="Q16" s="579"/>
      <c r="R16" s="580" t="s">
        <v>207</v>
      </c>
      <c r="S16" s="485"/>
      <c r="T16" s="485"/>
      <c r="U16" s="485"/>
      <c r="V16" s="485"/>
      <c r="W16" s="485"/>
      <c r="X16" s="485"/>
      <c r="Y16" s="581"/>
      <c r="Z16" s="628" t="s">
        <v>207</v>
      </c>
      <c r="AA16" s="628"/>
      <c r="AB16" s="628"/>
      <c r="AC16" s="628"/>
      <c r="AD16" s="629" t="s">
        <v>207</v>
      </c>
      <c r="AE16" s="629"/>
      <c r="AF16" s="629"/>
      <c r="AG16" s="629"/>
      <c r="AH16" s="629"/>
      <c r="AI16" s="629"/>
      <c r="AJ16" s="629"/>
      <c r="AK16" s="629"/>
      <c r="AL16" s="582" t="s">
        <v>207</v>
      </c>
      <c r="AM16" s="351"/>
      <c r="AN16" s="351"/>
      <c r="AO16" s="630"/>
      <c r="AP16" s="577" t="s">
        <v>360</v>
      </c>
      <c r="AQ16" s="578"/>
      <c r="AR16" s="578"/>
      <c r="AS16" s="578"/>
      <c r="AT16" s="578"/>
      <c r="AU16" s="578"/>
      <c r="AV16" s="578"/>
      <c r="AW16" s="578"/>
      <c r="AX16" s="578"/>
      <c r="AY16" s="578"/>
      <c r="AZ16" s="578"/>
      <c r="BA16" s="578"/>
      <c r="BB16" s="578"/>
      <c r="BC16" s="578"/>
      <c r="BD16" s="578"/>
      <c r="BE16" s="578"/>
      <c r="BF16" s="579"/>
      <c r="BG16" s="580">
        <v>4949</v>
      </c>
      <c r="BH16" s="485"/>
      <c r="BI16" s="485"/>
      <c r="BJ16" s="485"/>
      <c r="BK16" s="485"/>
      <c r="BL16" s="485"/>
      <c r="BM16" s="485"/>
      <c r="BN16" s="581"/>
      <c r="BO16" s="628">
        <v>0.1</v>
      </c>
      <c r="BP16" s="628"/>
      <c r="BQ16" s="628"/>
      <c r="BR16" s="628"/>
      <c r="BS16" s="584">
        <v>826</v>
      </c>
      <c r="BT16" s="485"/>
      <c r="BU16" s="485"/>
      <c r="BV16" s="485"/>
      <c r="BW16" s="485"/>
      <c r="BX16" s="485"/>
      <c r="BY16" s="485"/>
      <c r="BZ16" s="485"/>
      <c r="CA16" s="485"/>
      <c r="CB16" s="622"/>
      <c r="CD16" s="577" t="s">
        <v>361</v>
      </c>
      <c r="CE16" s="578"/>
      <c r="CF16" s="578"/>
      <c r="CG16" s="578"/>
      <c r="CH16" s="578"/>
      <c r="CI16" s="578"/>
      <c r="CJ16" s="578"/>
      <c r="CK16" s="578"/>
      <c r="CL16" s="578"/>
      <c r="CM16" s="578"/>
      <c r="CN16" s="578"/>
      <c r="CO16" s="578"/>
      <c r="CP16" s="578"/>
      <c r="CQ16" s="579"/>
      <c r="CR16" s="580" t="s">
        <v>207</v>
      </c>
      <c r="CS16" s="485"/>
      <c r="CT16" s="485"/>
      <c r="CU16" s="485"/>
      <c r="CV16" s="485"/>
      <c r="CW16" s="485"/>
      <c r="CX16" s="485"/>
      <c r="CY16" s="581"/>
      <c r="CZ16" s="628" t="s">
        <v>207</v>
      </c>
      <c r="DA16" s="628"/>
      <c r="DB16" s="628"/>
      <c r="DC16" s="628"/>
      <c r="DD16" s="584" t="s">
        <v>207</v>
      </c>
      <c r="DE16" s="485"/>
      <c r="DF16" s="485"/>
      <c r="DG16" s="485"/>
      <c r="DH16" s="485"/>
      <c r="DI16" s="485"/>
      <c r="DJ16" s="485"/>
      <c r="DK16" s="485"/>
      <c r="DL16" s="485"/>
      <c r="DM16" s="485"/>
      <c r="DN16" s="485"/>
      <c r="DO16" s="485"/>
      <c r="DP16" s="581"/>
      <c r="DQ16" s="584" t="s">
        <v>207</v>
      </c>
      <c r="DR16" s="485"/>
      <c r="DS16" s="485"/>
      <c r="DT16" s="485"/>
      <c r="DU16" s="485"/>
      <c r="DV16" s="485"/>
      <c r="DW16" s="485"/>
      <c r="DX16" s="485"/>
      <c r="DY16" s="485"/>
      <c r="DZ16" s="485"/>
      <c r="EA16" s="485"/>
      <c r="EB16" s="485"/>
      <c r="EC16" s="622"/>
    </row>
    <row r="17" spans="2:133" ht="11.25" customHeight="1" x14ac:dyDescent="0.15">
      <c r="B17" s="577" t="s">
        <v>169</v>
      </c>
      <c r="C17" s="578"/>
      <c r="D17" s="578"/>
      <c r="E17" s="578"/>
      <c r="F17" s="578"/>
      <c r="G17" s="578"/>
      <c r="H17" s="578"/>
      <c r="I17" s="578"/>
      <c r="J17" s="578"/>
      <c r="K17" s="578"/>
      <c r="L17" s="578"/>
      <c r="M17" s="578"/>
      <c r="N17" s="578"/>
      <c r="O17" s="578"/>
      <c r="P17" s="578"/>
      <c r="Q17" s="579"/>
      <c r="R17" s="580">
        <v>43682</v>
      </c>
      <c r="S17" s="485"/>
      <c r="T17" s="485"/>
      <c r="U17" s="485"/>
      <c r="V17" s="485"/>
      <c r="W17" s="485"/>
      <c r="X17" s="485"/>
      <c r="Y17" s="581"/>
      <c r="Z17" s="628">
        <v>0.1</v>
      </c>
      <c r="AA17" s="628"/>
      <c r="AB17" s="628"/>
      <c r="AC17" s="628"/>
      <c r="AD17" s="629">
        <v>43682</v>
      </c>
      <c r="AE17" s="629"/>
      <c r="AF17" s="629"/>
      <c r="AG17" s="629"/>
      <c r="AH17" s="629"/>
      <c r="AI17" s="629"/>
      <c r="AJ17" s="629"/>
      <c r="AK17" s="629"/>
      <c r="AL17" s="582">
        <v>0.3</v>
      </c>
      <c r="AM17" s="351"/>
      <c r="AN17" s="351"/>
      <c r="AO17" s="630"/>
      <c r="AP17" s="577" t="s">
        <v>363</v>
      </c>
      <c r="AQ17" s="578"/>
      <c r="AR17" s="578"/>
      <c r="AS17" s="578"/>
      <c r="AT17" s="578"/>
      <c r="AU17" s="578"/>
      <c r="AV17" s="578"/>
      <c r="AW17" s="578"/>
      <c r="AX17" s="578"/>
      <c r="AY17" s="578"/>
      <c r="AZ17" s="578"/>
      <c r="BA17" s="578"/>
      <c r="BB17" s="578"/>
      <c r="BC17" s="578"/>
      <c r="BD17" s="578"/>
      <c r="BE17" s="578"/>
      <c r="BF17" s="579"/>
      <c r="BG17" s="580" t="s">
        <v>207</v>
      </c>
      <c r="BH17" s="485"/>
      <c r="BI17" s="485"/>
      <c r="BJ17" s="485"/>
      <c r="BK17" s="485"/>
      <c r="BL17" s="485"/>
      <c r="BM17" s="485"/>
      <c r="BN17" s="581"/>
      <c r="BO17" s="628" t="s">
        <v>207</v>
      </c>
      <c r="BP17" s="628"/>
      <c r="BQ17" s="628"/>
      <c r="BR17" s="628"/>
      <c r="BS17" s="584" t="s">
        <v>207</v>
      </c>
      <c r="BT17" s="485"/>
      <c r="BU17" s="485"/>
      <c r="BV17" s="485"/>
      <c r="BW17" s="485"/>
      <c r="BX17" s="485"/>
      <c r="BY17" s="485"/>
      <c r="BZ17" s="485"/>
      <c r="CA17" s="485"/>
      <c r="CB17" s="622"/>
      <c r="CD17" s="577" t="s">
        <v>365</v>
      </c>
      <c r="CE17" s="578"/>
      <c r="CF17" s="578"/>
      <c r="CG17" s="578"/>
      <c r="CH17" s="578"/>
      <c r="CI17" s="578"/>
      <c r="CJ17" s="578"/>
      <c r="CK17" s="578"/>
      <c r="CL17" s="578"/>
      <c r="CM17" s="578"/>
      <c r="CN17" s="578"/>
      <c r="CO17" s="578"/>
      <c r="CP17" s="578"/>
      <c r="CQ17" s="579"/>
      <c r="CR17" s="580">
        <v>3166660</v>
      </c>
      <c r="CS17" s="485"/>
      <c r="CT17" s="485"/>
      <c r="CU17" s="485"/>
      <c r="CV17" s="485"/>
      <c r="CW17" s="485"/>
      <c r="CX17" s="485"/>
      <c r="CY17" s="581"/>
      <c r="CZ17" s="628">
        <v>11.1</v>
      </c>
      <c r="DA17" s="628"/>
      <c r="DB17" s="628"/>
      <c r="DC17" s="628"/>
      <c r="DD17" s="584" t="s">
        <v>207</v>
      </c>
      <c r="DE17" s="485"/>
      <c r="DF17" s="485"/>
      <c r="DG17" s="485"/>
      <c r="DH17" s="485"/>
      <c r="DI17" s="485"/>
      <c r="DJ17" s="485"/>
      <c r="DK17" s="485"/>
      <c r="DL17" s="485"/>
      <c r="DM17" s="485"/>
      <c r="DN17" s="485"/>
      <c r="DO17" s="485"/>
      <c r="DP17" s="581"/>
      <c r="DQ17" s="584">
        <v>3150246</v>
      </c>
      <c r="DR17" s="485"/>
      <c r="DS17" s="485"/>
      <c r="DT17" s="485"/>
      <c r="DU17" s="485"/>
      <c r="DV17" s="485"/>
      <c r="DW17" s="485"/>
      <c r="DX17" s="485"/>
      <c r="DY17" s="485"/>
      <c r="DZ17" s="485"/>
      <c r="EA17" s="485"/>
      <c r="EB17" s="485"/>
      <c r="EC17" s="622"/>
    </row>
    <row r="18" spans="2:133" ht="11.25" customHeight="1" x14ac:dyDescent="0.15">
      <c r="B18" s="577" t="s">
        <v>349</v>
      </c>
      <c r="C18" s="578"/>
      <c r="D18" s="578"/>
      <c r="E18" s="578"/>
      <c r="F18" s="578"/>
      <c r="G18" s="578"/>
      <c r="H18" s="578"/>
      <c r="I18" s="578"/>
      <c r="J18" s="578"/>
      <c r="K18" s="578"/>
      <c r="L18" s="578"/>
      <c r="M18" s="578"/>
      <c r="N18" s="578"/>
      <c r="O18" s="578"/>
      <c r="P18" s="578"/>
      <c r="Q18" s="579"/>
      <c r="R18" s="580">
        <v>6943552</v>
      </c>
      <c r="S18" s="485"/>
      <c r="T18" s="485"/>
      <c r="U18" s="485"/>
      <c r="V18" s="485"/>
      <c r="W18" s="485"/>
      <c r="X18" s="485"/>
      <c r="Y18" s="581"/>
      <c r="Z18" s="628">
        <v>22.9</v>
      </c>
      <c r="AA18" s="628"/>
      <c r="AB18" s="628"/>
      <c r="AC18" s="628"/>
      <c r="AD18" s="629">
        <v>5983313</v>
      </c>
      <c r="AE18" s="629"/>
      <c r="AF18" s="629"/>
      <c r="AG18" s="629"/>
      <c r="AH18" s="629"/>
      <c r="AI18" s="629"/>
      <c r="AJ18" s="629"/>
      <c r="AK18" s="629"/>
      <c r="AL18" s="582">
        <v>37</v>
      </c>
      <c r="AM18" s="351"/>
      <c r="AN18" s="351"/>
      <c r="AO18" s="630"/>
      <c r="AP18" s="577" t="s">
        <v>103</v>
      </c>
      <c r="AQ18" s="578"/>
      <c r="AR18" s="578"/>
      <c r="AS18" s="578"/>
      <c r="AT18" s="578"/>
      <c r="AU18" s="578"/>
      <c r="AV18" s="578"/>
      <c r="AW18" s="578"/>
      <c r="AX18" s="578"/>
      <c r="AY18" s="578"/>
      <c r="AZ18" s="578"/>
      <c r="BA18" s="578"/>
      <c r="BB18" s="578"/>
      <c r="BC18" s="578"/>
      <c r="BD18" s="578"/>
      <c r="BE18" s="578"/>
      <c r="BF18" s="579"/>
      <c r="BG18" s="580" t="s">
        <v>207</v>
      </c>
      <c r="BH18" s="485"/>
      <c r="BI18" s="485"/>
      <c r="BJ18" s="485"/>
      <c r="BK18" s="485"/>
      <c r="BL18" s="485"/>
      <c r="BM18" s="485"/>
      <c r="BN18" s="581"/>
      <c r="BO18" s="628" t="s">
        <v>207</v>
      </c>
      <c r="BP18" s="628"/>
      <c r="BQ18" s="628"/>
      <c r="BR18" s="628"/>
      <c r="BS18" s="584" t="s">
        <v>207</v>
      </c>
      <c r="BT18" s="485"/>
      <c r="BU18" s="485"/>
      <c r="BV18" s="485"/>
      <c r="BW18" s="485"/>
      <c r="BX18" s="485"/>
      <c r="BY18" s="485"/>
      <c r="BZ18" s="485"/>
      <c r="CA18" s="485"/>
      <c r="CB18" s="622"/>
      <c r="CD18" s="577" t="s">
        <v>366</v>
      </c>
      <c r="CE18" s="578"/>
      <c r="CF18" s="578"/>
      <c r="CG18" s="578"/>
      <c r="CH18" s="578"/>
      <c r="CI18" s="578"/>
      <c r="CJ18" s="578"/>
      <c r="CK18" s="578"/>
      <c r="CL18" s="578"/>
      <c r="CM18" s="578"/>
      <c r="CN18" s="578"/>
      <c r="CO18" s="578"/>
      <c r="CP18" s="578"/>
      <c r="CQ18" s="579"/>
      <c r="CR18" s="580" t="s">
        <v>207</v>
      </c>
      <c r="CS18" s="485"/>
      <c r="CT18" s="485"/>
      <c r="CU18" s="485"/>
      <c r="CV18" s="485"/>
      <c r="CW18" s="485"/>
      <c r="CX18" s="485"/>
      <c r="CY18" s="581"/>
      <c r="CZ18" s="628" t="s">
        <v>207</v>
      </c>
      <c r="DA18" s="628"/>
      <c r="DB18" s="628"/>
      <c r="DC18" s="628"/>
      <c r="DD18" s="584" t="s">
        <v>207</v>
      </c>
      <c r="DE18" s="485"/>
      <c r="DF18" s="485"/>
      <c r="DG18" s="485"/>
      <c r="DH18" s="485"/>
      <c r="DI18" s="485"/>
      <c r="DJ18" s="485"/>
      <c r="DK18" s="485"/>
      <c r="DL18" s="485"/>
      <c r="DM18" s="485"/>
      <c r="DN18" s="485"/>
      <c r="DO18" s="485"/>
      <c r="DP18" s="581"/>
      <c r="DQ18" s="584" t="s">
        <v>207</v>
      </c>
      <c r="DR18" s="485"/>
      <c r="DS18" s="485"/>
      <c r="DT18" s="485"/>
      <c r="DU18" s="485"/>
      <c r="DV18" s="485"/>
      <c r="DW18" s="485"/>
      <c r="DX18" s="485"/>
      <c r="DY18" s="485"/>
      <c r="DZ18" s="485"/>
      <c r="EA18" s="485"/>
      <c r="EB18" s="485"/>
      <c r="EC18" s="622"/>
    </row>
    <row r="19" spans="2:133" ht="11.25" customHeight="1" x14ac:dyDescent="0.15">
      <c r="B19" s="577" t="s">
        <v>306</v>
      </c>
      <c r="C19" s="578"/>
      <c r="D19" s="578"/>
      <c r="E19" s="578"/>
      <c r="F19" s="578"/>
      <c r="G19" s="578"/>
      <c r="H19" s="578"/>
      <c r="I19" s="578"/>
      <c r="J19" s="578"/>
      <c r="K19" s="578"/>
      <c r="L19" s="578"/>
      <c r="M19" s="578"/>
      <c r="N19" s="578"/>
      <c r="O19" s="578"/>
      <c r="P19" s="578"/>
      <c r="Q19" s="579"/>
      <c r="R19" s="580">
        <v>5983313</v>
      </c>
      <c r="S19" s="485"/>
      <c r="T19" s="485"/>
      <c r="U19" s="485"/>
      <c r="V19" s="485"/>
      <c r="W19" s="485"/>
      <c r="X19" s="485"/>
      <c r="Y19" s="581"/>
      <c r="Z19" s="628">
        <v>19.8</v>
      </c>
      <c r="AA19" s="628"/>
      <c r="AB19" s="628"/>
      <c r="AC19" s="628"/>
      <c r="AD19" s="629">
        <v>5983313</v>
      </c>
      <c r="AE19" s="629"/>
      <c r="AF19" s="629"/>
      <c r="AG19" s="629"/>
      <c r="AH19" s="629"/>
      <c r="AI19" s="629"/>
      <c r="AJ19" s="629"/>
      <c r="AK19" s="629"/>
      <c r="AL19" s="582">
        <v>37</v>
      </c>
      <c r="AM19" s="351"/>
      <c r="AN19" s="351"/>
      <c r="AO19" s="630"/>
      <c r="AP19" s="577" t="s">
        <v>367</v>
      </c>
      <c r="AQ19" s="578"/>
      <c r="AR19" s="578"/>
      <c r="AS19" s="578"/>
      <c r="AT19" s="578"/>
      <c r="AU19" s="578"/>
      <c r="AV19" s="578"/>
      <c r="AW19" s="578"/>
      <c r="AX19" s="578"/>
      <c r="AY19" s="578"/>
      <c r="AZ19" s="578"/>
      <c r="BA19" s="578"/>
      <c r="BB19" s="578"/>
      <c r="BC19" s="578"/>
      <c r="BD19" s="578"/>
      <c r="BE19" s="578"/>
      <c r="BF19" s="579"/>
      <c r="BG19" s="580">
        <v>328328</v>
      </c>
      <c r="BH19" s="485"/>
      <c r="BI19" s="485"/>
      <c r="BJ19" s="485"/>
      <c r="BK19" s="485"/>
      <c r="BL19" s="485"/>
      <c r="BM19" s="485"/>
      <c r="BN19" s="581"/>
      <c r="BO19" s="628">
        <v>3.7</v>
      </c>
      <c r="BP19" s="628"/>
      <c r="BQ19" s="628"/>
      <c r="BR19" s="628"/>
      <c r="BS19" s="584" t="s">
        <v>207</v>
      </c>
      <c r="BT19" s="485"/>
      <c r="BU19" s="485"/>
      <c r="BV19" s="485"/>
      <c r="BW19" s="485"/>
      <c r="BX19" s="485"/>
      <c r="BY19" s="485"/>
      <c r="BZ19" s="485"/>
      <c r="CA19" s="485"/>
      <c r="CB19" s="622"/>
      <c r="CD19" s="577" t="s">
        <v>368</v>
      </c>
      <c r="CE19" s="578"/>
      <c r="CF19" s="578"/>
      <c r="CG19" s="578"/>
      <c r="CH19" s="578"/>
      <c r="CI19" s="578"/>
      <c r="CJ19" s="578"/>
      <c r="CK19" s="578"/>
      <c r="CL19" s="578"/>
      <c r="CM19" s="578"/>
      <c r="CN19" s="578"/>
      <c r="CO19" s="578"/>
      <c r="CP19" s="578"/>
      <c r="CQ19" s="579"/>
      <c r="CR19" s="580" t="s">
        <v>207</v>
      </c>
      <c r="CS19" s="485"/>
      <c r="CT19" s="485"/>
      <c r="CU19" s="485"/>
      <c r="CV19" s="485"/>
      <c r="CW19" s="485"/>
      <c r="CX19" s="485"/>
      <c r="CY19" s="581"/>
      <c r="CZ19" s="628" t="s">
        <v>207</v>
      </c>
      <c r="DA19" s="628"/>
      <c r="DB19" s="628"/>
      <c r="DC19" s="628"/>
      <c r="DD19" s="584" t="s">
        <v>207</v>
      </c>
      <c r="DE19" s="485"/>
      <c r="DF19" s="485"/>
      <c r="DG19" s="485"/>
      <c r="DH19" s="485"/>
      <c r="DI19" s="485"/>
      <c r="DJ19" s="485"/>
      <c r="DK19" s="485"/>
      <c r="DL19" s="485"/>
      <c r="DM19" s="485"/>
      <c r="DN19" s="485"/>
      <c r="DO19" s="485"/>
      <c r="DP19" s="581"/>
      <c r="DQ19" s="584" t="s">
        <v>207</v>
      </c>
      <c r="DR19" s="485"/>
      <c r="DS19" s="485"/>
      <c r="DT19" s="485"/>
      <c r="DU19" s="485"/>
      <c r="DV19" s="485"/>
      <c r="DW19" s="485"/>
      <c r="DX19" s="485"/>
      <c r="DY19" s="485"/>
      <c r="DZ19" s="485"/>
      <c r="EA19" s="485"/>
      <c r="EB19" s="485"/>
      <c r="EC19" s="622"/>
    </row>
    <row r="20" spans="2:133" ht="11.25" customHeight="1" x14ac:dyDescent="0.15">
      <c r="B20" s="577" t="s">
        <v>304</v>
      </c>
      <c r="C20" s="578"/>
      <c r="D20" s="578"/>
      <c r="E20" s="578"/>
      <c r="F20" s="578"/>
      <c r="G20" s="578"/>
      <c r="H20" s="578"/>
      <c r="I20" s="578"/>
      <c r="J20" s="578"/>
      <c r="K20" s="578"/>
      <c r="L20" s="578"/>
      <c r="M20" s="578"/>
      <c r="N20" s="578"/>
      <c r="O20" s="578"/>
      <c r="P20" s="578"/>
      <c r="Q20" s="579"/>
      <c r="R20" s="580">
        <v>958166</v>
      </c>
      <c r="S20" s="485"/>
      <c r="T20" s="485"/>
      <c r="U20" s="485"/>
      <c r="V20" s="485"/>
      <c r="W20" s="485"/>
      <c r="X20" s="485"/>
      <c r="Y20" s="581"/>
      <c r="Z20" s="628">
        <v>3.2</v>
      </c>
      <c r="AA20" s="628"/>
      <c r="AB20" s="628"/>
      <c r="AC20" s="628"/>
      <c r="AD20" s="629" t="s">
        <v>207</v>
      </c>
      <c r="AE20" s="629"/>
      <c r="AF20" s="629"/>
      <c r="AG20" s="629"/>
      <c r="AH20" s="629"/>
      <c r="AI20" s="629"/>
      <c r="AJ20" s="629"/>
      <c r="AK20" s="629"/>
      <c r="AL20" s="582" t="s">
        <v>207</v>
      </c>
      <c r="AM20" s="351"/>
      <c r="AN20" s="351"/>
      <c r="AO20" s="630"/>
      <c r="AP20" s="577" t="s">
        <v>369</v>
      </c>
      <c r="AQ20" s="578"/>
      <c r="AR20" s="578"/>
      <c r="AS20" s="578"/>
      <c r="AT20" s="578"/>
      <c r="AU20" s="578"/>
      <c r="AV20" s="578"/>
      <c r="AW20" s="578"/>
      <c r="AX20" s="578"/>
      <c r="AY20" s="578"/>
      <c r="AZ20" s="578"/>
      <c r="BA20" s="578"/>
      <c r="BB20" s="578"/>
      <c r="BC20" s="578"/>
      <c r="BD20" s="578"/>
      <c r="BE20" s="578"/>
      <c r="BF20" s="579"/>
      <c r="BG20" s="580">
        <v>328328</v>
      </c>
      <c r="BH20" s="485"/>
      <c r="BI20" s="485"/>
      <c r="BJ20" s="485"/>
      <c r="BK20" s="485"/>
      <c r="BL20" s="485"/>
      <c r="BM20" s="485"/>
      <c r="BN20" s="581"/>
      <c r="BO20" s="628">
        <v>3.7</v>
      </c>
      <c r="BP20" s="628"/>
      <c r="BQ20" s="628"/>
      <c r="BR20" s="628"/>
      <c r="BS20" s="584" t="s">
        <v>207</v>
      </c>
      <c r="BT20" s="485"/>
      <c r="BU20" s="485"/>
      <c r="BV20" s="485"/>
      <c r="BW20" s="485"/>
      <c r="BX20" s="485"/>
      <c r="BY20" s="485"/>
      <c r="BZ20" s="485"/>
      <c r="CA20" s="485"/>
      <c r="CB20" s="622"/>
      <c r="CD20" s="577" t="s">
        <v>200</v>
      </c>
      <c r="CE20" s="578"/>
      <c r="CF20" s="578"/>
      <c r="CG20" s="578"/>
      <c r="CH20" s="578"/>
      <c r="CI20" s="578"/>
      <c r="CJ20" s="578"/>
      <c r="CK20" s="578"/>
      <c r="CL20" s="578"/>
      <c r="CM20" s="578"/>
      <c r="CN20" s="578"/>
      <c r="CO20" s="578"/>
      <c r="CP20" s="578"/>
      <c r="CQ20" s="579"/>
      <c r="CR20" s="580">
        <v>28626571</v>
      </c>
      <c r="CS20" s="485"/>
      <c r="CT20" s="485"/>
      <c r="CU20" s="485"/>
      <c r="CV20" s="485"/>
      <c r="CW20" s="485"/>
      <c r="CX20" s="485"/>
      <c r="CY20" s="581"/>
      <c r="CZ20" s="628">
        <v>100</v>
      </c>
      <c r="DA20" s="628"/>
      <c r="DB20" s="628"/>
      <c r="DC20" s="628"/>
      <c r="DD20" s="584">
        <v>3168229</v>
      </c>
      <c r="DE20" s="485"/>
      <c r="DF20" s="485"/>
      <c r="DG20" s="485"/>
      <c r="DH20" s="485"/>
      <c r="DI20" s="485"/>
      <c r="DJ20" s="485"/>
      <c r="DK20" s="485"/>
      <c r="DL20" s="485"/>
      <c r="DM20" s="485"/>
      <c r="DN20" s="485"/>
      <c r="DO20" s="485"/>
      <c r="DP20" s="581"/>
      <c r="DQ20" s="584">
        <v>20238466</v>
      </c>
      <c r="DR20" s="485"/>
      <c r="DS20" s="485"/>
      <c r="DT20" s="485"/>
      <c r="DU20" s="485"/>
      <c r="DV20" s="485"/>
      <c r="DW20" s="485"/>
      <c r="DX20" s="485"/>
      <c r="DY20" s="485"/>
      <c r="DZ20" s="485"/>
      <c r="EA20" s="485"/>
      <c r="EB20" s="485"/>
      <c r="EC20" s="622"/>
    </row>
    <row r="21" spans="2:133" ht="11.25" customHeight="1" x14ac:dyDescent="0.15">
      <c r="B21" s="577" t="s">
        <v>371</v>
      </c>
      <c r="C21" s="578"/>
      <c r="D21" s="578"/>
      <c r="E21" s="578"/>
      <c r="F21" s="578"/>
      <c r="G21" s="578"/>
      <c r="H21" s="578"/>
      <c r="I21" s="578"/>
      <c r="J21" s="578"/>
      <c r="K21" s="578"/>
      <c r="L21" s="578"/>
      <c r="M21" s="578"/>
      <c r="N21" s="578"/>
      <c r="O21" s="578"/>
      <c r="P21" s="578"/>
      <c r="Q21" s="579"/>
      <c r="R21" s="580">
        <v>2073</v>
      </c>
      <c r="S21" s="485"/>
      <c r="T21" s="485"/>
      <c r="U21" s="485"/>
      <c r="V21" s="485"/>
      <c r="W21" s="485"/>
      <c r="X21" s="485"/>
      <c r="Y21" s="581"/>
      <c r="Z21" s="628">
        <v>0</v>
      </c>
      <c r="AA21" s="628"/>
      <c r="AB21" s="628"/>
      <c r="AC21" s="628"/>
      <c r="AD21" s="629" t="s">
        <v>207</v>
      </c>
      <c r="AE21" s="629"/>
      <c r="AF21" s="629"/>
      <c r="AG21" s="629"/>
      <c r="AH21" s="629"/>
      <c r="AI21" s="629"/>
      <c r="AJ21" s="629"/>
      <c r="AK21" s="629"/>
      <c r="AL21" s="582" t="s">
        <v>207</v>
      </c>
      <c r="AM21" s="351"/>
      <c r="AN21" s="351"/>
      <c r="AO21" s="630"/>
      <c r="AP21" s="656" t="s">
        <v>373</v>
      </c>
      <c r="AQ21" s="659"/>
      <c r="AR21" s="659"/>
      <c r="AS21" s="659"/>
      <c r="AT21" s="659"/>
      <c r="AU21" s="659"/>
      <c r="AV21" s="659"/>
      <c r="AW21" s="659"/>
      <c r="AX21" s="659"/>
      <c r="AY21" s="659"/>
      <c r="AZ21" s="659"/>
      <c r="BA21" s="659"/>
      <c r="BB21" s="659"/>
      <c r="BC21" s="659"/>
      <c r="BD21" s="659"/>
      <c r="BE21" s="659"/>
      <c r="BF21" s="658"/>
      <c r="BG21" s="580">
        <v>13883</v>
      </c>
      <c r="BH21" s="485"/>
      <c r="BI21" s="485"/>
      <c r="BJ21" s="485"/>
      <c r="BK21" s="485"/>
      <c r="BL21" s="485"/>
      <c r="BM21" s="485"/>
      <c r="BN21" s="581"/>
      <c r="BO21" s="628">
        <v>0.2</v>
      </c>
      <c r="BP21" s="628"/>
      <c r="BQ21" s="628"/>
      <c r="BR21" s="628"/>
      <c r="BS21" s="584" t="s">
        <v>207</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82</v>
      </c>
      <c r="C22" s="578"/>
      <c r="D22" s="578"/>
      <c r="E22" s="578"/>
      <c r="F22" s="578"/>
      <c r="G22" s="578"/>
      <c r="H22" s="578"/>
      <c r="I22" s="578"/>
      <c r="J22" s="578"/>
      <c r="K22" s="578"/>
      <c r="L22" s="578"/>
      <c r="M22" s="578"/>
      <c r="N22" s="578"/>
      <c r="O22" s="578"/>
      <c r="P22" s="578"/>
      <c r="Q22" s="579"/>
      <c r="R22" s="580">
        <v>17355870</v>
      </c>
      <c r="S22" s="485"/>
      <c r="T22" s="485"/>
      <c r="U22" s="485"/>
      <c r="V22" s="485"/>
      <c r="W22" s="485"/>
      <c r="X22" s="485"/>
      <c r="Y22" s="581"/>
      <c r="Z22" s="628">
        <v>57.3</v>
      </c>
      <c r="AA22" s="628"/>
      <c r="AB22" s="628"/>
      <c r="AC22" s="628"/>
      <c r="AD22" s="629">
        <v>16081186</v>
      </c>
      <c r="AE22" s="629"/>
      <c r="AF22" s="629"/>
      <c r="AG22" s="629"/>
      <c r="AH22" s="629"/>
      <c r="AI22" s="629"/>
      <c r="AJ22" s="629"/>
      <c r="AK22" s="629"/>
      <c r="AL22" s="582">
        <v>99.5</v>
      </c>
      <c r="AM22" s="351"/>
      <c r="AN22" s="351"/>
      <c r="AO22" s="630"/>
      <c r="AP22" s="656" t="s">
        <v>374</v>
      </c>
      <c r="AQ22" s="659"/>
      <c r="AR22" s="659"/>
      <c r="AS22" s="659"/>
      <c r="AT22" s="659"/>
      <c r="AU22" s="659"/>
      <c r="AV22" s="659"/>
      <c r="AW22" s="659"/>
      <c r="AX22" s="659"/>
      <c r="AY22" s="659"/>
      <c r="AZ22" s="659"/>
      <c r="BA22" s="659"/>
      <c r="BB22" s="659"/>
      <c r="BC22" s="659"/>
      <c r="BD22" s="659"/>
      <c r="BE22" s="659"/>
      <c r="BF22" s="658"/>
      <c r="BG22" s="580" t="s">
        <v>207</v>
      </c>
      <c r="BH22" s="485"/>
      <c r="BI22" s="485"/>
      <c r="BJ22" s="485"/>
      <c r="BK22" s="485"/>
      <c r="BL22" s="485"/>
      <c r="BM22" s="485"/>
      <c r="BN22" s="581"/>
      <c r="BO22" s="628" t="s">
        <v>207</v>
      </c>
      <c r="BP22" s="628"/>
      <c r="BQ22" s="628"/>
      <c r="BR22" s="628"/>
      <c r="BS22" s="584" t="s">
        <v>207</v>
      </c>
      <c r="BT22" s="485"/>
      <c r="BU22" s="485"/>
      <c r="BV22" s="485"/>
      <c r="BW22" s="485"/>
      <c r="BX22" s="485"/>
      <c r="BY22" s="485"/>
      <c r="BZ22" s="485"/>
      <c r="CA22" s="485"/>
      <c r="CB22" s="622"/>
      <c r="CD22" s="515" t="s">
        <v>376</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377</v>
      </c>
      <c r="C23" s="578"/>
      <c r="D23" s="578"/>
      <c r="E23" s="578"/>
      <c r="F23" s="578"/>
      <c r="G23" s="578"/>
      <c r="H23" s="578"/>
      <c r="I23" s="578"/>
      <c r="J23" s="578"/>
      <c r="K23" s="578"/>
      <c r="L23" s="578"/>
      <c r="M23" s="578"/>
      <c r="N23" s="578"/>
      <c r="O23" s="578"/>
      <c r="P23" s="578"/>
      <c r="Q23" s="579"/>
      <c r="R23" s="580">
        <v>7273</v>
      </c>
      <c r="S23" s="485"/>
      <c r="T23" s="485"/>
      <c r="U23" s="485"/>
      <c r="V23" s="485"/>
      <c r="W23" s="485"/>
      <c r="X23" s="485"/>
      <c r="Y23" s="581"/>
      <c r="Z23" s="628">
        <v>0</v>
      </c>
      <c r="AA23" s="628"/>
      <c r="AB23" s="628"/>
      <c r="AC23" s="628"/>
      <c r="AD23" s="629">
        <v>7273</v>
      </c>
      <c r="AE23" s="629"/>
      <c r="AF23" s="629"/>
      <c r="AG23" s="629"/>
      <c r="AH23" s="629"/>
      <c r="AI23" s="629"/>
      <c r="AJ23" s="629"/>
      <c r="AK23" s="629"/>
      <c r="AL23" s="582">
        <v>0</v>
      </c>
      <c r="AM23" s="351"/>
      <c r="AN23" s="351"/>
      <c r="AO23" s="630"/>
      <c r="AP23" s="656" t="s">
        <v>120</v>
      </c>
      <c r="AQ23" s="659"/>
      <c r="AR23" s="659"/>
      <c r="AS23" s="659"/>
      <c r="AT23" s="659"/>
      <c r="AU23" s="659"/>
      <c r="AV23" s="659"/>
      <c r="AW23" s="659"/>
      <c r="AX23" s="659"/>
      <c r="AY23" s="659"/>
      <c r="AZ23" s="659"/>
      <c r="BA23" s="659"/>
      <c r="BB23" s="659"/>
      <c r="BC23" s="659"/>
      <c r="BD23" s="659"/>
      <c r="BE23" s="659"/>
      <c r="BF23" s="658"/>
      <c r="BG23" s="580">
        <v>314445</v>
      </c>
      <c r="BH23" s="485"/>
      <c r="BI23" s="485"/>
      <c r="BJ23" s="485"/>
      <c r="BK23" s="485"/>
      <c r="BL23" s="485"/>
      <c r="BM23" s="485"/>
      <c r="BN23" s="581"/>
      <c r="BO23" s="628">
        <v>3.6</v>
      </c>
      <c r="BP23" s="628"/>
      <c r="BQ23" s="628"/>
      <c r="BR23" s="628"/>
      <c r="BS23" s="584" t="s">
        <v>207</v>
      </c>
      <c r="BT23" s="485"/>
      <c r="BU23" s="485"/>
      <c r="BV23" s="485"/>
      <c r="BW23" s="485"/>
      <c r="BX23" s="485"/>
      <c r="BY23" s="485"/>
      <c r="BZ23" s="485"/>
      <c r="CA23" s="485"/>
      <c r="CB23" s="622"/>
      <c r="CD23" s="515" t="s">
        <v>323</v>
      </c>
      <c r="CE23" s="516"/>
      <c r="CF23" s="516"/>
      <c r="CG23" s="516"/>
      <c r="CH23" s="516"/>
      <c r="CI23" s="516"/>
      <c r="CJ23" s="516"/>
      <c r="CK23" s="516"/>
      <c r="CL23" s="516"/>
      <c r="CM23" s="516"/>
      <c r="CN23" s="516"/>
      <c r="CO23" s="516"/>
      <c r="CP23" s="516"/>
      <c r="CQ23" s="558"/>
      <c r="CR23" s="515" t="s">
        <v>379</v>
      </c>
      <c r="CS23" s="516"/>
      <c r="CT23" s="516"/>
      <c r="CU23" s="516"/>
      <c r="CV23" s="516"/>
      <c r="CW23" s="516"/>
      <c r="CX23" s="516"/>
      <c r="CY23" s="558"/>
      <c r="CZ23" s="515" t="s">
        <v>382</v>
      </c>
      <c r="DA23" s="516"/>
      <c r="DB23" s="516"/>
      <c r="DC23" s="558"/>
      <c r="DD23" s="515" t="s">
        <v>311</v>
      </c>
      <c r="DE23" s="516"/>
      <c r="DF23" s="516"/>
      <c r="DG23" s="516"/>
      <c r="DH23" s="516"/>
      <c r="DI23" s="516"/>
      <c r="DJ23" s="516"/>
      <c r="DK23" s="558"/>
      <c r="DL23" s="660" t="s">
        <v>385</v>
      </c>
      <c r="DM23" s="661"/>
      <c r="DN23" s="661"/>
      <c r="DO23" s="661"/>
      <c r="DP23" s="661"/>
      <c r="DQ23" s="661"/>
      <c r="DR23" s="661"/>
      <c r="DS23" s="661"/>
      <c r="DT23" s="661"/>
      <c r="DU23" s="661"/>
      <c r="DV23" s="662"/>
      <c r="DW23" s="515" t="s">
        <v>386</v>
      </c>
      <c r="DX23" s="516"/>
      <c r="DY23" s="516"/>
      <c r="DZ23" s="516"/>
      <c r="EA23" s="516"/>
      <c r="EB23" s="516"/>
      <c r="EC23" s="558"/>
    </row>
    <row r="24" spans="2:133" ht="11.25" customHeight="1" x14ac:dyDescent="0.15">
      <c r="B24" s="577" t="s">
        <v>162</v>
      </c>
      <c r="C24" s="578"/>
      <c r="D24" s="578"/>
      <c r="E24" s="578"/>
      <c r="F24" s="578"/>
      <c r="G24" s="578"/>
      <c r="H24" s="578"/>
      <c r="I24" s="578"/>
      <c r="J24" s="578"/>
      <c r="K24" s="578"/>
      <c r="L24" s="578"/>
      <c r="M24" s="578"/>
      <c r="N24" s="578"/>
      <c r="O24" s="578"/>
      <c r="P24" s="578"/>
      <c r="Q24" s="579"/>
      <c r="R24" s="580">
        <v>187954</v>
      </c>
      <c r="S24" s="485"/>
      <c r="T24" s="485"/>
      <c r="U24" s="485"/>
      <c r="V24" s="485"/>
      <c r="W24" s="485"/>
      <c r="X24" s="485"/>
      <c r="Y24" s="581"/>
      <c r="Z24" s="628">
        <v>0.6</v>
      </c>
      <c r="AA24" s="628"/>
      <c r="AB24" s="628"/>
      <c r="AC24" s="628"/>
      <c r="AD24" s="629" t="s">
        <v>207</v>
      </c>
      <c r="AE24" s="629"/>
      <c r="AF24" s="629"/>
      <c r="AG24" s="629"/>
      <c r="AH24" s="629"/>
      <c r="AI24" s="629"/>
      <c r="AJ24" s="629"/>
      <c r="AK24" s="629"/>
      <c r="AL24" s="582" t="s">
        <v>207</v>
      </c>
      <c r="AM24" s="351"/>
      <c r="AN24" s="351"/>
      <c r="AO24" s="630"/>
      <c r="AP24" s="656" t="s">
        <v>387</v>
      </c>
      <c r="AQ24" s="659"/>
      <c r="AR24" s="659"/>
      <c r="AS24" s="659"/>
      <c r="AT24" s="659"/>
      <c r="AU24" s="659"/>
      <c r="AV24" s="659"/>
      <c r="AW24" s="659"/>
      <c r="AX24" s="659"/>
      <c r="AY24" s="659"/>
      <c r="AZ24" s="659"/>
      <c r="BA24" s="659"/>
      <c r="BB24" s="659"/>
      <c r="BC24" s="659"/>
      <c r="BD24" s="659"/>
      <c r="BE24" s="659"/>
      <c r="BF24" s="658"/>
      <c r="BG24" s="580" t="s">
        <v>207</v>
      </c>
      <c r="BH24" s="485"/>
      <c r="BI24" s="485"/>
      <c r="BJ24" s="485"/>
      <c r="BK24" s="485"/>
      <c r="BL24" s="485"/>
      <c r="BM24" s="485"/>
      <c r="BN24" s="581"/>
      <c r="BO24" s="628" t="s">
        <v>207</v>
      </c>
      <c r="BP24" s="628"/>
      <c r="BQ24" s="628"/>
      <c r="BR24" s="628"/>
      <c r="BS24" s="584" t="s">
        <v>207</v>
      </c>
      <c r="BT24" s="485"/>
      <c r="BU24" s="485"/>
      <c r="BV24" s="485"/>
      <c r="BW24" s="485"/>
      <c r="BX24" s="485"/>
      <c r="BY24" s="485"/>
      <c r="BZ24" s="485"/>
      <c r="CA24" s="485"/>
      <c r="CB24" s="622"/>
      <c r="CD24" s="637" t="s">
        <v>388</v>
      </c>
      <c r="CE24" s="638"/>
      <c r="CF24" s="638"/>
      <c r="CG24" s="638"/>
      <c r="CH24" s="638"/>
      <c r="CI24" s="638"/>
      <c r="CJ24" s="638"/>
      <c r="CK24" s="638"/>
      <c r="CL24" s="638"/>
      <c r="CM24" s="638"/>
      <c r="CN24" s="638"/>
      <c r="CO24" s="638"/>
      <c r="CP24" s="638"/>
      <c r="CQ24" s="639"/>
      <c r="CR24" s="634">
        <v>13005899</v>
      </c>
      <c r="CS24" s="635"/>
      <c r="CT24" s="635"/>
      <c r="CU24" s="635"/>
      <c r="CV24" s="635"/>
      <c r="CW24" s="635"/>
      <c r="CX24" s="635"/>
      <c r="CY24" s="663"/>
      <c r="CZ24" s="664">
        <v>45.4</v>
      </c>
      <c r="DA24" s="648"/>
      <c r="DB24" s="648"/>
      <c r="DC24" s="665"/>
      <c r="DD24" s="666">
        <v>8889829</v>
      </c>
      <c r="DE24" s="635"/>
      <c r="DF24" s="635"/>
      <c r="DG24" s="635"/>
      <c r="DH24" s="635"/>
      <c r="DI24" s="635"/>
      <c r="DJ24" s="635"/>
      <c r="DK24" s="663"/>
      <c r="DL24" s="666">
        <v>8468974</v>
      </c>
      <c r="DM24" s="635"/>
      <c r="DN24" s="635"/>
      <c r="DO24" s="635"/>
      <c r="DP24" s="635"/>
      <c r="DQ24" s="635"/>
      <c r="DR24" s="635"/>
      <c r="DS24" s="635"/>
      <c r="DT24" s="635"/>
      <c r="DU24" s="635"/>
      <c r="DV24" s="663"/>
      <c r="DW24" s="664">
        <v>49.8</v>
      </c>
      <c r="DX24" s="648"/>
      <c r="DY24" s="648"/>
      <c r="DZ24" s="648"/>
      <c r="EA24" s="648"/>
      <c r="EB24" s="648"/>
      <c r="EC24" s="667"/>
    </row>
    <row r="25" spans="2:133" ht="11.25" customHeight="1" x14ac:dyDescent="0.15">
      <c r="B25" s="577" t="s">
        <v>322</v>
      </c>
      <c r="C25" s="578"/>
      <c r="D25" s="578"/>
      <c r="E25" s="578"/>
      <c r="F25" s="578"/>
      <c r="G25" s="578"/>
      <c r="H25" s="578"/>
      <c r="I25" s="578"/>
      <c r="J25" s="578"/>
      <c r="K25" s="578"/>
      <c r="L25" s="578"/>
      <c r="M25" s="578"/>
      <c r="N25" s="578"/>
      <c r="O25" s="578"/>
      <c r="P25" s="578"/>
      <c r="Q25" s="579"/>
      <c r="R25" s="580">
        <v>422934</v>
      </c>
      <c r="S25" s="485"/>
      <c r="T25" s="485"/>
      <c r="U25" s="485"/>
      <c r="V25" s="485"/>
      <c r="W25" s="485"/>
      <c r="X25" s="485"/>
      <c r="Y25" s="581"/>
      <c r="Z25" s="628">
        <v>1.4</v>
      </c>
      <c r="AA25" s="628"/>
      <c r="AB25" s="628"/>
      <c r="AC25" s="628"/>
      <c r="AD25" s="629">
        <v>20896</v>
      </c>
      <c r="AE25" s="629"/>
      <c r="AF25" s="629"/>
      <c r="AG25" s="629"/>
      <c r="AH25" s="629"/>
      <c r="AI25" s="629"/>
      <c r="AJ25" s="629"/>
      <c r="AK25" s="629"/>
      <c r="AL25" s="582">
        <v>0.1</v>
      </c>
      <c r="AM25" s="351"/>
      <c r="AN25" s="351"/>
      <c r="AO25" s="630"/>
      <c r="AP25" s="656" t="s">
        <v>283</v>
      </c>
      <c r="AQ25" s="659"/>
      <c r="AR25" s="659"/>
      <c r="AS25" s="659"/>
      <c r="AT25" s="659"/>
      <c r="AU25" s="659"/>
      <c r="AV25" s="659"/>
      <c r="AW25" s="659"/>
      <c r="AX25" s="659"/>
      <c r="AY25" s="659"/>
      <c r="AZ25" s="659"/>
      <c r="BA25" s="659"/>
      <c r="BB25" s="659"/>
      <c r="BC25" s="659"/>
      <c r="BD25" s="659"/>
      <c r="BE25" s="659"/>
      <c r="BF25" s="658"/>
      <c r="BG25" s="580" t="s">
        <v>207</v>
      </c>
      <c r="BH25" s="485"/>
      <c r="BI25" s="485"/>
      <c r="BJ25" s="485"/>
      <c r="BK25" s="485"/>
      <c r="BL25" s="485"/>
      <c r="BM25" s="485"/>
      <c r="BN25" s="581"/>
      <c r="BO25" s="628" t="s">
        <v>207</v>
      </c>
      <c r="BP25" s="628"/>
      <c r="BQ25" s="628"/>
      <c r="BR25" s="628"/>
      <c r="BS25" s="584" t="s">
        <v>207</v>
      </c>
      <c r="BT25" s="485"/>
      <c r="BU25" s="485"/>
      <c r="BV25" s="485"/>
      <c r="BW25" s="485"/>
      <c r="BX25" s="485"/>
      <c r="BY25" s="485"/>
      <c r="BZ25" s="485"/>
      <c r="CA25" s="485"/>
      <c r="CB25" s="622"/>
      <c r="CD25" s="577" t="s">
        <v>205</v>
      </c>
      <c r="CE25" s="578"/>
      <c r="CF25" s="578"/>
      <c r="CG25" s="578"/>
      <c r="CH25" s="578"/>
      <c r="CI25" s="578"/>
      <c r="CJ25" s="578"/>
      <c r="CK25" s="578"/>
      <c r="CL25" s="578"/>
      <c r="CM25" s="578"/>
      <c r="CN25" s="578"/>
      <c r="CO25" s="578"/>
      <c r="CP25" s="578"/>
      <c r="CQ25" s="579"/>
      <c r="CR25" s="580">
        <v>4193847</v>
      </c>
      <c r="CS25" s="607"/>
      <c r="CT25" s="607"/>
      <c r="CU25" s="607"/>
      <c r="CV25" s="607"/>
      <c r="CW25" s="607"/>
      <c r="CX25" s="607"/>
      <c r="CY25" s="608"/>
      <c r="CZ25" s="582">
        <v>14.7</v>
      </c>
      <c r="DA25" s="609"/>
      <c r="DB25" s="609"/>
      <c r="DC25" s="610"/>
      <c r="DD25" s="584">
        <v>3741954</v>
      </c>
      <c r="DE25" s="607"/>
      <c r="DF25" s="607"/>
      <c r="DG25" s="607"/>
      <c r="DH25" s="607"/>
      <c r="DI25" s="607"/>
      <c r="DJ25" s="607"/>
      <c r="DK25" s="608"/>
      <c r="DL25" s="584">
        <v>3628904</v>
      </c>
      <c r="DM25" s="607"/>
      <c r="DN25" s="607"/>
      <c r="DO25" s="607"/>
      <c r="DP25" s="607"/>
      <c r="DQ25" s="607"/>
      <c r="DR25" s="607"/>
      <c r="DS25" s="607"/>
      <c r="DT25" s="607"/>
      <c r="DU25" s="607"/>
      <c r="DV25" s="608"/>
      <c r="DW25" s="582">
        <v>21.3</v>
      </c>
      <c r="DX25" s="609"/>
      <c r="DY25" s="609"/>
      <c r="DZ25" s="609"/>
      <c r="EA25" s="609"/>
      <c r="EB25" s="609"/>
      <c r="EC25" s="618"/>
    </row>
    <row r="26" spans="2:133" ht="11.25" customHeight="1" x14ac:dyDescent="0.15">
      <c r="B26" s="577" t="s">
        <v>17</v>
      </c>
      <c r="C26" s="578"/>
      <c r="D26" s="578"/>
      <c r="E26" s="578"/>
      <c r="F26" s="578"/>
      <c r="G26" s="578"/>
      <c r="H26" s="578"/>
      <c r="I26" s="578"/>
      <c r="J26" s="578"/>
      <c r="K26" s="578"/>
      <c r="L26" s="578"/>
      <c r="M26" s="578"/>
      <c r="N26" s="578"/>
      <c r="O26" s="578"/>
      <c r="P26" s="578"/>
      <c r="Q26" s="579"/>
      <c r="R26" s="580">
        <v>152202</v>
      </c>
      <c r="S26" s="485"/>
      <c r="T26" s="485"/>
      <c r="U26" s="485"/>
      <c r="V26" s="485"/>
      <c r="W26" s="485"/>
      <c r="X26" s="485"/>
      <c r="Y26" s="581"/>
      <c r="Z26" s="628">
        <v>0.5</v>
      </c>
      <c r="AA26" s="628"/>
      <c r="AB26" s="628"/>
      <c r="AC26" s="628"/>
      <c r="AD26" s="629" t="s">
        <v>207</v>
      </c>
      <c r="AE26" s="629"/>
      <c r="AF26" s="629"/>
      <c r="AG26" s="629"/>
      <c r="AH26" s="629"/>
      <c r="AI26" s="629"/>
      <c r="AJ26" s="629"/>
      <c r="AK26" s="629"/>
      <c r="AL26" s="582" t="s">
        <v>207</v>
      </c>
      <c r="AM26" s="351"/>
      <c r="AN26" s="351"/>
      <c r="AO26" s="630"/>
      <c r="AP26" s="656" t="s">
        <v>391</v>
      </c>
      <c r="AQ26" s="657"/>
      <c r="AR26" s="657"/>
      <c r="AS26" s="657"/>
      <c r="AT26" s="657"/>
      <c r="AU26" s="657"/>
      <c r="AV26" s="657"/>
      <c r="AW26" s="657"/>
      <c r="AX26" s="657"/>
      <c r="AY26" s="657"/>
      <c r="AZ26" s="657"/>
      <c r="BA26" s="657"/>
      <c r="BB26" s="657"/>
      <c r="BC26" s="657"/>
      <c r="BD26" s="657"/>
      <c r="BE26" s="657"/>
      <c r="BF26" s="658"/>
      <c r="BG26" s="580" t="s">
        <v>207</v>
      </c>
      <c r="BH26" s="485"/>
      <c r="BI26" s="485"/>
      <c r="BJ26" s="485"/>
      <c r="BK26" s="485"/>
      <c r="BL26" s="485"/>
      <c r="BM26" s="485"/>
      <c r="BN26" s="581"/>
      <c r="BO26" s="628" t="s">
        <v>207</v>
      </c>
      <c r="BP26" s="628"/>
      <c r="BQ26" s="628"/>
      <c r="BR26" s="628"/>
      <c r="BS26" s="584" t="s">
        <v>207</v>
      </c>
      <c r="BT26" s="485"/>
      <c r="BU26" s="485"/>
      <c r="BV26" s="485"/>
      <c r="BW26" s="485"/>
      <c r="BX26" s="485"/>
      <c r="BY26" s="485"/>
      <c r="BZ26" s="485"/>
      <c r="CA26" s="485"/>
      <c r="CB26" s="622"/>
      <c r="CD26" s="577" t="s">
        <v>127</v>
      </c>
      <c r="CE26" s="578"/>
      <c r="CF26" s="578"/>
      <c r="CG26" s="578"/>
      <c r="CH26" s="578"/>
      <c r="CI26" s="578"/>
      <c r="CJ26" s="578"/>
      <c r="CK26" s="578"/>
      <c r="CL26" s="578"/>
      <c r="CM26" s="578"/>
      <c r="CN26" s="578"/>
      <c r="CO26" s="578"/>
      <c r="CP26" s="578"/>
      <c r="CQ26" s="579"/>
      <c r="CR26" s="580">
        <v>2777454</v>
      </c>
      <c r="CS26" s="485"/>
      <c r="CT26" s="485"/>
      <c r="CU26" s="485"/>
      <c r="CV26" s="485"/>
      <c r="CW26" s="485"/>
      <c r="CX26" s="485"/>
      <c r="CY26" s="581"/>
      <c r="CZ26" s="582">
        <v>9.6999999999999993</v>
      </c>
      <c r="DA26" s="609"/>
      <c r="DB26" s="609"/>
      <c r="DC26" s="610"/>
      <c r="DD26" s="584">
        <v>2453200</v>
      </c>
      <c r="DE26" s="485"/>
      <c r="DF26" s="485"/>
      <c r="DG26" s="485"/>
      <c r="DH26" s="485"/>
      <c r="DI26" s="485"/>
      <c r="DJ26" s="485"/>
      <c r="DK26" s="581"/>
      <c r="DL26" s="584" t="s">
        <v>207</v>
      </c>
      <c r="DM26" s="485"/>
      <c r="DN26" s="485"/>
      <c r="DO26" s="485"/>
      <c r="DP26" s="485"/>
      <c r="DQ26" s="485"/>
      <c r="DR26" s="485"/>
      <c r="DS26" s="485"/>
      <c r="DT26" s="485"/>
      <c r="DU26" s="485"/>
      <c r="DV26" s="581"/>
      <c r="DW26" s="582" t="s">
        <v>207</v>
      </c>
      <c r="DX26" s="609"/>
      <c r="DY26" s="609"/>
      <c r="DZ26" s="609"/>
      <c r="EA26" s="609"/>
      <c r="EB26" s="609"/>
      <c r="EC26" s="618"/>
    </row>
    <row r="27" spans="2:133" ht="11.25" customHeight="1" x14ac:dyDescent="0.15">
      <c r="B27" s="577" t="s">
        <v>350</v>
      </c>
      <c r="C27" s="578"/>
      <c r="D27" s="578"/>
      <c r="E27" s="578"/>
      <c r="F27" s="578"/>
      <c r="G27" s="578"/>
      <c r="H27" s="578"/>
      <c r="I27" s="578"/>
      <c r="J27" s="578"/>
      <c r="K27" s="578"/>
      <c r="L27" s="578"/>
      <c r="M27" s="578"/>
      <c r="N27" s="578"/>
      <c r="O27" s="578"/>
      <c r="P27" s="578"/>
      <c r="Q27" s="579"/>
      <c r="R27" s="580">
        <v>2971220</v>
      </c>
      <c r="S27" s="485"/>
      <c r="T27" s="485"/>
      <c r="U27" s="485"/>
      <c r="V27" s="485"/>
      <c r="W27" s="485"/>
      <c r="X27" s="485"/>
      <c r="Y27" s="581"/>
      <c r="Z27" s="628">
        <v>9.8000000000000007</v>
      </c>
      <c r="AA27" s="628"/>
      <c r="AB27" s="628"/>
      <c r="AC27" s="628"/>
      <c r="AD27" s="629" t="s">
        <v>207</v>
      </c>
      <c r="AE27" s="629"/>
      <c r="AF27" s="629"/>
      <c r="AG27" s="629"/>
      <c r="AH27" s="629"/>
      <c r="AI27" s="629"/>
      <c r="AJ27" s="629"/>
      <c r="AK27" s="629"/>
      <c r="AL27" s="582" t="s">
        <v>207</v>
      </c>
      <c r="AM27" s="351"/>
      <c r="AN27" s="351"/>
      <c r="AO27" s="630"/>
      <c r="AP27" s="577" t="s">
        <v>393</v>
      </c>
      <c r="AQ27" s="578"/>
      <c r="AR27" s="578"/>
      <c r="AS27" s="578"/>
      <c r="AT27" s="578"/>
      <c r="AU27" s="578"/>
      <c r="AV27" s="578"/>
      <c r="AW27" s="578"/>
      <c r="AX27" s="578"/>
      <c r="AY27" s="578"/>
      <c r="AZ27" s="578"/>
      <c r="BA27" s="578"/>
      <c r="BB27" s="578"/>
      <c r="BC27" s="578"/>
      <c r="BD27" s="578"/>
      <c r="BE27" s="578"/>
      <c r="BF27" s="579"/>
      <c r="BG27" s="580">
        <v>8771004</v>
      </c>
      <c r="BH27" s="485"/>
      <c r="BI27" s="485"/>
      <c r="BJ27" s="485"/>
      <c r="BK27" s="485"/>
      <c r="BL27" s="485"/>
      <c r="BM27" s="485"/>
      <c r="BN27" s="581"/>
      <c r="BO27" s="628">
        <v>100</v>
      </c>
      <c r="BP27" s="628"/>
      <c r="BQ27" s="628"/>
      <c r="BR27" s="628"/>
      <c r="BS27" s="584">
        <v>57046</v>
      </c>
      <c r="BT27" s="485"/>
      <c r="BU27" s="485"/>
      <c r="BV27" s="485"/>
      <c r="BW27" s="485"/>
      <c r="BX27" s="485"/>
      <c r="BY27" s="485"/>
      <c r="BZ27" s="485"/>
      <c r="CA27" s="485"/>
      <c r="CB27" s="622"/>
      <c r="CD27" s="577" t="s">
        <v>232</v>
      </c>
      <c r="CE27" s="578"/>
      <c r="CF27" s="578"/>
      <c r="CG27" s="578"/>
      <c r="CH27" s="578"/>
      <c r="CI27" s="578"/>
      <c r="CJ27" s="578"/>
      <c r="CK27" s="578"/>
      <c r="CL27" s="578"/>
      <c r="CM27" s="578"/>
      <c r="CN27" s="578"/>
      <c r="CO27" s="578"/>
      <c r="CP27" s="578"/>
      <c r="CQ27" s="579"/>
      <c r="CR27" s="580">
        <v>5645392</v>
      </c>
      <c r="CS27" s="607"/>
      <c r="CT27" s="607"/>
      <c r="CU27" s="607"/>
      <c r="CV27" s="607"/>
      <c r="CW27" s="607"/>
      <c r="CX27" s="607"/>
      <c r="CY27" s="608"/>
      <c r="CZ27" s="582">
        <v>19.7</v>
      </c>
      <c r="DA27" s="609"/>
      <c r="DB27" s="609"/>
      <c r="DC27" s="610"/>
      <c r="DD27" s="584">
        <v>1997629</v>
      </c>
      <c r="DE27" s="607"/>
      <c r="DF27" s="607"/>
      <c r="DG27" s="607"/>
      <c r="DH27" s="607"/>
      <c r="DI27" s="607"/>
      <c r="DJ27" s="607"/>
      <c r="DK27" s="608"/>
      <c r="DL27" s="584">
        <v>1967204</v>
      </c>
      <c r="DM27" s="607"/>
      <c r="DN27" s="607"/>
      <c r="DO27" s="607"/>
      <c r="DP27" s="607"/>
      <c r="DQ27" s="607"/>
      <c r="DR27" s="607"/>
      <c r="DS27" s="607"/>
      <c r="DT27" s="607"/>
      <c r="DU27" s="607"/>
      <c r="DV27" s="608"/>
      <c r="DW27" s="582">
        <v>11.6</v>
      </c>
      <c r="DX27" s="609"/>
      <c r="DY27" s="609"/>
      <c r="DZ27" s="609"/>
      <c r="EA27" s="609"/>
      <c r="EB27" s="609"/>
      <c r="EC27" s="618"/>
    </row>
    <row r="28" spans="2:133" ht="11.25" customHeight="1" x14ac:dyDescent="0.15">
      <c r="B28" s="652" t="s">
        <v>56</v>
      </c>
      <c r="C28" s="653"/>
      <c r="D28" s="653"/>
      <c r="E28" s="653"/>
      <c r="F28" s="653"/>
      <c r="G28" s="653"/>
      <c r="H28" s="653"/>
      <c r="I28" s="653"/>
      <c r="J28" s="653"/>
      <c r="K28" s="653"/>
      <c r="L28" s="653"/>
      <c r="M28" s="653"/>
      <c r="N28" s="653"/>
      <c r="O28" s="653"/>
      <c r="P28" s="653"/>
      <c r="Q28" s="654"/>
      <c r="R28" s="580" t="s">
        <v>207</v>
      </c>
      <c r="S28" s="485"/>
      <c r="T28" s="485"/>
      <c r="U28" s="485"/>
      <c r="V28" s="485"/>
      <c r="W28" s="485"/>
      <c r="X28" s="485"/>
      <c r="Y28" s="581"/>
      <c r="Z28" s="628" t="s">
        <v>207</v>
      </c>
      <c r="AA28" s="628"/>
      <c r="AB28" s="628"/>
      <c r="AC28" s="628"/>
      <c r="AD28" s="629" t="s">
        <v>207</v>
      </c>
      <c r="AE28" s="629"/>
      <c r="AF28" s="629"/>
      <c r="AG28" s="629"/>
      <c r="AH28" s="629"/>
      <c r="AI28" s="629"/>
      <c r="AJ28" s="629"/>
      <c r="AK28" s="629"/>
      <c r="AL28" s="582" t="s">
        <v>207</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389</v>
      </c>
      <c r="CE28" s="578"/>
      <c r="CF28" s="578"/>
      <c r="CG28" s="578"/>
      <c r="CH28" s="578"/>
      <c r="CI28" s="578"/>
      <c r="CJ28" s="578"/>
      <c r="CK28" s="578"/>
      <c r="CL28" s="578"/>
      <c r="CM28" s="578"/>
      <c r="CN28" s="578"/>
      <c r="CO28" s="578"/>
      <c r="CP28" s="578"/>
      <c r="CQ28" s="579"/>
      <c r="CR28" s="580">
        <v>3166660</v>
      </c>
      <c r="CS28" s="485"/>
      <c r="CT28" s="485"/>
      <c r="CU28" s="485"/>
      <c r="CV28" s="485"/>
      <c r="CW28" s="485"/>
      <c r="CX28" s="485"/>
      <c r="CY28" s="581"/>
      <c r="CZ28" s="582">
        <v>11.1</v>
      </c>
      <c r="DA28" s="609"/>
      <c r="DB28" s="609"/>
      <c r="DC28" s="610"/>
      <c r="DD28" s="584">
        <v>3150246</v>
      </c>
      <c r="DE28" s="485"/>
      <c r="DF28" s="485"/>
      <c r="DG28" s="485"/>
      <c r="DH28" s="485"/>
      <c r="DI28" s="485"/>
      <c r="DJ28" s="485"/>
      <c r="DK28" s="581"/>
      <c r="DL28" s="584">
        <v>2872866</v>
      </c>
      <c r="DM28" s="485"/>
      <c r="DN28" s="485"/>
      <c r="DO28" s="485"/>
      <c r="DP28" s="485"/>
      <c r="DQ28" s="485"/>
      <c r="DR28" s="485"/>
      <c r="DS28" s="485"/>
      <c r="DT28" s="485"/>
      <c r="DU28" s="485"/>
      <c r="DV28" s="581"/>
      <c r="DW28" s="582">
        <v>16.899999999999999</v>
      </c>
      <c r="DX28" s="609"/>
      <c r="DY28" s="609"/>
      <c r="DZ28" s="609"/>
      <c r="EA28" s="609"/>
      <c r="EB28" s="609"/>
      <c r="EC28" s="618"/>
    </row>
    <row r="29" spans="2:133" ht="11.25" customHeight="1" x14ac:dyDescent="0.15">
      <c r="B29" s="577" t="s">
        <v>395</v>
      </c>
      <c r="C29" s="578"/>
      <c r="D29" s="578"/>
      <c r="E29" s="578"/>
      <c r="F29" s="578"/>
      <c r="G29" s="578"/>
      <c r="H29" s="578"/>
      <c r="I29" s="578"/>
      <c r="J29" s="578"/>
      <c r="K29" s="578"/>
      <c r="L29" s="578"/>
      <c r="M29" s="578"/>
      <c r="N29" s="578"/>
      <c r="O29" s="578"/>
      <c r="P29" s="578"/>
      <c r="Q29" s="579"/>
      <c r="R29" s="580">
        <v>1703402</v>
      </c>
      <c r="S29" s="485"/>
      <c r="T29" s="485"/>
      <c r="U29" s="485"/>
      <c r="V29" s="485"/>
      <c r="W29" s="485"/>
      <c r="X29" s="485"/>
      <c r="Y29" s="581"/>
      <c r="Z29" s="628">
        <v>5.6</v>
      </c>
      <c r="AA29" s="628"/>
      <c r="AB29" s="628"/>
      <c r="AC29" s="628"/>
      <c r="AD29" s="629" t="s">
        <v>207</v>
      </c>
      <c r="AE29" s="629"/>
      <c r="AF29" s="629"/>
      <c r="AG29" s="629"/>
      <c r="AH29" s="629"/>
      <c r="AI29" s="629"/>
      <c r="AJ29" s="629"/>
      <c r="AK29" s="629"/>
      <c r="AL29" s="582" t="s">
        <v>207</v>
      </c>
      <c r="AM29" s="351"/>
      <c r="AN29" s="351"/>
      <c r="AO29" s="630"/>
      <c r="AP29" s="515" t="s">
        <v>323</v>
      </c>
      <c r="AQ29" s="516"/>
      <c r="AR29" s="516"/>
      <c r="AS29" s="516"/>
      <c r="AT29" s="516"/>
      <c r="AU29" s="516"/>
      <c r="AV29" s="516"/>
      <c r="AW29" s="516"/>
      <c r="AX29" s="516"/>
      <c r="AY29" s="516"/>
      <c r="AZ29" s="516"/>
      <c r="BA29" s="516"/>
      <c r="BB29" s="516"/>
      <c r="BC29" s="516"/>
      <c r="BD29" s="516"/>
      <c r="BE29" s="516"/>
      <c r="BF29" s="558"/>
      <c r="BG29" s="515" t="s">
        <v>396</v>
      </c>
      <c r="BH29" s="650"/>
      <c r="BI29" s="650"/>
      <c r="BJ29" s="650"/>
      <c r="BK29" s="650"/>
      <c r="BL29" s="650"/>
      <c r="BM29" s="650"/>
      <c r="BN29" s="650"/>
      <c r="BO29" s="650"/>
      <c r="BP29" s="650"/>
      <c r="BQ29" s="651"/>
      <c r="BR29" s="515" t="s">
        <v>267</v>
      </c>
      <c r="BS29" s="650"/>
      <c r="BT29" s="650"/>
      <c r="BU29" s="650"/>
      <c r="BV29" s="650"/>
      <c r="BW29" s="650"/>
      <c r="BX29" s="650"/>
      <c r="BY29" s="650"/>
      <c r="BZ29" s="650"/>
      <c r="CA29" s="650"/>
      <c r="CB29" s="651"/>
      <c r="CD29" s="386" t="s">
        <v>181</v>
      </c>
      <c r="CE29" s="388"/>
      <c r="CF29" s="577" t="s">
        <v>22</v>
      </c>
      <c r="CG29" s="578"/>
      <c r="CH29" s="578"/>
      <c r="CI29" s="578"/>
      <c r="CJ29" s="578"/>
      <c r="CK29" s="578"/>
      <c r="CL29" s="578"/>
      <c r="CM29" s="578"/>
      <c r="CN29" s="578"/>
      <c r="CO29" s="578"/>
      <c r="CP29" s="578"/>
      <c r="CQ29" s="579"/>
      <c r="CR29" s="580">
        <v>3166660</v>
      </c>
      <c r="CS29" s="607"/>
      <c r="CT29" s="607"/>
      <c r="CU29" s="607"/>
      <c r="CV29" s="607"/>
      <c r="CW29" s="607"/>
      <c r="CX29" s="607"/>
      <c r="CY29" s="608"/>
      <c r="CZ29" s="582">
        <v>11.1</v>
      </c>
      <c r="DA29" s="609"/>
      <c r="DB29" s="609"/>
      <c r="DC29" s="610"/>
      <c r="DD29" s="584">
        <v>3150246</v>
      </c>
      <c r="DE29" s="607"/>
      <c r="DF29" s="607"/>
      <c r="DG29" s="607"/>
      <c r="DH29" s="607"/>
      <c r="DI29" s="607"/>
      <c r="DJ29" s="607"/>
      <c r="DK29" s="608"/>
      <c r="DL29" s="584">
        <v>2872866</v>
      </c>
      <c r="DM29" s="607"/>
      <c r="DN29" s="607"/>
      <c r="DO29" s="607"/>
      <c r="DP29" s="607"/>
      <c r="DQ29" s="607"/>
      <c r="DR29" s="607"/>
      <c r="DS29" s="607"/>
      <c r="DT29" s="607"/>
      <c r="DU29" s="607"/>
      <c r="DV29" s="608"/>
      <c r="DW29" s="582">
        <v>16.899999999999999</v>
      </c>
      <c r="DX29" s="609"/>
      <c r="DY29" s="609"/>
      <c r="DZ29" s="609"/>
      <c r="EA29" s="609"/>
      <c r="EB29" s="609"/>
      <c r="EC29" s="618"/>
    </row>
    <row r="30" spans="2:133" ht="11.25" customHeight="1" x14ac:dyDescent="0.15">
      <c r="B30" s="577" t="s">
        <v>247</v>
      </c>
      <c r="C30" s="578"/>
      <c r="D30" s="578"/>
      <c r="E30" s="578"/>
      <c r="F30" s="578"/>
      <c r="G30" s="578"/>
      <c r="H30" s="578"/>
      <c r="I30" s="578"/>
      <c r="J30" s="578"/>
      <c r="K30" s="578"/>
      <c r="L30" s="578"/>
      <c r="M30" s="578"/>
      <c r="N30" s="578"/>
      <c r="O30" s="578"/>
      <c r="P30" s="578"/>
      <c r="Q30" s="579"/>
      <c r="R30" s="580">
        <v>116313</v>
      </c>
      <c r="S30" s="485"/>
      <c r="T30" s="485"/>
      <c r="U30" s="485"/>
      <c r="V30" s="485"/>
      <c r="W30" s="485"/>
      <c r="X30" s="485"/>
      <c r="Y30" s="581"/>
      <c r="Z30" s="628">
        <v>0.4</v>
      </c>
      <c r="AA30" s="628"/>
      <c r="AB30" s="628"/>
      <c r="AC30" s="628"/>
      <c r="AD30" s="629">
        <v>44237</v>
      </c>
      <c r="AE30" s="629"/>
      <c r="AF30" s="629"/>
      <c r="AG30" s="629"/>
      <c r="AH30" s="629"/>
      <c r="AI30" s="629"/>
      <c r="AJ30" s="629"/>
      <c r="AK30" s="629"/>
      <c r="AL30" s="582">
        <v>0.3</v>
      </c>
      <c r="AM30" s="351"/>
      <c r="AN30" s="351"/>
      <c r="AO30" s="630"/>
      <c r="AP30" s="378" t="s">
        <v>4</v>
      </c>
      <c r="AQ30" s="379"/>
      <c r="AR30" s="379"/>
      <c r="AS30" s="379"/>
      <c r="AT30" s="643" t="s">
        <v>237</v>
      </c>
      <c r="AU30" s="46"/>
      <c r="AV30" s="46"/>
      <c r="AW30" s="46"/>
      <c r="AX30" s="637" t="s">
        <v>284</v>
      </c>
      <c r="AY30" s="638"/>
      <c r="AZ30" s="638"/>
      <c r="BA30" s="638"/>
      <c r="BB30" s="638"/>
      <c r="BC30" s="638"/>
      <c r="BD30" s="638"/>
      <c r="BE30" s="638"/>
      <c r="BF30" s="639"/>
      <c r="BG30" s="646">
        <v>98.8</v>
      </c>
      <c r="BH30" s="647"/>
      <c r="BI30" s="647"/>
      <c r="BJ30" s="647"/>
      <c r="BK30" s="647"/>
      <c r="BL30" s="647"/>
      <c r="BM30" s="648">
        <v>95.1</v>
      </c>
      <c r="BN30" s="647"/>
      <c r="BO30" s="647"/>
      <c r="BP30" s="647"/>
      <c r="BQ30" s="649"/>
      <c r="BR30" s="646">
        <v>98.7</v>
      </c>
      <c r="BS30" s="647"/>
      <c r="BT30" s="647"/>
      <c r="BU30" s="647"/>
      <c r="BV30" s="647"/>
      <c r="BW30" s="647"/>
      <c r="BX30" s="648">
        <v>94.3</v>
      </c>
      <c r="BY30" s="647"/>
      <c r="BZ30" s="647"/>
      <c r="CA30" s="647"/>
      <c r="CB30" s="649"/>
      <c r="CD30" s="389"/>
      <c r="CE30" s="391"/>
      <c r="CF30" s="577" t="s">
        <v>397</v>
      </c>
      <c r="CG30" s="578"/>
      <c r="CH30" s="578"/>
      <c r="CI30" s="578"/>
      <c r="CJ30" s="578"/>
      <c r="CK30" s="578"/>
      <c r="CL30" s="578"/>
      <c r="CM30" s="578"/>
      <c r="CN30" s="578"/>
      <c r="CO30" s="578"/>
      <c r="CP30" s="578"/>
      <c r="CQ30" s="579"/>
      <c r="CR30" s="580">
        <v>2980602</v>
      </c>
      <c r="CS30" s="485"/>
      <c r="CT30" s="485"/>
      <c r="CU30" s="485"/>
      <c r="CV30" s="485"/>
      <c r="CW30" s="485"/>
      <c r="CX30" s="485"/>
      <c r="CY30" s="581"/>
      <c r="CZ30" s="582">
        <v>10.4</v>
      </c>
      <c r="DA30" s="609"/>
      <c r="DB30" s="609"/>
      <c r="DC30" s="610"/>
      <c r="DD30" s="584">
        <v>2964188</v>
      </c>
      <c r="DE30" s="485"/>
      <c r="DF30" s="485"/>
      <c r="DG30" s="485"/>
      <c r="DH30" s="485"/>
      <c r="DI30" s="485"/>
      <c r="DJ30" s="485"/>
      <c r="DK30" s="581"/>
      <c r="DL30" s="584">
        <v>2686808</v>
      </c>
      <c r="DM30" s="485"/>
      <c r="DN30" s="485"/>
      <c r="DO30" s="485"/>
      <c r="DP30" s="485"/>
      <c r="DQ30" s="485"/>
      <c r="DR30" s="485"/>
      <c r="DS30" s="485"/>
      <c r="DT30" s="485"/>
      <c r="DU30" s="485"/>
      <c r="DV30" s="581"/>
      <c r="DW30" s="582">
        <v>15.8</v>
      </c>
      <c r="DX30" s="609"/>
      <c r="DY30" s="609"/>
      <c r="DZ30" s="609"/>
      <c r="EA30" s="609"/>
      <c r="EB30" s="609"/>
      <c r="EC30" s="618"/>
    </row>
    <row r="31" spans="2:133" ht="11.25" customHeight="1" x14ac:dyDescent="0.15">
      <c r="B31" s="577" t="s">
        <v>149</v>
      </c>
      <c r="C31" s="578"/>
      <c r="D31" s="578"/>
      <c r="E31" s="578"/>
      <c r="F31" s="578"/>
      <c r="G31" s="578"/>
      <c r="H31" s="578"/>
      <c r="I31" s="578"/>
      <c r="J31" s="578"/>
      <c r="K31" s="578"/>
      <c r="L31" s="578"/>
      <c r="M31" s="578"/>
      <c r="N31" s="578"/>
      <c r="O31" s="578"/>
      <c r="P31" s="578"/>
      <c r="Q31" s="579"/>
      <c r="R31" s="580">
        <v>392190</v>
      </c>
      <c r="S31" s="485"/>
      <c r="T31" s="485"/>
      <c r="U31" s="485"/>
      <c r="V31" s="485"/>
      <c r="W31" s="485"/>
      <c r="X31" s="485"/>
      <c r="Y31" s="581"/>
      <c r="Z31" s="628">
        <v>1.3</v>
      </c>
      <c r="AA31" s="628"/>
      <c r="AB31" s="628"/>
      <c r="AC31" s="628"/>
      <c r="AD31" s="629" t="s">
        <v>207</v>
      </c>
      <c r="AE31" s="629"/>
      <c r="AF31" s="629"/>
      <c r="AG31" s="629"/>
      <c r="AH31" s="629"/>
      <c r="AI31" s="629"/>
      <c r="AJ31" s="629"/>
      <c r="AK31" s="629"/>
      <c r="AL31" s="582" t="s">
        <v>207</v>
      </c>
      <c r="AM31" s="351"/>
      <c r="AN31" s="351"/>
      <c r="AO31" s="630"/>
      <c r="AP31" s="617"/>
      <c r="AQ31" s="442"/>
      <c r="AR31" s="442"/>
      <c r="AS31" s="442"/>
      <c r="AT31" s="644"/>
      <c r="AU31" s="8" t="s">
        <v>260</v>
      </c>
      <c r="AV31" s="8"/>
      <c r="AW31" s="8"/>
      <c r="AX31" s="577" t="s">
        <v>380</v>
      </c>
      <c r="AY31" s="578"/>
      <c r="AZ31" s="578"/>
      <c r="BA31" s="578"/>
      <c r="BB31" s="578"/>
      <c r="BC31" s="578"/>
      <c r="BD31" s="578"/>
      <c r="BE31" s="578"/>
      <c r="BF31" s="579"/>
      <c r="BG31" s="642">
        <v>99.1</v>
      </c>
      <c r="BH31" s="607"/>
      <c r="BI31" s="607"/>
      <c r="BJ31" s="607"/>
      <c r="BK31" s="607"/>
      <c r="BL31" s="607"/>
      <c r="BM31" s="351">
        <v>96.4</v>
      </c>
      <c r="BN31" s="640"/>
      <c r="BO31" s="640"/>
      <c r="BP31" s="640"/>
      <c r="BQ31" s="621"/>
      <c r="BR31" s="642">
        <v>99.1</v>
      </c>
      <c r="BS31" s="607"/>
      <c r="BT31" s="607"/>
      <c r="BU31" s="607"/>
      <c r="BV31" s="607"/>
      <c r="BW31" s="607"/>
      <c r="BX31" s="351">
        <v>95.7</v>
      </c>
      <c r="BY31" s="640"/>
      <c r="BZ31" s="640"/>
      <c r="CA31" s="640"/>
      <c r="CB31" s="621"/>
      <c r="CD31" s="389"/>
      <c r="CE31" s="391"/>
      <c r="CF31" s="577" t="s">
        <v>324</v>
      </c>
      <c r="CG31" s="578"/>
      <c r="CH31" s="578"/>
      <c r="CI31" s="578"/>
      <c r="CJ31" s="578"/>
      <c r="CK31" s="578"/>
      <c r="CL31" s="578"/>
      <c r="CM31" s="578"/>
      <c r="CN31" s="578"/>
      <c r="CO31" s="578"/>
      <c r="CP31" s="578"/>
      <c r="CQ31" s="579"/>
      <c r="CR31" s="580">
        <v>186058</v>
      </c>
      <c r="CS31" s="607"/>
      <c r="CT31" s="607"/>
      <c r="CU31" s="607"/>
      <c r="CV31" s="607"/>
      <c r="CW31" s="607"/>
      <c r="CX31" s="607"/>
      <c r="CY31" s="608"/>
      <c r="CZ31" s="582">
        <v>0.6</v>
      </c>
      <c r="DA31" s="609"/>
      <c r="DB31" s="609"/>
      <c r="DC31" s="610"/>
      <c r="DD31" s="584">
        <v>186058</v>
      </c>
      <c r="DE31" s="607"/>
      <c r="DF31" s="607"/>
      <c r="DG31" s="607"/>
      <c r="DH31" s="607"/>
      <c r="DI31" s="607"/>
      <c r="DJ31" s="607"/>
      <c r="DK31" s="608"/>
      <c r="DL31" s="584">
        <v>186058</v>
      </c>
      <c r="DM31" s="607"/>
      <c r="DN31" s="607"/>
      <c r="DO31" s="607"/>
      <c r="DP31" s="607"/>
      <c r="DQ31" s="607"/>
      <c r="DR31" s="607"/>
      <c r="DS31" s="607"/>
      <c r="DT31" s="607"/>
      <c r="DU31" s="607"/>
      <c r="DV31" s="608"/>
      <c r="DW31" s="582">
        <v>1.1000000000000001</v>
      </c>
      <c r="DX31" s="609"/>
      <c r="DY31" s="609"/>
      <c r="DZ31" s="609"/>
      <c r="EA31" s="609"/>
      <c r="EB31" s="609"/>
      <c r="EC31" s="618"/>
    </row>
    <row r="32" spans="2:133" ht="11.25" customHeight="1" x14ac:dyDescent="0.15">
      <c r="B32" s="577" t="s">
        <v>398</v>
      </c>
      <c r="C32" s="578"/>
      <c r="D32" s="578"/>
      <c r="E32" s="578"/>
      <c r="F32" s="578"/>
      <c r="G32" s="578"/>
      <c r="H32" s="578"/>
      <c r="I32" s="578"/>
      <c r="J32" s="578"/>
      <c r="K32" s="578"/>
      <c r="L32" s="578"/>
      <c r="M32" s="578"/>
      <c r="N32" s="578"/>
      <c r="O32" s="578"/>
      <c r="P32" s="578"/>
      <c r="Q32" s="579"/>
      <c r="R32" s="580">
        <v>1365791</v>
      </c>
      <c r="S32" s="485"/>
      <c r="T32" s="485"/>
      <c r="U32" s="485"/>
      <c r="V32" s="485"/>
      <c r="W32" s="485"/>
      <c r="X32" s="485"/>
      <c r="Y32" s="581"/>
      <c r="Z32" s="628">
        <v>4.5</v>
      </c>
      <c r="AA32" s="628"/>
      <c r="AB32" s="628"/>
      <c r="AC32" s="628"/>
      <c r="AD32" s="629" t="s">
        <v>207</v>
      </c>
      <c r="AE32" s="629"/>
      <c r="AF32" s="629"/>
      <c r="AG32" s="629"/>
      <c r="AH32" s="629"/>
      <c r="AI32" s="629"/>
      <c r="AJ32" s="629"/>
      <c r="AK32" s="629"/>
      <c r="AL32" s="582" t="s">
        <v>207</v>
      </c>
      <c r="AM32" s="351"/>
      <c r="AN32" s="351"/>
      <c r="AO32" s="630"/>
      <c r="AP32" s="381"/>
      <c r="AQ32" s="382"/>
      <c r="AR32" s="382"/>
      <c r="AS32" s="382"/>
      <c r="AT32" s="645"/>
      <c r="AU32" s="47"/>
      <c r="AV32" s="47"/>
      <c r="AW32" s="47"/>
      <c r="AX32" s="591" t="s">
        <v>164</v>
      </c>
      <c r="AY32" s="592"/>
      <c r="AZ32" s="592"/>
      <c r="BA32" s="592"/>
      <c r="BB32" s="592"/>
      <c r="BC32" s="592"/>
      <c r="BD32" s="592"/>
      <c r="BE32" s="592"/>
      <c r="BF32" s="593"/>
      <c r="BG32" s="641">
        <v>98.6</v>
      </c>
      <c r="BH32" s="595"/>
      <c r="BI32" s="595"/>
      <c r="BJ32" s="595"/>
      <c r="BK32" s="595"/>
      <c r="BL32" s="595"/>
      <c r="BM32" s="626">
        <v>94</v>
      </c>
      <c r="BN32" s="595"/>
      <c r="BO32" s="595"/>
      <c r="BP32" s="595"/>
      <c r="BQ32" s="615"/>
      <c r="BR32" s="641">
        <v>98.4</v>
      </c>
      <c r="BS32" s="595"/>
      <c r="BT32" s="595"/>
      <c r="BU32" s="595"/>
      <c r="BV32" s="595"/>
      <c r="BW32" s="595"/>
      <c r="BX32" s="626">
        <v>93.3</v>
      </c>
      <c r="BY32" s="595"/>
      <c r="BZ32" s="595"/>
      <c r="CA32" s="595"/>
      <c r="CB32" s="615"/>
      <c r="CD32" s="392"/>
      <c r="CE32" s="394"/>
      <c r="CF32" s="577" t="s">
        <v>399</v>
      </c>
      <c r="CG32" s="578"/>
      <c r="CH32" s="578"/>
      <c r="CI32" s="578"/>
      <c r="CJ32" s="578"/>
      <c r="CK32" s="578"/>
      <c r="CL32" s="578"/>
      <c r="CM32" s="578"/>
      <c r="CN32" s="578"/>
      <c r="CO32" s="578"/>
      <c r="CP32" s="578"/>
      <c r="CQ32" s="579"/>
      <c r="CR32" s="580" t="s">
        <v>207</v>
      </c>
      <c r="CS32" s="485"/>
      <c r="CT32" s="485"/>
      <c r="CU32" s="485"/>
      <c r="CV32" s="485"/>
      <c r="CW32" s="485"/>
      <c r="CX32" s="485"/>
      <c r="CY32" s="581"/>
      <c r="CZ32" s="582" t="s">
        <v>207</v>
      </c>
      <c r="DA32" s="609"/>
      <c r="DB32" s="609"/>
      <c r="DC32" s="610"/>
      <c r="DD32" s="584" t="s">
        <v>207</v>
      </c>
      <c r="DE32" s="485"/>
      <c r="DF32" s="485"/>
      <c r="DG32" s="485"/>
      <c r="DH32" s="485"/>
      <c r="DI32" s="485"/>
      <c r="DJ32" s="485"/>
      <c r="DK32" s="581"/>
      <c r="DL32" s="584" t="s">
        <v>207</v>
      </c>
      <c r="DM32" s="485"/>
      <c r="DN32" s="485"/>
      <c r="DO32" s="485"/>
      <c r="DP32" s="485"/>
      <c r="DQ32" s="485"/>
      <c r="DR32" s="485"/>
      <c r="DS32" s="485"/>
      <c r="DT32" s="485"/>
      <c r="DU32" s="485"/>
      <c r="DV32" s="581"/>
      <c r="DW32" s="582" t="s">
        <v>207</v>
      </c>
      <c r="DX32" s="609"/>
      <c r="DY32" s="609"/>
      <c r="DZ32" s="609"/>
      <c r="EA32" s="609"/>
      <c r="EB32" s="609"/>
      <c r="EC32" s="618"/>
    </row>
    <row r="33" spans="2:133" ht="11.25" customHeight="1" x14ac:dyDescent="0.15">
      <c r="B33" s="577" t="s">
        <v>381</v>
      </c>
      <c r="C33" s="578"/>
      <c r="D33" s="578"/>
      <c r="E33" s="578"/>
      <c r="F33" s="578"/>
      <c r="G33" s="578"/>
      <c r="H33" s="578"/>
      <c r="I33" s="578"/>
      <c r="J33" s="578"/>
      <c r="K33" s="578"/>
      <c r="L33" s="578"/>
      <c r="M33" s="578"/>
      <c r="N33" s="578"/>
      <c r="O33" s="578"/>
      <c r="P33" s="578"/>
      <c r="Q33" s="579"/>
      <c r="R33" s="580">
        <v>1910634</v>
      </c>
      <c r="S33" s="485"/>
      <c r="T33" s="485"/>
      <c r="U33" s="485"/>
      <c r="V33" s="485"/>
      <c r="W33" s="485"/>
      <c r="X33" s="485"/>
      <c r="Y33" s="581"/>
      <c r="Z33" s="628">
        <v>6.3</v>
      </c>
      <c r="AA33" s="628"/>
      <c r="AB33" s="628"/>
      <c r="AC33" s="628"/>
      <c r="AD33" s="629" t="s">
        <v>207</v>
      </c>
      <c r="AE33" s="629"/>
      <c r="AF33" s="629"/>
      <c r="AG33" s="629"/>
      <c r="AH33" s="629"/>
      <c r="AI33" s="629"/>
      <c r="AJ33" s="629"/>
      <c r="AK33" s="629"/>
      <c r="AL33" s="582" t="s">
        <v>207</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401</v>
      </c>
      <c r="CE33" s="578"/>
      <c r="CF33" s="578"/>
      <c r="CG33" s="578"/>
      <c r="CH33" s="578"/>
      <c r="CI33" s="578"/>
      <c r="CJ33" s="578"/>
      <c r="CK33" s="578"/>
      <c r="CL33" s="578"/>
      <c r="CM33" s="578"/>
      <c r="CN33" s="578"/>
      <c r="CO33" s="578"/>
      <c r="CP33" s="578"/>
      <c r="CQ33" s="579"/>
      <c r="CR33" s="580">
        <v>12452443</v>
      </c>
      <c r="CS33" s="607"/>
      <c r="CT33" s="607"/>
      <c r="CU33" s="607"/>
      <c r="CV33" s="607"/>
      <c r="CW33" s="607"/>
      <c r="CX33" s="607"/>
      <c r="CY33" s="608"/>
      <c r="CZ33" s="582">
        <v>43.5</v>
      </c>
      <c r="DA33" s="609"/>
      <c r="DB33" s="609"/>
      <c r="DC33" s="610"/>
      <c r="DD33" s="584">
        <v>10607578</v>
      </c>
      <c r="DE33" s="607"/>
      <c r="DF33" s="607"/>
      <c r="DG33" s="607"/>
      <c r="DH33" s="607"/>
      <c r="DI33" s="607"/>
      <c r="DJ33" s="607"/>
      <c r="DK33" s="608"/>
      <c r="DL33" s="584">
        <v>6709328</v>
      </c>
      <c r="DM33" s="607"/>
      <c r="DN33" s="607"/>
      <c r="DO33" s="607"/>
      <c r="DP33" s="607"/>
      <c r="DQ33" s="607"/>
      <c r="DR33" s="607"/>
      <c r="DS33" s="607"/>
      <c r="DT33" s="607"/>
      <c r="DU33" s="607"/>
      <c r="DV33" s="608"/>
      <c r="DW33" s="582">
        <v>39.4</v>
      </c>
      <c r="DX33" s="609"/>
      <c r="DY33" s="609"/>
      <c r="DZ33" s="609"/>
      <c r="EA33" s="609"/>
      <c r="EB33" s="609"/>
      <c r="EC33" s="618"/>
    </row>
    <row r="34" spans="2:133" ht="11.25" customHeight="1" x14ac:dyDescent="0.15">
      <c r="B34" s="577" t="s">
        <v>402</v>
      </c>
      <c r="C34" s="578"/>
      <c r="D34" s="578"/>
      <c r="E34" s="578"/>
      <c r="F34" s="578"/>
      <c r="G34" s="578"/>
      <c r="H34" s="578"/>
      <c r="I34" s="578"/>
      <c r="J34" s="578"/>
      <c r="K34" s="578"/>
      <c r="L34" s="578"/>
      <c r="M34" s="578"/>
      <c r="N34" s="578"/>
      <c r="O34" s="578"/>
      <c r="P34" s="578"/>
      <c r="Q34" s="579"/>
      <c r="R34" s="580">
        <v>410117</v>
      </c>
      <c r="S34" s="485"/>
      <c r="T34" s="485"/>
      <c r="U34" s="485"/>
      <c r="V34" s="485"/>
      <c r="W34" s="485"/>
      <c r="X34" s="485"/>
      <c r="Y34" s="581"/>
      <c r="Z34" s="628">
        <v>1.4</v>
      </c>
      <c r="AA34" s="628"/>
      <c r="AB34" s="628"/>
      <c r="AC34" s="628"/>
      <c r="AD34" s="629">
        <v>3965</v>
      </c>
      <c r="AE34" s="629"/>
      <c r="AF34" s="629"/>
      <c r="AG34" s="629"/>
      <c r="AH34" s="629"/>
      <c r="AI34" s="629"/>
      <c r="AJ34" s="629"/>
      <c r="AK34" s="629"/>
      <c r="AL34" s="582">
        <v>0</v>
      </c>
      <c r="AM34" s="351"/>
      <c r="AN34" s="351"/>
      <c r="AO34" s="630"/>
      <c r="AP34" s="18"/>
      <c r="AQ34" s="515" t="s">
        <v>404</v>
      </c>
      <c r="AR34" s="516"/>
      <c r="AS34" s="516"/>
      <c r="AT34" s="516"/>
      <c r="AU34" s="516"/>
      <c r="AV34" s="516"/>
      <c r="AW34" s="516"/>
      <c r="AX34" s="516"/>
      <c r="AY34" s="516"/>
      <c r="AZ34" s="516"/>
      <c r="BA34" s="516"/>
      <c r="BB34" s="516"/>
      <c r="BC34" s="516"/>
      <c r="BD34" s="516"/>
      <c r="BE34" s="516"/>
      <c r="BF34" s="558"/>
      <c r="BG34" s="515" t="s">
        <v>215</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405</v>
      </c>
      <c r="CE34" s="578"/>
      <c r="CF34" s="578"/>
      <c r="CG34" s="578"/>
      <c r="CH34" s="578"/>
      <c r="CI34" s="578"/>
      <c r="CJ34" s="578"/>
      <c r="CK34" s="578"/>
      <c r="CL34" s="578"/>
      <c r="CM34" s="578"/>
      <c r="CN34" s="578"/>
      <c r="CO34" s="578"/>
      <c r="CP34" s="578"/>
      <c r="CQ34" s="579"/>
      <c r="CR34" s="580">
        <v>3777985</v>
      </c>
      <c r="CS34" s="485"/>
      <c r="CT34" s="485"/>
      <c r="CU34" s="485"/>
      <c r="CV34" s="485"/>
      <c r="CW34" s="485"/>
      <c r="CX34" s="485"/>
      <c r="CY34" s="581"/>
      <c r="CZ34" s="582">
        <v>13.2</v>
      </c>
      <c r="DA34" s="609"/>
      <c r="DB34" s="609"/>
      <c r="DC34" s="610"/>
      <c r="DD34" s="584">
        <v>3210382</v>
      </c>
      <c r="DE34" s="485"/>
      <c r="DF34" s="485"/>
      <c r="DG34" s="485"/>
      <c r="DH34" s="485"/>
      <c r="DI34" s="485"/>
      <c r="DJ34" s="485"/>
      <c r="DK34" s="581"/>
      <c r="DL34" s="584">
        <v>2327081</v>
      </c>
      <c r="DM34" s="485"/>
      <c r="DN34" s="485"/>
      <c r="DO34" s="485"/>
      <c r="DP34" s="485"/>
      <c r="DQ34" s="485"/>
      <c r="DR34" s="485"/>
      <c r="DS34" s="485"/>
      <c r="DT34" s="485"/>
      <c r="DU34" s="485"/>
      <c r="DV34" s="581"/>
      <c r="DW34" s="582">
        <v>13.7</v>
      </c>
      <c r="DX34" s="609"/>
      <c r="DY34" s="609"/>
      <c r="DZ34" s="609"/>
      <c r="EA34" s="609"/>
      <c r="EB34" s="609"/>
      <c r="EC34" s="618"/>
    </row>
    <row r="35" spans="2:133" ht="11.25" customHeight="1" x14ac:dyDescent="0.15">
      <c r="B35" s="577" t="s">
        <v>140</v>
      </c>
      <c r="C35" s="578"/>
      <c r="D35" s="578"/>
      <c r="E35" s="578"/>
      <c r="F35" s="578"/>
      <c r="G35" s="578"/>
      <c r="H35" s="578"/>
      <c r="I35" s="578"/>
      <c r="J35" s="578"/>
      <c r="K35" s="578"/>
      <c r="L35" s="578"/>
      <c r="M35" s="578"/>
      <c r="N35" s="578"/>
      <c r="O35" s="578"/>
      <c r="P35" s="578"/>
      <c r="Q35" s="579"/>
      <c r="R35" s="580">
        <v>3268400</v>
      </c>
      <c r="S35" s="485"/>
      <c r="T35" s="485"/>
      <c r="U35" s="485"/>
      <c r="V35" s="485"/>
      <c r="W35" s="485"/>
      <c r="X35" s="485"/>
      <c r="Y35" s="581"/>
      <c r="Z35" s="628">
        <v>10.8</v>
      </c>
      <c r="AA35" s="628"/>
      <c r="AB35" s="628"/>
      <c r="AC35" s="628"/>
      <c r="AD35" s="629" t="s">
        <v>207</v>
      </c>
      <c r="AE35" s="629"/>
      <c r="AF35" s="629"/>
      <c r="AG35" s="629"/>
      <c r="AH35" s="629"/>
      <c r="AI35" s="629"/>
      <c r="AJ35" s="629"/>
      <c r="AK35" s="629"/>
      <c r="AL35" s="582" t="s">
        <v>207</v>
      </c>
      <c r="AM35" s="351"/>
      <c r="AN35" s="351"/>
      <c r="AO35" s="630"/>
      <c r="AP35" s="18"/>
      <c r="AQ35" s="631" t="s">
        <v>393</v>
      </c>
      <c r="AR35" s="632"/>
      <c r="AS35" s="632"/>
      <c r="AT35" s="632"/>
      <c r="AU35" s="632"/>
      <c r="AV35" s="632"/>
      <c r="AW35" s="632"/>
      <c r="AX35" s="632"/>
      <c r="AY35" s="633"/>
      <c r="AZ35" s="634">
        <v>4425567</v>
      </c>
      <c r="BA35" s="635"/>
      <c r="BB35" s="635"/>
      <c r="BC35" s="635"/>
      <c r="BD35" s="635"/>
      <c r="BE35" s="635"/>
      <c r="BF35" s="636"/>
      <c r="BG35" s="637" t="s">
        <v>407</v>
      </c>
      <c r="BH35" s="638"/>
      <c r="BI35" s="638"/>
      <c r="BJ35" s="638"/>
      <c r="BK35" s="638"/>
      <c r="BL35" s="638"/>
      <c r="BM35" s="638"/>
      <c r="BN35" s="638"/>
      <c r="BO35" s="638"/>
      <c r="BP35" s="638"/>
      <c r="BQ35" s="638"/>
      <c r="BR35" s="638"/>
      <c r="BS35" s="638"/>
      <c r="BT35" s="638"/>
      <c r="BU35" s="639"/>
      <c r="BV35" s="634">
        <v>144187</v>
      </c>
      <c r="BW35" s="635"/>
      <c r="BX35" s="635"/>
      <c r="BY35" s="635"/>
      <c r="BZ35" s="635"/>
      <c r="CA35" s="635"/>
      <c r="CB35" s="636"/>
      <c r="CD35" s="577" t="s">
        <v>409</v>
      </c>
      <c r="CE35" s="578"/>
      <c r="CF35" s="578"/>
      <c r="CG35" s="578"/>
      <c r="CH35" s="578"/>
      <c r="CI35" s="578"/>
      <c r="CJ35" s="578"/>
      <c r="CK35" s="578"/>
      <c r="CL35" s="578"/>
      <c r="CM35" s="578"/>
      <c r="CN35" s="578"/>
      <c r="CO35" s="578"/>
      <c r="CP35" s="578"/>
      <c r="CQ35" s="579"/>
      <c r="CR35" s="580">
        <v>143591</v>
      </c>
      <c r="CS35" s="607"/>
      <c r="CT35" s="607"/>
      <c r="CU35" s="607"/>
      <c r="CV35" s="607"/>
      <c r="CW35" s="607"/>
      <c r="CX35" s="607"/>
      <c r="CY35" s="608"/>
      <c r="CZ35" s="582">
        <v>0.5</v>
      </c>
      <c r="DA35" s="609"/>
      <c r="DB35" s="609"/>
      <c r="DC35" s="610"/>
      <c r="DD35" s="584">
        <v>131472</v>
      </c>
      <c r="DE35" s="607"/>
      <c r="DF35" s="607"/>
      <c r="DG35" s="607"/>
      <c r="DH35" s="607"/>
      <c r="DI35" s="607"/>
      <c r="DJ35" s="607"/>
      <c r="DK35" s="608"/>
      <c r="DL35" s="584">
        <v>131472</v>
      </c>
      <c r="DM35" s="607"/>
      <c r="DN35" s="607"/>
      <c r="DO35" s="607"/>
      <c r="DP35" s="607"/>
      <c r="DQ35" s="607"/>
      <c r="DR35" s="607"/>
      <c r="DS35" s="607"/>
      <c r="DT35" s="607"/>
      <c r="DU35" s="607"/>
      <c r="DV35" s="608"/>
      <c r="DW35" s="582">
        <v>0.8</v>
      </c>
      <c r="DX35" s="609"/>
      <c r="DY35" s="609"/>
      <c r="DZ35" s="609"/>
      <c r="EA35" s="609"/>
      <c r="EB35" s="609"/>
      <c r="EC35" s="618"/>
    </row>
    <row r="36" spans="2:133" ht="11.25" customHeight="1" x14ac:dyDescent="0.15">
      <c r="B36" s="577" t="s">
        <v>411</v>
      </c>
      <c r="C36" s="578"/>
      <c r="D36" s="578"/>
      <c r="E36" s="578"/>
      <c r="F36" s="578"/>
      <c r="G36" s="578"/>
      <c r="H36" s="578"/>
      <c r="I36" s="578"/>
      <c r="J36" s="578"/>
      <c r="K36" s="578"/>
      <c r="L36" s="578"/>
      <c r="M36" s="578"/>
      <c r="N36" s="578"/>
      <c r="O36" s="578"/>
      <c r="P36" s="578"/>
      <c r="Q36" s="579"/>
      <c r="R36" s="580" t="s">
        <v>207</v>
      </c>
      <c r="S36" s="485"/>
      <c r="T36" s="485"/>
      <c r="U36" s="485"/>
      <c r="V36" s="485"/>
      <c r="W36" s="485"/>
      <c r="X36" s="485"/>
      <c r="Y36" s="581"/>
      <c r="Z36" s="628" t="s">
        <v>207</v>
      </c>
      <c r="AA36" s="628"/>
      <c r="AB36" s="628"/>
      <c r="AC36" s="628"/>
      <c r="AD36" s="629" t="s">
        <v>207</v>
      </c>
      <c r="AE36" s="629"/>
      <c r="AF36" s="629"/>
      <c r="AG36" s="629"/>
      <c r="AH36" s="629"/>
      <c r="AI36" s="629"/>
      <c r="AJ36" s="629"/>
      <c r="AK36" s="629"/>
      <c r="AL36" s="582" t="s">
        <v>207</v>
      </c>
      <c r="AM36" s="351"/>
      <c r="AN36" s="351"/>
      <c r="AO36" s="630"/>
      <c r="AQ36" s="619" t="s">
        <v>316</v>
      </c>
      <c r="AR36" s="496"/>
      <c r="AS36" s="496"/>
      <c r="AT36" s="496"/>
      <c r="AU36" s="496"/>
      <c r="AV36" s="496"/>
      <c r="AW36" s="496"/>
      <c r="AX36" s="496"/>
      <c r="AY36" s="620"/>
      <c r="AZ36" s="580">
        <v>1006908</v>
      </c>
      <c r="BA36" s="485"/>
      <c r="BB36" s="485"/>
      <c r="BC36" s="485"/>
      <c r="BD36" s="607"/>
      <c r="BE36" s="607"/>
      <c r="BF36" s="621"/>
      <c r="BG36" s="577" t="s">
        <v>413</v>
      </c>
      <c r="BH36" s="578"/>
      <c r="BI36" s="578"/>
      <c r="BJ36" s="578"/>
      <c r="BK36" s="578"/>
      <c r="BL36" s="578"/>
      <c r="BM36" s="578"/>
      <c r="BN36" s="578"/>
      <c r="BO36" s="578"/>
      <c r="BP36" s="578"/>
      <c r="BQ36" s="578"/>
      <c r="BR36" s="578"/>
      <c r="BS36" s="578"/>
      <c r="BT36" s="578"/>
      <c r="BU36" s="579"/>
      <c r="BV36" s="580">
        <v>124866</v>
      </c>
      <c r="BW36" s="485"/>
      <c r="BX36" s="485"/>
      <c r="BY36" s="485"/>
      <c r="BZ36" s="485"/>
      <c r="CA36" s="485"/>
      <c r="CB36" s="622"/>
      <c r="CD36" s="577" t="s">
        <v>27</v>
      </c>
      <c r="CE36" s="578"/>
      <c r="CF36" s="578"/>
      <c r="CG36" s="578"/>
      <c r="CH36" s="578"/>
      <c r="CI36" s="578"/>
      <c r="CJ36" s="578"/>
      <c r="CK36" s="578"/>
      <c r="CL36" s="578"/>
      <c r="CM36" s="578"/>
      <c r="CN36" s="578"/>
      <c r="CO36" s="578"/>
      <c r="CP36" s="578"/>
      <c r="CQ36" s="579"/>
      <c r="CR36" s="580">
        <v>2974971</v>
      </c>
      <c r="CS36" s="485"/>
      <c r="CT36" s="485"/>
      <c r="CU36" s="485"/>
      <c r="CV36" s="485"/>
      <c r="CW36" s="485"/>
      <c r="CX36" s="485"/>
      <c r="CY36" s="581"/>
      <c r="CZ36" s="582">
        <v>10.4</v>
      </c>
      <c r="DA36" s="609"/>
      <c r="DB36" s="609"/>
      <c r="DC36" s="610"/>
      <c r="DD36" s="584">
        <v>2800215</v>
      </c>
      <c r="DE36" s="485"/>
      <c r="DF36" s="485"/>
      <c r="DG36" s="485"/>
      <c r="DH36" s="485"/>
      <c r="DI36" s="485"/>
      <c r="DJ36" s="485"/>
      <c r="DK36" s="581"/>
      <c r="DL36" s="584">
        <v>2117370</v>
      </c>
      <c r="DM36" s="485"/>
      <c r="DN36" s="485"/>
      <c r="DO36" s="485"/>
      <c r="DP36" s="485"/>
      <c r="DQ36" s="485"/>
      <c r="DR36" s="485"/>
      <c r="DS36" s="485"/>
      <c r="DT36" s="485"/>
      <c r="DU36" s="485"/>
      <c r="DV36" s="581"/>
      <c r="DW36" s="582">
        <v>12.4</v>
      </c>
      <c r="DX36" s="609"/>
      <c r="DY36" s="609"/>
      <c r="DZ36" s="609"/>
      <c r="EA36" s="609"/>
      <c r="EB36" s="609"/>
      <c r="EC36" s="618"/>
    </row>
    <row r="37" spans="2:133" ht="11.25" customHeight="1" x14ac:dyDescent="0.15">
      <c r="B37" s="577" t="s">
        <v>144</v>
      </c>
      <c r="C37" s="578"/>
      <c r="D37" s="578"/>
      <c r="E37" s="578"/>
      <c r="F37" s="578"/>
      <c r="G37" s="578"/>
      <c r="H37" s="578"/>
      <c r="I37" s="578"/>
      <c r="J37" s="578"/>
      <c r="K37" s="578"/>
      <c r="L37" s="578"/>
      <c r="M37" s="578"/>
      <c r="N37" s="578"/>
      <c r="O37" s="578"/>
      <c r="P37" s="578"/>
      <c r="Q37" s="579"/>
      <c r="R37" s="580">
        <v>850000</v>
      </c>
      <c r="S37" s="485"/>
      <c r="T37" s="485"/>
      <c r="U37" s="485"/>
      <c r="V37" s="485"/>
      <c r="W37" s="485"/>
      <c r="X37" s="485"/>
      <c r="Y37" s="581"/>
      <c r="Z37" s="628">
        <v>2.8</v>
      </c>
      <c r="AA37" s="628"/>
      <c r="AB37" s="628"/>
      <c r="AC37" s="628"/>
      <c r="AD37" s="629" t="s">
        <v>207</v>
      </c>
      <c r="AE37" s="629"/>
      <c r="AF37" s="629"/>
      <c r="AG37" s="629"/>
      <c r="AH37" s="629"/>
      <c r="AI37" s="629"/>
      <c r="AJ37" s="629"/>
      <c r="AK37" s="629"/>
      <c r="AL37" s="582" t="s">
        <v>207</v>
      </c>
      <c r="AM37" s="351"/>
      <c r="AN37" s="351"/>
      <c r="AO37" s="630"/>
      <c r="AQ37" s="619" t="s">
        <v>415</v>
      </c>
      <c r="AR37" s="496"/>
      <c r="AS37" s="496"/>
      <c r="AT37" s="496"/>
      <c r="AU37" s="496"/>
      <c r="AV37" s="496"/>
      <c r="AW37" s="496"/>
      <c r="AX37" s="496"/>
      <c r="AY37" s="620"/>
      <c r="AZ37" s="580">
        <v>627207</v>
      </c>
      <c r="BA37" s="485"/>
      <c r="BB37" s="485"/>
      <c r="BC37" s="485"/>
      <c r="BD37" s="607"/>
      <c r="BE37" s="607"/>
      <c r="BF37" s="621"/>
      <c r="BG37" s="577" t="s">
        <v>416</v>
      </c>
      <c r="BH37" s="578"/>
      <c r="BI37" s="578"/>
      <c r="BJ37" s="578"/>
      <c r="BK37" s="578"/>
      <c r="BL37" s="578"/>
      <c r="BM37" s="578"/>
      <c r="BN37" s="578"/>
      <c r="BO37" s="578"/>
      <c r="BP37" s="578"/>
      <c r="BQ37" s="578"/>
      <c r="BR37" s="578"/>
      <c r="BS37" s="578"/>
      <c r="BT37" s="578"/>
      <c r="BU37" s="579"/>
      <c r="BV37" s="580">
        <v>9522</v>
      </c>
      <c r="BW37" s="485"/>
      <c r="BX37" s="485"/>
      <c r="BY37" s="485"/>
      <c r="BZ37" s="485"/>
      <c r="CA37" s="485"/>
      <c r="CB37" s="622"/>
      <c r="CD37" s="577" t="s">
        <v>166</v>
      </c>
      <c r="CE37" s="578"/>
      <c r="CF37" s="578"/>
      <c r="CG37" s="578"/>
      <c r="CH37" s="578"/>
      <c r="CI37" s="578"/>
      <c r="CJ37" s="578"/>
      <c r="CK37" s="578"/>
      <c r="CL37" s="578"/>
      <c r="CM37" s="578"/>
      <c r="CN37" s="578"/>
      <c r="CO37" s="578"/>
      <c r="CP37" s="578"/>
      <c r="CQ37" s="579"/>
      <c r="CR37" s="580">
        <v>1420350</v>
      </c>
      <c r="CS37" s="607"/>
      <c r="CT37" s="607"/>
      <c r="CU37" s="607"/>
      <c r="CV37" s="607"/>
      <c r="CW37" s="607"/>
      <c r="CX37" s="607"/>
      <c r="CY37" s="608"/>
      <c r="CZ37" s="582">
        <v>5</v>
      </c>
      <c r="DA37" s="609"/>
      <c r="DB37" s="609"/>
      <c r="DC37" s="610"/>
      <c r="DD37" s="584">
        <v>1417602</v>
      </c>
      <c r="DE37" s="607"/>
      <c r="DF37" s="607"/>
      <c r="DG37" s="607"/>
      <c r="DH37" s="607"/>
      <c r="DI37" s="607"/>
      <c r="DJ37" s="607"/>
      <c r="DK37" s="608"/>
      <c r="DL37" s="584">
        <v>1381222</v>
      </c>
      <c r="DM37" s="607"/>
      <c r="DN37" s="607"/>
      <c r="DO37" s="607"/>
      <c r="DP37" s="607"/>
      <c r="DQ37" s="607"/>
      <c r="DR37" s="607"/>
      <c r="DS37" s="607"/>
      <c r="DT37" s="607"/>
      <c r="DU37" s="607"/>
      <c r="DV37" s="608"/>
      <c r="DW37" s="582">
        <v>8.1</v>
      </c>
      <c r="DX37" s="609"/>
      <c r="DY37" s="609"/>
      <c r="DZ37" s="609"/>
      <c r="EA37" s="609"/>
      <c r="EB37" s="609"/>
      <c r="EC37" s="618"/>
    </row>
    <row r="38" spans="2:133" ht="11.25" customHeight="1" x14ac:dyDescent="0.15">
      <c r="B38" s="591" t="s">
        <v>145</v>
      </c>
      <c r="C38" s="592"/>
      <c r="D38" s="592"/>
      <c r="E38" s="592"/>
      <c r="F38" s="592"/>
      <c r="G38" s="592"/>
      <c r="H38" s="592"/>
      <c r="I38" s="592"/>
      <c r="J38" s="592"/>
      <c r="K38" s="592"/>
      <c r="L38" s="592"/>
      <c r="M38" s="592"/>
      <c r="N38" s="592"/>
      <c r="O38" s="592"/>
      <c r="P38" s="592"/>
      <c r="Q38" s="593"/>
      <c r="R38" s="594">
        <v>30264300</v>
      </c>
      <c r="S38" s="614"/>
      <c r="T38" s="614"/>
      <c r="U38" s="614"/>
      <c r="V38" s="614"/>
      <c r="W38" s="614"/>
      <c r="X38" s="614"/>
      <c r="Y38" s="623"/>
      <c r="Z38" s="624">
        <v>100</v>
      </c>
      <c r="AA38" s="624"/>
      <c r="AB38" s="624"/>
      <c r="AC38" s="624"/>
      <c r="AD38" s="625">
        <v>16157557</v>
      </c>
      <c r="AE38" s="625"/>
      <c r="AF38" s="625"/>
      <c r="AG38" s="625"/>
      <c r="AH38" s="625"/>
      <c r="AI38" s="625"/>
      <c r="AJ38" s="625"/>
      <c r="AK38" s="625"/>
      <c r="AL38" s="597">
        <v>100</v>
      </c>
      <c r="AM38" s="626"/>
      <c r="AN38" s="626"/>
      <c r="AO38" s="627"/>
      <c r="AQ38" s="619" t="s">
        <v>420</v>
      </c>
      <c r="AR38" s="496"/>
      <c r="AS38" s="496"/>
      <c r="AT38" s="496"/>
      <c r="AU38" s="496"/>
      <c r="AV38" s="496"/>
      <c r="AW38" s="496"/>
      <c r="AX38" s="496"/>
      <c r="AY38" s="620"/>
      <c r="AZ38" s="580">
        <v>271462</v>
      </c>
      <c r="BA38" s="485"/>
      <c r="BB38" s="485"/>
      <c r="BC38" s="485"/>
      <c r="BD38" s="607"/>
      <c r="BE38" s="607"/>
      <c r="BF38" s="621"/>
      <c r="BG38" s="577" t="s">
        <v>342</v>
      </c>
      <c r="BH38" s="578"/>
      <c r="BI38" s="578"/>
      <c r="BJ38" s="578"/>
      <c r="BK38" s="578"/>
      <c r="BL38" s="578"/>
      <c r="BM38" s="578"/>
      <c r="BN38" s="578"/>
      <c r="BO38" s="578"/>
      <c r="BP38" s="578"/>
      <c r="BQ38" s="578"/>
      <c r="BR38" s="578"/>
      <c r="BS38" s="578"/>
      <c r="BT38" s="578"/>
      <c r="BU38" s="579"/>
      <c r="BV38" s="580">
        <v>15627</v>
      </c>
      <c r="BW38" s="485"/>
      <c r="BX38" s="485"/>
      <c r="BY38" s="485"/>
      <c r="BZ38" s="485"/>
      <c r="CA38" s="485"/>
      <c r="CB38" s="622"/>
      <c r="CD38" s="577" t="s">
        <v>422</v>
      </c>
      <c r="CE38" s="578"/>
      <c r="CF38" s="578"/>
      <c r="CG38" s="578"/>
      <c r="CH38" s="578"/>
      <c r="CI38" s="578"/>
      <c r="CJ38" s="578"/>
      <c r="CK38" s="578"/>
      <c r="CL38" s="578"/>
      <c r="CM38" s="578"/>
      <c r="CN38" s="578"/>
      <c r="CO38" s="578"/>
      <c r="CP38" s="578"/>
      <c r="CQ38" s="579"/>
      <c r="CR38" s="580">
        <v>3147197</v>
      </c>
      <c r="CS38" s="485"/>
      <c r="CT38" s="485"/>
      <c r="CU38" s="485"/>
      <c r="CV38" s="485"/>
      <c r="CW38" s="485"/>
      <c r="CX38" s="485"/>
      <c r="CY38" s="581"/>
      <c r="CZ38" s="582">
        <v>11</v>
      </c>
      <c r="DA38" s="609"/>
      <c r="DB38" s="609"/>
      <c r="DC38" s="610"/>
      <c r="DD38" s="584">
        <v>2835964</v>
      </c>
      <c r="DE38" s="485"/>
      <c r="DF38" s="485"/>
      <c r="DG38" s="485"/>
      <c r="DH38" s="485"/>
      <c r="DI38" s="485"/>
      <c r="DJ38" s="485"/>
      <c r="DK38" s="581"/>
      <c r="DL38" s="584">
        <v>2133405</v>
      </c>
      <c r="DM38" s="485"/>
      <c r="DN38" s="485"/>
      <c r="DO38" s="485"/>
      <c r="DP38" s="485"/>
      <c r="DQ38" s="485"/>
      <c r="DR38" s="485"/>
      <c r="DS38" s="485"/>
      <c r="DT38" s="485"/>
      <c r="DU38" s="485"/>
      <c r="DV38" s="581"/>
      <c r="DW38" s="582">
        <v>12.5</v>
      </c>
      <c r="DX38" s="609"/>
      <c r="DY38" s="609"/>
      <c r="DZ38" s="609"/>
      <c r="EA38" s="609"/>
      <c r="EB38" s="609"/>
      <c r="EC38" s="618"/>
    </row>
    <row r="39" spans="2:133" ht="11.25" customHeight="1" x14ac:dyDescent="0.15">
      <c r="AQ39" s="619" t="s">
        <v>423</v>
      </c>
      <c r="AR39" s="496"/>
      <c r="AS39" s="496"/>
      <c r="AT39" s="496"/>
      <c r="AU39" s="496"/>
      <c r="AV39" s="496"/>
      <c r="AW39" s="496"/>
      <c r="AX39" s="496"/>
      <c r="AY39" s="620"/>
      <c r="AZ39" s="580">
        <v>76285</v>
      </c>
      <c r="BA39" s="485"/>
      <c r="BB39" s="485"/>
      <c r="BC39" s="485"/>
      <c r="BD39" s="607"/>
      <c r="BE39" s="607"/>
      <c r="BF39" s="621"/>
      <c r="BG39" s="617" t="s">
        <v>58</v>
      </c>
      <c r="BH39" s="442"/>
      <c r="BI39" s="442"/>
      <c r="BJ39" s="442"/>
      <c r="BK39" s="442"/>
      <c r="BL39" s="7"/>
      <c r="BM39" s="578" t="s">
        <v>424</v>
      </c>
      <c r="BN39" s="578"/>
      <c r="BO39" s="578"/>
      <c r="BP39" s="578"/>
      <c r="BQ39" s="578"/>
      <c r="BR39" s="578"/>
      <c r="BS39" s="578"/>
      <c r="BT39" s="578"/>
      <c r="BU39" s="579"/>
      <c r="BV39" s="580">
        <v>76</v>
      </c>
      <c r="BW39" s="485"/>
      <c r="BX39" s="485"/>
      <c r="BY39" s="485"/>
      <c r="BZ39" s="485"/>
      <c r="CA39" s="485"/>
      <c r="CB39" s="622"/>
      <c r="CD39" s="577" t="s">
        <v>425</v>
      </c>
      <c r="CE39" s="578"/>
      <c r="CF39" s="578"/>
      <c r="CG39" s="578"/>
      <c r="CH39" s="578"/>
      <c r="CI39" s="578"/>
      <c r="CJ39" s="578"/>
      <c r="CK39" s="578"/>
      <c r="CL39" s="578"/>
      <c r="CM39" s="578"/>
      <c r="CN39" s="578"/>
      <c r="CO39" s="578"/>
      <c r="CP39" s="578"/>
      <c r="CQ39" s="579"/>
      <c r="CR39" s="580">
        <v>1484055</v>
      </c>
      <c r="CS39" s="607"/>
      <c r="CT39" s="607"/>
      <c r="CU39" s="607"/>
      <c r="CV39" s="607"/>
      <c r="CW39" s="607"/>
      <c r="CX39" s="607"/>
      <c r="CY39" s="608"/>
      <c r="CZ39" s="582">
        <v>5.2</v>
      </c>
      <c r="DA39" s="609"/>
      <c r="DB39" s="609"/>
      <c r="DC39" s="610"/>
      <c r="DD39" s="584">
        <v>1397313</v>
      </c>
      <c r="DE39" s="607"/>
      <c r="DF39" s="607"/>
      <c r="DG39" s="607"/>
      <c r="DH39" s="607"/>
      <c r="DI39" s="607"/>
      <c r="DJ39" s="607"/>
      <c r="DK39" s="608"/>
      <c r="DL39" s="584" t="s">
        <v>207</v>
      </c>
      <c r="DM39" s="607"/>
      <c r="DN39" s="607"/>
      <c r="DO39" s="607"/>
      <c r="DP39" s="607"/>
      <c r="DQ39" s="607"/>
      <c r="DR39" s="607"/>
      <c r="DS39" s="607"/>
      <c r="DT39" s="607"/>
      <c r="DU39" s="607"/>
      <c r="DV39" s="608"/>
      <c r="DW39" s="582" t="s">
        <v>207</v>
      </c>
      <c r="DX39" s="609"/>
      <c r="DY39" s="609"/>
      <c r="DZ39" s="609"/>
      <c r="EA39" s="609"/>
      <c r="EB39" s="609"/>
      <c r="EC39" s="618"/>
    </row>
    <row r="40" spans="2:133" ht="11.25" customHeight="1" x14ac:dyDescent="0.15">
      <c r="AQ40" s="619" t="s">
        <v>429</v>
      </c>
      <c r="AR40" s="496"/>
      <c r="AS40" s="496"/>
      <c r="AT40" s="496"/>
      <c r="AU40" s="496"/>
      <c r="AV40" s="496"/>
      <c r="AW40" s="496"/>
      <c r="AX40" s="496"/>
      <c r="AY40" s="620"/>
      <c r="AZ40" s="580">
        <v>560134</v>
      </c>
      <c r="BA40" s="485"/>
      <c r="BB40" s="485"/>
      <c r="BC40" s="485"/>
      <c r="BD40" s="607"/>
      <c r="BE40" s="607"/>
      <c r="BF40" s="621"/>
      <c r="BG40" s="617"/>
      <c r="BH40" s="442"/>
      <c r="BI40" s="442"/>
      <c r="BJ40" s="442"/>
      <c r="BK40" s="442"/>
      <c r="BL40" s="7"/>
      <c r="BM40" s="578" t="s">
        <v>350</v>
      </c>
      <c r="BN40" s="578"/>
      <c r="BO40" s="578"/>
      <c r="BP40" s="578"/>
      <c r="BQ40" s="578"/>
      <c r="BR40" s="578"/>
      <c r="BS40" s="578"/>
      <c r="BT40" s="578"/>
      <c r="BU40" s="579"/>
      <c r="BV40" s="580" t="s">
        <v>207</v>
      </c>
      <c r="BW40" s="485"/>
      <c r="BX40" s="485"/>
      <c r="BY40" s="485"/>
      <c r="BZ40" s="485"/>
      <c r="CA40" s="485"/>
      <c r="CB40" s="622"/>
      <c r="CD40" s="577" t="s">
        <v>375</v>
      </c>
      <c r="CE40" s="578"/>
      <c r="CF40" s="578"/>
      <c r="CG40" s="578"/>
      <c r="CH40" s="578"/>
      <c r="CI40" s="578"/>
      <c r="CJ40" s="578"/>
      <c r="CK40" s="578"/>
      <c r="CL40" s="578"/>
      <c r="CM40" s="578"/>
      <c r="CN40" s="578"/>
      <c r="CO40" s="578"/>
      <c r="CP40" s="578"/>
      <c r="CQ40" s="579"/>
      <c r="CR40" s="580">
        <v>924644</v>
      </c>
      <c r="CS40" s="485"/>
      <c r="CT40" s="485"/>
      <c r="CU40" s="485"/>
      <c r="CV40" s="485"/>
      <c r="CW40" s="485"/>
      <c r="CX40" s="485"/>
      <c r="CY40" s="581"/>
      <c r="CZ40" s="582">
        <v>3.2</v>
      </c>
      <c r="DA40" s="609"/>
      <c r="DB40" s="609"/>
      <c r="DC40" s="610"/>
      <c r="DD40" s="584">
        <v>232232</v>
      </c>
      <c r="DE40" s="485"/>
      <c r="DF40" s="485"/>
      <c r="DG40" s="485"/>
      <c r="DH40" s="485"/>
      <c r="DI40" s="485"/>
      <c r="DJ40" s="485"/>
      <c r="DK40" s="581"/>
      <c r="DL40" s="584" t="s">
        <v>207</v>
      </c>
      <c r="DM40" s="485"/>
      <c r="DN40" s="485"/>
      <c r="DO40" s="485"/>
      <c r="DP40" s="485"/>
      <c r="DQ40" s="485"/>
      <c r="DR40" s="485"/>
      <c r="DS40" s="485"/>
      <c r="DT40" s="485"/>
      <c r="DU40" s="485"/>
      <c r="DV40" s="581"/>
      <c r="DW40" s="582" t="s">
        <v>207</v>
      </c>
      <c r="DX40" s="609"/>
      <c r="DY40" s="609"/>
      <c r="DZ40" s="609"/>
      <c r="EA40" s="609"/>
      <c r="EB40" s="609"/>
      <c r="EC40" s="618"/>
    </row>
    <row r="41" spans="2:133" ht="11.25" customHeight="1" x14ac:dyDescent="0.15">
      <c r="AQ41" s="611" t="s">
        <v>430</v>
      </c>
      <c r="AR41" s="612"/>
      <c r="AS41" s="612"/>
      <c r="AT41" s="612"/>
      <c r="AU41" s="612"/>
      <c r="AV41" s="612"/>
      <c r="AW41" s="612"/>
      <c r="AX41" s="612"/>
      <c r="AY41" s="613"/>
      <c r="AZ41" s="594">
        <v>1883571</v>
      </c>
      <c r="BA41" s="614"/>
      <c r="BB41" s="614"/>
      <c r="BC41" s="614"/>
      <c r="BD41" s="595"/>
      <c r="BE41" s="595"/>
      <c r="BF41" s="615"/>
      <c r="BG41" s="381"/>
      <c r="BH41" s="382"/>
      <c r="BI41" s="382"/>
      <c r="BJ41" s="382"/>
      <c r="BK41" s="382"/>
      <c r="BL41" s="23"/>
      <c r="BM41" s="592" t="s">
        <v>431</v>
      </c>
      <c r="BN41" s="592"/>
      <c r="BO41" s="592"/>
      <c r="BP41" s="592"/>
      <c r="BQ41" s="592"/>
      <c r="BR41" s="592"/>
      <c r="BS41" s="592"/>
      <c r="BT41" s="592"/>
      <c r="BU41" s="593"/>
      <c r="BV41" s="594">
        <v>300</v>
      </c>
      <c r="BW41" s="614"/>
      <c r="BX41" s="614"/>
      <c r="BY41" s="614"/>
      <c r="BZ41" s="614"/>
      <c r="CA41" s="614"/>
      <c r="CB41" s="616"/>
      <c r="CD41" s="577" t="s">
        <v>296</v>
      </c>
      <c r="CE41" s="578"/>
      <c r="CF41" s="578"/>
      <c r="CG41" s="578"/>
      <c r="CH41" s="578"/>
      <c r="CI41" s="578"/>
      <c r="CJ41" s="578"/>
      <c r="CK41" s="578"/>
      <c r="CL41" s="578"/>
      <c r="CM41" s="578"/>
      <c r="CN41" s="578"/>
      <c r="CO41" s="578"/>
      <c r="CP41" s="578"/>
      <c r="CQ41" s="579"/>
      <c r="CR41" s="580" t="s">
        <v>207</v>
      </c>
      <c r="CS41" s="607"/>
      <c r="CT41" s="607"/>
      <c r="CU41" s="607"/>
      <c r="CV41" s="607"/>
      <c r="CW41" s="607"/>
      <c r="CX41" s="607"/>
      <c r="CY41" s="608"/>
      <c r="CZ41" s="582" t="s">
        <v>207</v>
      </c>
      <c r="DA41" s="609"/>
      <c r="DB41" s="609"/>
      <c r="DC41" s="610"/>
      <c r="DD41" s="584" t="s">
        <v>207</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288</v>
      </c>
      <c r="CE42" s="578"/>
      <c r="CF42" s="578"/>
      <c r="CG42" s="578"/>
      <c r="CH42" s="578"/>
      <c r="CI42" s="578"/>
      <c r="CJ42" s="578"/>
      <c r="CK42" s="578"/>
      <c r="CL42" s="578"/>
      <c r="CM42" s="578"/>
      <c r="CN42" s="578"/>
      <c r="CO42" s="578"/>
      <c r="CP42" s="578"/>
      <c r="CQ42" s="579"/>
      <c r="CR42" s="580">
        <v>3168229</v>
      </c>
      <c r="CS42" s="485"/>
      <c r="CT42" s="485"/>
      <c r="CU42" s="485"/>
      <c r="CV42" s="485"/>
      <c r="CW42" s="485"/>
      <c r="CX42" s="485"/>
      <c r="CY42" s="581"/>
      <c r="CZ42" s="582">
        <v>11.1</v>
      </c>
      <c r="DA42" s="351"/>
      <c r="DB42" s="351"/>
      <c r="DC42" s="583"/>
      <c r="DD42" s="584">
        <v>741059</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84</v>
      </c>
      <c r="CE43" s="578"/>
      <c r="CF43" s="578"/>
      <c r="CG43" s="578"/>
      <c r="CH43" s="578"/>
      <c r="CI43" s="578"/>
      <c r="CJ43" s="578"/>
      <c r="CK43" s="578"/>
      <c r="CL43" s="578"/>
      <c r="CM43" s="578"/>
      <c r="CN43" s="578"/>
      <c r="CO43" s="578"/>
      <c r="CP43" s="578"/>
      <c r="CQ43" s="579"/>
      <c r="CR43" s="580">
        <v>173063</v>
      </c>
      <c r="CS43" s="607"/>
      <c r="CT43" s="607"/>
      <c r="CU43" s="607"/>
      <c r="CV43" s="607"/>
      <c r="CW43" s="607"/>
      <c r="CX43" s="607"/>
      <c r="CY43" s="608"/>
      <c r="CZ43" s="582">
        <v>0.6</v>
      </c>
      <c r="DA43" s="609"/>
      <c r="DB43" s="609"/>
      <c r="DC43" s="610"/>
      <c r="DD43" s="584">
        <v>173063</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274</v>
      </c>
      <c r="CD44" s="386" t="s">
        <v>181</v>
      </c>
      <c r="CE44" s="388"/>
      <c r="CF44" s="577" t="s">
        <v>432</v>
      </c>
      <c r="CG44" s="578"/>
      <c r="CH44" s="578"/>
      <c r="CI44" s="578"/>
      <c r="CJ44" s="578"/>
      <c r="CK44" s="578"/>
      <c r="CL44" s="578"/>
      <c r="CM44" s="578"/>
      <c r="CN44" s="578"/>
      <c r="CO44" s="578"/>
      <c r="CP44" s="578"/>
      <c r="CQ44" s="579"/>
      <c r="CR44" s="580">
        <v>3168229</v>
      </c>
      <c r="CS44" s="485"/>
      <c r="CT44" s="485"/>
      <c r="CU44" s="485"/>
      <c r="CV44" s="485"/>
      <c r="CW44" s="485"/>
      <c r="CX44" s="485"/>
      <c r="CY44" s="581"/>
      <c r="CZ44" s="582">
        <v>11.1</v>
      </c>
      <c r="DA44" s="351"/>
      <c r="DB44" s="351"/>
      <c r="DC44" s="583"/>
      <c r="DD44" s="584">
        <v>741059</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433</v>
      </c>
      <c r="CG45" s="578"/>
      <c r="CH45" s="578"/>
      <c r="CI45" s="578"/>
      <c r="CJ45" s="578"/>
      <c r="CK45" s="578"/>
      <c r="CL45" s="578"/>
      <c r="CM45" s="578"/>
      <c r="CN45" s="578"/>
      <c r="CO45" s="578"/>
      <c r="CP45" s="578"/>
      <c r="CQ45" s="579"/>
      <c r="CR45" s="580">
        <v>559584</v>
      </c>
      <c r="CS45" s="607"/>
      <c r="CT45" s="607"/>
      <c r="CU45" s="607"/>
      <c r="CV45" s="607"/>
      <c r="CW45" s="607"/>
      <c r="CX45" s="607"/>
      <c r="CY45" s="608"/>
      <c r="CZ45" s="582">
        <v>2</v>
      </c>
      <c r="DA45" s="609"/>
      <c r="DB45" s="609"/>
      <c r="DC45" s="610"/>
      <c r="DD45" s="584">
        <v>73998</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434</v>
      </c>
      <c r="CG46" s="578"/>
      <c r="CH46" s="578"/>
      <c r="CI46" s="578"/>
      <c r="CJ46" s="578"/>
      <c r="CK46" s="578"/>
      <c r="CL46" s="578"/>
      <c r="CM46" s="578"/>
      <c r="CN46" s="578"/>
      <c r="CO46" s="578"/>
      <c r="CP46" s="578"/>
      <c r="CQ46" s="579"/>
      <c r="CR46" s="580">
        <v>2553971</v>
      </c>
      <c r="CS46" s="485"/>
      <c r="CT46" s="485"/>
      <c r="CU46" s="485"/>
      <c r="CV46" s="485"/>
      <c r="CW46" s="485"/>
      <c r="CX46" s="485"/>
      <c r="CY46" s="581"/>
      <c r="CZ46" s="582">
        <v>8.9</v>
      </c>
      <c r="DA46" s="351"/>
      <c r="DB46" s="351"/>
      <c r="DC46" s="583"/>
      <c r="DD46" s="584">
        <v>613059</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435</v>
      </c>
      <c r="CG47" s="578"/>
      <c r="CH47" s="578"/>
      <c r="CI47" s="578"/>
      <c r="CJ47" s="578"/>
      <c r="CK47" s="578"/>
      <c r="CL47" s="578"/>
      <c r="CM47" s="578"/>
      <c r="CN47" s="578"/>
      <c r="CO47" s="578"/>
      <c r="CP47" s="578"/>
      <c r="CQ47" s="579"/>
      <c r="CR47" s="580" t="s">
        <v>207</v>
      </c>
      <c r="CS47" s="607"/>
      <c r="CT47" s="607"/>
      <c r="CU47" s="607"/>
      <c r="CV47" s="607"/>
      <c r="CW47" s="607"/>
      <c r="CX47" s="607"/>
      <c r="CY47" s="608"/>
      <c r="CZ47" s="582" t="s">
        <v>207</v>
      </c>
      <c r="DA47" s="609"/>
      <c r="DB47" s="609"/>
      <c r="DC47" s="610"/>
      <c r="DD47" s="584" t="s">
        <v>207</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438</v>
      </c>
      <c r="CG48" s="578"/>
      <c r="CH48" s="578"/>
      <c r="CI48" s="578"/>
      <c r="CJ48" s="578"/>
      <c r="CK48" s="578"/>
      <c r="CL48" s="578"/>
      <c r="CM48" s="578"/>
      <c r="CN48" s="578"/>
      <c r="CO48" s="578"/>
      <c r="CP48" s="578"/>
      <c r="CQ48" s="579"/>
      <c r="CR48" s="580" t="s">
        <v>207</v>
      </c>
      <c r="CS48" s="485"/>
      <c r="CT48" s="485"/>
      <c r="CU48" s="485"/>
      <c r="CV48" s="485"/>
      <c r="CW48" s="485"/>
      <c r="CX48" s="485"/>
      <c r="CY48" s="581"/>
      <c r="CZ48" s="582" t="s">
        <v>207</v>
      </c>
      <c r="DA48" s="351"/>
      <c r="DB48" s="351"/>
      <c r="DC48" s="583"/>
      <c r="DD48" s="584" t="s">
        <v>207</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200</v>
      </c>
      <c r="CE49" s="592"/>
      <c r="CF49" s="592"/>
      <c r="CG49" s="592"/>
      <c r="CH49" s="592"/>
      <c r="CI49" s="592"/>
      <c r="CJ49" s="592"/>
      <c r="CK49" s="592"/>
      <c r="CL49" s="592"/>
      <c r="CM49" s="592"/>
      <c r="CN49" s="592"/>
      <c r="CO49" s="592"/>
      <c r="CP49" s="592"/>
      <c r="CQ49" s="593"/>
      <c r="CR49" s="594">
        <v>28626571</v>
      </c>
      <c r="CS49" s="595"/>
      <c r="CT49" s="595"/>
      <c r="CU49" s="595"/>
      <c r="CV49" s="595"/>
      <c r="CW49" s="595"/>
      <c r="CX49" s="595"/>
      <c r="CY49" s="596"/>
      <c r="CZ49" s="597">
        <v>100</v>
      </c>
      <c r="DA49" s="598"/>
      <c r="DB49" s="598"/>
      <c r="DC49" s="599"/>
      <c r="DD49" s="600">
        <v>20238466</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60se8PniXSAfzvHEepJTVoUZcCjI+5kdKEgvTQ59fzC8B+VH2Vzd5yi3G7MA6NVJ91iL3dg6eskpGrn8BxCplQ==" saltValue="5F0l6/YffMvI4Xj8DboZ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76</v>
      </c>
      <c r="DK2" s="1010"/>
      <c r="DL2" s="1010"/>
      <c r="DM2" s="1010"/>
      <c r="DN2" s="1010"/>
      <c r="DO2" s="1011"/>
      <c r="DP2" s="69"/>
      <c r="DQ2" s="1009" t="s">
        <v>124</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439</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441</v>
      </c>
      <c r="B5" s="689"/>
      <c r="C5" s="689"/>
      <c r="D5" s="689"/>
      <c r="E5" s="689"/>
      <c r="F5" s="689"/>
      <c r="G5" s="689"/>
      <c r="H5" s="689"/>
      <c r="I5" s="689"/>
      <c r="J5" s="689"/>
      <c r="K5" s="689"/>
      <c r="L5" s="689"/>
      <c r="M5" s="689"/>
      <c r="N5" s="689"/>
      <c r="O5" s="689"/>
      <c r="P5" s="690"/>
      <c r="Q5" s="680" t="s">
        <v>188</v>
      </c>
      <c r="R5" s="681"/>
      <c r="S5" s="681"/>
      <c r="T5" s="681"/>
      <c r="U5" s="682"/>
      <c r="V5" s="680" t="s">
        <v>442</v>
      </c>
      <c r="W5" s="681"/>
      <c r="X5" s="681"/>
      <c r="Y5" s="681"/>
      <c r="Z5" s="682"/>
      <c r="AA5" s="680" t="s">
        <v>443</v>
      </c>
      <c r="AB5" s="681"/>
      <c r="AC5" s="681"/>
      <c r="AD5" s="681"/>
      <c r="AE5" s="681"/>
      <c r="AF5" s="764" t="s">
        <v>184</v>
      </c>
      <c r="AG5" s="681"/>
      <c r="AH5" s="681"/>
      <c r="AI5" s="681"/>
      <c r="AJ5" s="686"/>
      <c r="AK5" s="681" t="s">
        <v>444</v>
      </c>
      <c r="AL5" s="681"/>
      <c r="AM5" s="681"/>
      <c r="AN5" s="681"/>
      <c r="AO5" s="682"/>
      <c r="AP5" s="680" t="s">
        <v>445</v>
      </c>
      <c r="AQ5" s="681"/>
      <c r="AR5" s="681"/>
      <c r="AS5" s="681"/>
      <c r="AT5" s="682"/>
      <c r="AU5" s="680" t="s">
        <v>447</v>
      </c>
      <c r="AV5" s="681"/>
      <c r="AW5" s="681"/>
      <c r="AX5" s="681"/>
      <c r="AY5" s="686"/>
      <c r="AZ5" s="72"/>
      <c r="BA5" s="72"/>
      <c r="BB5" s="72"/>
      <c r="BC5" s="72"/>
      <c r="BD5" s="72"/>
      <c r="BE5" s="84"/>
      <c r="BF5" s="84"/>
      <c r="BG5" s="84"/>
      <c r="BH5" s="84"/>
      <c r="BI5" s="84"/>
      <c r="BJ5" s="84"/>
      <c r="BK5" s="84"/>
      <c r="BL5" s="84"/>
      <c r="BM5" s="84"/>
      <c r="BN5" s="84"/>
      <c r="BO5" s="84"/>
      <c r="BP5" s="84"/>
      <c r="BQ5" s="688" t="s">
        <v>448</v>
      </c>
      <c r="BR5" s="689"/>
      <c r="BS5" s="689"/>
      <c r="BT5" s="689"/>
      <c r="BU5" s="689"/>
      <c r="BV5" s="689"/>
      <c r="BW5" s="689"/>
      <c r="BX5" s="689"/>
      <c r="BY5" s="689"/>
      <c r="BZ5" s="689"/>
      <c r="CA5" s="689"/>
      <c r="CB5" s="689"/>
      <c r="CC5" s="689"/>
      <c r="CD5" s="689"/>
      <c r="CE5" s="689"/>
      <c r="CF5" s="689"/>
      <c r="CG5" s="690"/>
      <c r="CH5" s="680" t="s">
        <v>370</v>
      </c>
      <c r="CI5" s="681"/>
      <c r="CJ5" s="681"/>
      <c r="CK5" s="681"/>
      <c r="CL5" s="682"/>
      <c r="CM5" s="680" t="s">
        <v>330</v>
      </c>
      <c r="CN5" s="681"/>
      <c r="CO5" s="681"/>
      <c r="CP5" s="681"/>
      <c r="CQ5" s="682"/>
      <c r="CR5" s="680" t="s">
        <v>256</v>
      </c>
      <c r="CS5" s="681"/>
      <c r="CT5" s="681"/>
      <c r="CU5" s="681"/>
      <c r="CV5" s="682"/>
      <c r="CW5" s="680" t="s">
        <v>55</v>
      </c>
      <c r="CX5" s="681"/>
      <c r="CY5" s="681"/>
      <c r="CZ5" s="681"/>
      <c r="DA5" s="682"/>
      <c r="DB5" s="680" t="s">
        <v>417</v>
      </c>
      <c r="DC5" s="681"/>
      <c r="DD5" s="681"/>
      <c r="DE5" s="681"/>
      <c r="DF5" s="682"/>
      <c r="DG5" s="1021" t="s">
        <v>253</v>
      </c>
      <c r="DH5" s="1022"/>
      <c r="DI5" s="1022"/>
      <c r="DJ5" s="1022"/>
      <c r="DK5" s="1023"/>
      <c r="DL5" s="1021" t="s">
        <v>449</v>
      </c>
      <c r="DM5" s="1022"/>
      <c r="DN5" s="1022"/>
      <c r="DO5" s="1022"/>
      <c r="DP5" s="1023"/>
      <c r="DQ5" s="680" t="s">
        <v>450</v>
      </c>
      <c r="DR5" s="681"/>
      <c r="DS5" s="681"/>
      <c r="DT5" s="681"/>
      <c r="DU5" s="682"/>
      <c r="DV5" s="680" t="s">
        <v>447</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452</v>
      </c>
      <c r="C7" s="964"/>
      <c r="D7" s="964"/>
      <c r="E7" s="964"/>
      <c r="F7" s="964"/>
      <c r="G7" s="964"/>
      <c r="H7" s="964"/>
      <c r="I7" s="964"/>
      <c r="J7" s="964"/>
      <c r="K7" s="964"/>
      <c r="L7" s="964"/>
      <c r="M7" s="964"/>
      <c r="N7" s="964"/>
      <c r="O7" s="964"/>
      <c r="P7" s="965"/>
      <c r="Q7" s="966">
        <v>30270</v>
      </c>
      <c r="R7" s="967"/>
      <c r="S7" s="967"/>
      <c r="T7" s="967"/>
      <c r="U7" s="967"/>
      <c r="V7" s="967">
        <v>28632</v>
      </c>
      <c r="W7" s="967"/>
      <c r="X7" s="967"/>
      <c r="Y7" s="967"/>
      <c r="Z7" s="967"/>
      <c r="AA7" s="967">
        <v>1638</v>
      </c>
      <c r="AB7" s="967"/>
      <c r="AC7" s="967"/>
      <c r="AD7" s="967"/>
      <c r="AE7" s="1012"/>
      <c r="AF7" s="1013">
        <v>1356</v>
      </c>
      <c r="AG7" s="1014"/>
      <c r="AH7" s="1014"/>
      <c r="AI7" s="1014"/>
      <c r="AJ7" s="1015"/>
      <c r="AK7" s="1016">
        <v>1355</v>
      </c>
      <c r="AL7" s="967"/>
      <c r="AM7" s="967"/>
      <c r="AN7" s="967"/>
      <c r="AO7" s="967"/>
      <c r="AP7" s="967">
        <v>31191</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t="s">
        <v>198</v>
      </c>
      <c r="BT7" s="964"/>
      <c r="BU7" s="964"/>
      <c r="BV7" s="964"/>
      <c r="BW7" s="964"/>
      <c r="BX7" s="964"/>
      <c r="BY7" s="964"/>
      <c r="BZ7" s="964"/>
      <c r="CA7" s="964"/>
      <c r="CB7" s="964"/>
      <c r="CC7" s="964"/>
      <c r="CD7" s="964"/>
      <c r="CE7" s="964"/>
      <c r="CF7" s="964"/>
      <c r="CG7" s="965"/>
      <c r="CH7" s="1017">
        <v>-5</v>
      </c>
      <c r="CI7" s="1018"/>
      <c r="CJ7" s="1018"/>
      <c r="CK7" s="1018"/>
      <c r="CL7" s="1019"/>
      <c r="CM7" s="1017">
        <v>152</v>
      </c>
      <c r="CN7" s="1018"/>
      <c r="CO7" s="1018"/>
      <c r="CP7" s="1018"/>
      <c r="CQ7" s="1019"/>
      <c r="CR7" s="1017">
        <v>100</v>
      </c>
      <c r="CS7" s="1018"/>
      <c r="CT7" s="1018"/>
      <c r="CU7" s="1018"/>
      <c r="CV7" s="1019"/>
      <c r="CW7" s="1017" t="s">
        <v>207</v>
      </c>
      <c r="CX7" s="1018"/>
      <c r="CY7" s="1018"/>
      <c r="CZ7" s="1018"/>
      <c r="DA7" s="1019"/>
      <c r="DB7" s="1017" t="s">
        <v>207</v>
      </c>
      <c r="DC7" s="1018"/>
      <c r="DD7" s="1018"/>
      <c r="DE7" s="1018"/>
      <c r="DF7" s="1019"/>
      <c r="DG7" s="1017" t="s">
        <v>207</v>
      </c>
      <c r="DH7" s="1018"/>
      <c r="DI7" s="1018"/>
      <c r="DJ7" s="1018"/>
      <c r="DK7" s="1019"/>
      <c r="DL7" s="1017" t="s">
        <v>207</v>
      </c>
      <c r="DM7" s="1018"/>
      <c r="DN7" s="1018"/>
      <c r="DO7" s="1018"/>
      <c r="DP7" s="1019"/>
      <c r="DQ7" s="1017" t="s">
        <v>207</v>
      </c>
      <c r="DR7" s="1018"/>
      <c r="DS7" s="1018"/>
      <c r="DT7" s="1018"/>
      <c r="DU7" s="1019"/>
      <c r="DV7" s="963"/>
      <c r="DW7" s="964"/>
      <c r="DX7" s="964"/>
      <c r="DY7" s="964"/>
      <c r="DZ7" s="1020"/>
      <c r="EA7" s="81"/>
    </row>
    <row r="8" spans="1:131" s="53" customFormat="1" ht="26.25" customHeight="1" x14ac:dyDescent="0.15">
      <c r="A8" s="59">
        <v>2</v>
      </c>
      <c r="B8" s="952"/>
      <c r="C8" s="953"/>
      <c r="D8" s="953"/>
      <c r="E8" s="953"/>
      <c r="F8" s="953"/>
      <c r="G8" s="953"/>
      <c r="H8" s="953"/>
      <c r="I8" s="953"/>
      <c r="J8" s="953"/>
      <c r="K8" s="953"/>
      <c r="L8" s="953"/>
      <c r="M8" s="953"/>
      <c r="N8" s="953"/>
      <c r="O8" s="953"/>
      <c r="P8" s="954"/>
      <c r="Q8" s="955"/>
      <c r="R8" s="956"/>
      <c r="S8" s="956"/>
      <c r="T8" s="956"/>
      <c r="U8" s="956"/>
      <c r="V8" s="956"/>
      <c r="W8" s="956"/>
      <c r="X8" s="956"/>
      <c r="Y8" s="956"/>
      <c r="Z8" s="956"/>
      <c r="AA8" s="956"/>
      <c r="AB8" s="956"/>
      <c r="AC8" s="956"/>
      <c r="AD8" s="956"/>
      <c r="AE8" s="962"/>
      <c r="AF8" s="982"/>
      <c r="AG8" s="960"/>
      <c r="AH8" s="960"/>
      <c r="AI8" s="960"/>
      <c r="AJ8" s="983"/>
      <c r="AK8" s="961"/>
      <c r="AL8" s="956"/>
      <c r="AM8" s="956"/>
      <c r="AN8" s="956"/>
      <c r="AO8" s="956"/>
      <c r="AP8" s="956"/>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549</v>
      </c>
      <c r="BT8" s="953"/>
      <c r="BU8" s="953"/>
      <c r="BV8" s="953"/>
      <c r="BW8" s="953"/>
      <c r="BX8" s="953"/>
      <c r="BY8" s="953"/>
      <c r="BZ8" s="953"/>
      <c r="CA8" s="953"/>
      <c r="CB8" s="953"/>
      <c r="CC8" s="953"/>
      <c r="CD8" s="953"/>
      <c r="CE8" s="953"/>
      <c r="CF8" s="953"/>
      <c r="CG8" s="954"/>
      <c r="CH8" s="959">
        <v>-17</v>
      </c>
      <c r="CI8" s="960"/>
      <c r="CJ8" s="960"/>
      <c r="CK8" s="960"/>
      <c r="CL8" s="970"/>
      <c r="CM8" s="959">
        <v>236</v>
      </c>
      <c r="CN8" s="960"/>
      <c r="CO8" s="960"/>
      <c r="CP8" s="960"/>
      <c r="CQ8" s="970"/>
      <c r="CR8" s="959">
        <v>70</v>
      </c>
      <c r="CS8" s="960"/>
      <c r="CT8" s="960"/>
      <c r="CU8" s="960"/>
      <c r="CV8" s="970"/>
      <c r="CW8" s="959" t="s">
        <v>207</v>
      </c>
      <c r="CX8" s="960"/>
      <c r="CY8" s="960"/>
      <c r="CZ8" s="960"/>
      <c r="DA8" s="970"/>
      <c r="DB8" s="959">
        <v>24</v>
      </c>
      <c r="DC8" s="960"/>
      <c r="DD8" s="960"/>
      <c r="DE8" s="960"/>
      <c r="DF8" s="970"/>
      <c r="DG8" s="959" t="s">
        <v>207</v>
      </c>
      <c r="DH8" s="960"/>
      <c r="DI8" s="960"/>
      <c r="DJ8" s="960"/>
      <c r="DK8" s="970"/>
      <c r="DL8" s="959" t="s">
        <v>207</v>
      </c>
      <c r="DM8" s="960"/>
      <c r="DN8" s="960"/>
      <c r="DO8" s="960"/>
      <c r="DP8" s="970"/>
      <c r="DQ8" s="959" t="s">
        <v>207</v>
      </c>
      <c r="DR8" s="960"/>
      <c r="DS8" s="960"/>
      <c r="DT8" s="960"/>
      <c r="DU8" s="970"/>
      <c r="DV8" s="952"/>
      <c r="DW8" s="953"/>
      <c r="DX8" s="953"/>
      <c r="DY8" s="953"/>
      <c r="DZ8" s="971"/>
      <c r="EA8" s="81"/>
    </row>
    <row r="9" spans="1:131" s="53" customFormat="1" ht="26.25" customHeight="1" x14ac:dyDescent="0.15">
      <c r="A9" s="59">
        <v>3</v>
      </c>
      <c r="B9" s="952"/>
      <c r="C9" s="953"/>
      <c r="D9" s="953"/>
      <c r="E9" s="953"/>
      <c r="F9" s="953"/>
      <c r="G9" s="953"/>
      <c r="H9" s="953"/>
      <c r="I9" s="953"/>
      <c r="J9" s="953"/>
      <c r="K9" s="953"/>
      <c r="L9" s="953"/>
      <c r="M9" s="953"/>
      <c r="N9" s="953"/>
      <c r="O9" s="953"/>
      <c r="P9" s="954"/>
      <c r="Q9" s="955"/>
      <c r="R9" s="956"/>
      <c r="S9" s="956"/>
      <c r="T9" s="956"/>
      <c r="U9" s="956"/>
      <c r="V9" s="956"/>
      <c r="W9" s="956"/>
      <c r="X9" s="956"/>
      <c r="Y9" s="956"/>
      <c r="Z9" s="956"/>
      <c r="AA9" s="956"/>
      <c r="AB9" s="956"/>
      <c r="AC9" s="956"/>
      <c r="AD9" s="956"/>
      <c r="AE9" s="962"/>
      <c r="AF9" s="982"/>
      <c r="AG9" s="960"/>
      <c r="AH9" s="960"/>
      <c r="AI9" s="960"/>
      <c r="AJ9" s="983"/>
      <c r="AK9" s="961"/>
      <c r="AL9" s="956"/>
      <c r="AM9" s="956"/>
      <c r="AN9" s="956"/>
      <c r="AO9" s="956"/>
      <c r="AP9" s="956"/>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34</v>
      </c>
      <c r="BT9" s="953"/>
      <c r="BU9" s="953"/>
      <c r="BV9" s="953"/>
      <c r="BW9" s="953"/>
      <c r="BX9" s="953"/>
      <c r="BY9" s="953"/>
      <c r="BZ9" s="953"/>
      <c r="CA9" s="953"/>
      <c r="CB9" s="953"/>
      <c r="CC9" s="953"/>
      <c r="CD9" s="953"/>
      <c r="CE9" s="953"/>
      <c r="CF9" s="953"/>
      <c r="CG9" s="954"/>
      <c r="CH9" s="959">
        <v>-23</v>
      </c>
      <c r="CI9" s="960"/>
      <c r="CJ9" s="960"/>
      <c r="CK9" s="960"/>
      <c r="CL9" s="970"/>
      <c r="CM9" s="959">
        <v>471</v>
      </c>
      <c r="CN9" s="960"/>
      <c r="CO9" s="960"/>
      <c r="CP9" s="960"/>
      <c r="CQ9" s="970"/>
      <c r="CR9" s="959">
        <v>13</v>
      </c>
      <c r="CS9" s="960"/>
      <c r="CT9" s="960"/>
      <c r="CU9" s="960"/>
      <c r="CV9" s="970"/>
      <c r="CW9" s="959">
        <v>7</v>
      </c>
      <c r="CX9" s="960"/>
      <c r="CY9" s="960"/>
      <c r="CZ9" s="960"/>
      <c r="DA9" s="970"/>
      <c r="DB9" s="959" t="s">
        <v>207</v>
      </c>
      <c r="DC9" s="960"/>
      <c r="DD9" s="960"/>
      <c r="DE9" s="960"/>
      <c r="DF9" s="970"/>
      <c r="DG9" s="959" t="s">
        <v>207</v>
      </c>
      <c r="DH9" s="960"/>
      <c r="DI9" s="960"/>
      <c r="DJ9" s="960"/>
      <c r="DK9" s="970"/>
      <c r="DL9" s="959" t="s">
        <v>207</v>
      </c>
      <c r="DM9" s="960"/>
      <c r="DN9" s="960"/>
      <c r="DO9" s="960"/>
      <c r="DP9" s="970"/>
      <c r="DQ9" s="959" t="s">
        <v>207</v>
      </c>
      <c r="DR9" s="960"/>
      <c r="DS9" s="960"/>
      <c r="DT9" s="960"/>
      <c r="DU9" s="970"/>
      <c r="DV9" s="952"/>
      <c r="DW9" s="953"/>
      <c r="DX9" s="953"/>
      <c r="DY9" s="953"/>
      <c r="DZ9" s="971"/>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2"/>
      <c r="AG10" s="960"/>
      <c r="AH10" s="960"/>
      <c r="AI10" s="960"/>
      <c r="AJ10" s="983"/>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t="s">
        <v>547</v>
      </c>
      <c r="BT10" s="953"/>
      <c r="BU10" s="953"/>
      <c r="BV10" s="953"/>
      <c r="BW10" s="953"/>
      <c r="BX10" s="953"/>
      <c r="BY10" s="953"/>
      <c r="BZ10" s="953"/>
      <c r="CA10" s="953"/>
      <c r="CB10" s="953"/>
      <c r="CC10" s="953"/>
      <c r="CD10" s="953"/>
      <c r="CE10" s="953"/>
      <c r="CF10" s="953"/>
      <c r="CG10" s="954"/>
      <c r="CH10" s="959">
        <v>-5</v>
      </c>
      <c r="CI10" s="960"/>
      <c r="CJ10" s="960"/>
      <c r="CK10" s="960"/>
      <c r="CL10" s="970"/>
      <c r="CM10" s="959">
        <v>16</v>
      </c>
      <c r="CN10" s="960"/>
      <c r="CO10" s="960"/>
      <c r="CP10" s="960"/>
      <c r="CQ10" s="970"/>
      <c r="CR10" s="959">
        <v>19</v>
      </c>
      <c r="CS10" s="960"/>
      <c r="CT10" s="960"/>
      <c r="CU10" s="960"/>
      <c r="CV10" s="970"/>
      <c r="CW10" s="959" t="s">
        <v>207</v>
      </c>
      <c r="CX10" s="960"/>
      <c r="CY10" s="960"/>
      <c r="CZ10" s="960"/>
      <c r="DA10" s="970"/>
      <c r="DB10" s="959" t="s">
        <v>207</v>
      </c>
      <c r="DC10" s="960"/>
      <c r="DD10" s="960"/>
      <c r="DE10" s="960"/>
      <c r="DF10" s="970"/>
      <c r="DG10" s="959" t="s">
        <v>207</v>
      </c>
      <c r="DH10" s="960"/>
      <c r="DI10" s="960"/>
      <c r="DJ10" s="960"/>
      <c r="DK10" s="970"/>
      <c r="DL10" s="959" t="s">
        <v>207</v>
      </c>
      <c r="DM10" s="960"/>
      <c r="DN10" s="960"/>
      <c r="DO10" s="960"/>
      <c r="DP10" s="970"/>
      <c r="DQ10" s="959" t="s">
        <v>207</v>
      </c>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454</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263</v>
      </c>
      <c r="B23" s="930" t="s">
        <v>313</v>
      </c>
      <c r="C23" s="931"/>
      <c r="D23" s="931"/>
      <c r="E23" s="931"/>
      <c r="F23" s="931"/>
      <c r="G23" s="931"/>
      <c r="H23" s="931"/>
      <c r="I23" s="931"/>
      <c r="J23" s="931"/>
      <c r="K23" s="931"/>
      <c r="L23" s="931"/>
      <c r="M23" s="931"/>
      <c r="N23" s="931"/>
      <c r="O23" s="931"/>
      <c r="P23" s="932"/>
      <c r="Q23" s="1001">
        <v>30264</v>
      </c>
      <c r="R23" s="942"/>
      <c r="S23" s="942"/>
      <c r="T23" s="942"/>
      <c r="U23" s="942"/>
      <c r="V23" s="942">
        <v>28627</v>
      </c>
      <c r="W23" s="942"/>
      <c r="X23" s="942"/>
      <c r="Y23" s="942"/>
      <c r="Z23" s="942"/>
      <c r="AA23" s="942">
        <v>1638</v>
      </c>
      <c r="AB23" s="942"/>
      <c r="AC23" s="942"/>
      <c r="AD23" s="942"/>
      <c r="AE23" s="1002"/>
      <c r="AF23" s="973">
        <v>1356</v>
      </c>
      <c r="AG23" s="942"/>
      <c r="AH23" s="942"/>
      <c r="AI23" s="942"/>
      <c r="AJ23" s="974"/>
      <c r="AK23" s="975"/>
      <c r="AL23" s="941"/>
      <c r="AM23" s="941"/>
      <c r="AN23" s="941"/>
      <c r="AO23" s="941"/>
      <c r="AP23" s="942">
        <v>31191</v>
      </c>
      <c r="AQ23" s="942"/>
      <c r="AR23" s="942"/>
      <c r="AS23" s="942"/>
      <c r="AT23" s="942"/>
      <c r="AU23" s="943"/>
      <c r="AV23" s="943"/>
      <c r="AW23" s="943"/>
      <c r="AX23" s="943"/>
      <c r="AY23" s="944"/>
      <c r="AZ23" s="977" t="s">
        <v>207</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378</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426</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441</v>
      </c>
      <c r="B26" s="689"/>
      <c r="C26" s="689"/>
      <c r="D26" s="689"/>
      <c r="E26" s="689"/>
      <c r="F26" s="689"/>
      <c r="G26" s="689"/>
      <c r="H26" s="689"/>
      <c r="I26" s="689"/>
      <c r="J26" s="689"/>
      <c r="K26" s="689"/>
      <c r="L26" s="689"/>
      <c r="M26" s="689"/>
      <c r="N26" s="689"/>
      <c r="O26" s="689"/>
      <c r="P26" s="690"/>
      <c r="Q26" s="680" t="s">
        <v>456</v>
      </c>
      <c r="R26" s="681"/>
      <c r="S26" s="681"/>
      <c r="T26" s="681"/>
      <c r="U26" s="682"/>
      <c r="V26" s="680" t="s">
        <v>457</v>
      </c>
      <c r="W26" s="681"/>
      <c r="X26" s="681"/>
      <c r="Y26" s="681"/>
      <c r="Z26" s="682"/>
      <c r="AA26" s="680" t="s">
        <v>458</v>
      </c>
      <c r="AB26" s="681"/>
      <c r="AC26" s="681"/>
      <c r="AD26" s="681"/>
      <c r="AE26" s="681"/>
      <c r="AF26" s="766" t="s">
        <v>261</v>
      </c>
      <c r="AG26" s="695"/>
      <c r="AH26" s="695"/>
      <c r="AI26" s="695"/>
      <c r="AJ26" s="767"/>
      <c r="AK26" s="681" t="s">
        <v>394</v>
      </c>
      <c r="AL26" s="681"/>
      <c r="AM26" s="681"/>
      <c r="AN26" s="681"/>
      <c r="AO26" s="682"/>
      <c r="AP26" s="680" t="s">
        <v>364</v>
      </c>
      <c r="AQ26" s="681"/>
      <c r="AR26" s="681"/>
      <c r="AS26" s="681"/>
      <c r="AT26" s="682"/>
      <c r="AU26" s="680" t="s">
        <v>459</v>
      </c>
      <c r="AV26" s="681"/>
      <c r="AW26" s="681"/>
      <c r="AX26" s="681"/>
      <c r="AY26" s="682"/>
      <c r="AZ26" s="680" t="s">
        <v>460</v>
      </c>
      <c r="BA26" s="681"/>
      <c r="BB26" s="681"/>
      <c r="BC26" s="681"/>
      <c r="BD26" s="682"/>
      <c r="BE26" s="680" t="s">
        <v>447</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461</v>
      </c>
      <c r="C28" s="964"/>
      <c r="D28" s="964"/>
      <c r="E28" s="964"/>
      <c r="F28" s="964"/>
      <c r="G28" s="964"/>
      <c r="H28" s="964"/>
      <c r="I28" s="964"/>
      <c r="J28" s="964"/>
      <c r="K28" s="964"/>
      <c r="L28" s="964"/>
      <c r="M28" s="964"/>
      <c r="N28" s="964"/>
      <c r="O28" s="964"/>
      <c r="P28" s="965"/>
      <c r="Q28" s="990">
        <v>6737</v>
      </c>
      <c r="R28" s="991"/>
      <c r="S28" s="991"/>
      <c r="T28" s="991"/>
      <c r="U28" s="991"/>
      <c r="V28" s="991">
        <v>6593</v>
      </c>
      <c r="W28" s="991"/>
      <c r="X28" s="991"/>
      <c r="Y28" s="991"/>
      <c r="Z28" s="991"/>
      <c r="AA28" s="991">
        <v>144</v>
      </c>
      <c r="AB28" s="991"/>
      <c r="AC28" s="991"/>
      <c r="AD28" s="991"/>
      <c r="AE28" s="992"/>
      <c r="AF28" s="993">
        <v>144</v>
      </c>
      <c r="AG28" s="991"/>
      <c r="AH28" s="991"/>
      <c r="AI28" s="991"/>
      <c r="AJ28" s="994"/>
      <c r="AK28" s="995">
        <v>534</v>
      </c>
      <c r="AL28" s="991"/>
      <c r="AM28" s="991"/>
      <c r="AN28" s="991"/>
      <c r="AO28" s="991"/>
      <c r="AP28" s="991" t="s">
        <v>207</v>
      </c>
      <c r="AQ28" s="991"/>
      <c r="AR28" s="991"/>
      <c r="AS28" s="991"/>
      <c r="AT28" s="991"/>
      <c r="AU28" s="991" t="s">
        <v>207</v>
      </c>
      <c r="AV28" s="991"/>
      <c r="AW28" s="991"/>
      <c r="AX28" s="991"/>
      <c r="AY28" s="991"/>
      <c r="AZ28" s="996" t="s">
        <v>207</v>
      </c>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462</v>
      </c>
      <c r="C29" s="953"/>
      <c r="D29" s="953"/>
      <c r="E29" s="953"/>
      <c r="F29" s="953"/>
      <c r="G29" s="953"/>
      <c r="H29" s="953"/>
      <c r="I29" s="953"/>
      <c r="J29" s="953"/>
      <c r="K29" s="953"/>
      <c r="L29" s="953"/>
      <c r="M29" s="953"/>
      <c r="N29" s="953"/>
      <c r="O29" s="953"/>
      <c r="P29" s="954"/>
      <c r="Q29" s="955">
        <v>109</v>
      </c>
      <c r="R29" s="956"/>
      <c r="S29" s="956"/>
      <c r="T29" s="956"/>
      <c r="U29" s="956"/>
      <c r="V29" s="956">
        <v>96</v>
      </c>
      <c r="W29" s="956"/>
      <c r="X29" s="956"/>
      <c r="Y29" s="956"/>
      <c r="Z29" s="956"/>
      <c r="AA29" s="956">
        <v>13</v>
      </c>
      <c r="AB29" s="956"/>
      <c r="AC29" s="956"/>
      <c r="AD29" s="956"/>
      <c r="AE29" s="962"/>
      <c r="AF29" s="982">
        <v>13</v>
      </c>
      <c r="AG29" s="960"/>
      <c r="AH29" s="960"/>
      <c r="AI29" s="960"/>
      <c r="AJ29" s="983"/>
      <c r="AK29" s="961">
        <v>42</v>
      </c>
      <c r="AL29" s="956"/>
      <c r="AM29" s="956"/>
      <c r="AN29" s="956"/>
      <c r="AO29" s="956"/>
      <c r="AP29" s="956">
        <v>9</v>
      </c>
      <c r="AQ29" s="956"/>
      <c r="AR29" s="956"/>
      <c r="AS29" s="956"/>
      <c r="AT29" s="956"/>
      <c r="AU29" s="956">
        <v>1</v>
      </c>
      <c r="AV29" s="956"/>
      <c r="AW29" s="956"/>
      <c r="AX29" s="956"/>
      <c r="AY29" s="956"/>
      <c r="AZ29" s="989" t="s">
        <v>207</v>
      </c>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25</v>
      </c>
      <c r="C30" s="953"/>
      <c r="D30" s="953"/>
      <c r="E30" s="953"/>
      <c r="F30" s="953"/>
      <c r="G30" s="953"/>
      <c r="H30" s="953"/>
      <c r="I30" s="953"/>
      <c r="J30" s="953"/>
      <c r="K30" s="953"/>
      <c r="L30" s="953"/>
      <c r="M30" s="953"/>
      <c r="N30" s="953"/>
      <c r="O30" s="953"/>
      <c r="P30" s="954"/>
      <c r="Q30" s="955">
        <v>6515</v>
      </c>
      <c r="R30" s="956"/>
      <c r="S30" s="956"/>
      <c r="T30" s="956"/>
      <c r="U30" s="956"/>
      <c r="V30" s="956">
        <v>6149</v>
      </c>
      <c r="W30" s="956"/>
      <c r="X30" s="956"/>
      <c r="Y30" s="956"/>
      <c r="Z30" s="956"/>
      <c r="AA30" s="956">
        <v>366</v>
      </c>
      <c r="AB30" s="956"/>
      <c r="AC30" s="956"/>
      <c r="AD30" s="956"/>
      <c r="AE30" s="962"/>
      <c r="AF30" s="982">
        <v>366</v>
      </c>
      <c r="AG30" s="960"/>
      <c r="AH30" s="960"/>
      <c r="AI30" s="960"/>
      <c r="AJ30" s="983"/>
      <c r="AK30" s="961">
        <v>1119</v>
      </c>
      <c r="AL30" s="956"/>
      <c r="AM30" s="956"/>
      <c r="AN30" s="956"/>
      <c r="AO30" s="956"/>
      <c r="AP30" s="956" t="s">
        <v>207</v>
      </c>
      <c r="AQ30" s="956"/>
      <c r="AR30" s="956"/>
      <c r="AS30" s="956"/>
      <c r="AT30" s="956"/>
      <c r="AU30" s="956" t="s">
        <v>207</v>
      </c>
      <c r="AV30" s="956"/>
      <c r="AW30" s="956"/>
      <c r="AX30" s="956"/>
      <c r="AY30" s="956"/>
      <c r="AZ30" s="989" t="s">
        <v>207</v>
      </c>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235</v>
      </c>
      <c r="C31" s="953"/>
      <c r="D31" s="953"/>
      <c r="E31" s="953"/>
      <c r="F31" s="953"/>
      <c r="G31" s="953"/>
      <c r="H31" s="953"/>
      <c r="I31" s="953"/>
      <c r="J31" s="953"/>
      <c r="K31" s="953"/>
      <c r="L31" s="953"/>
      <c r="M31" s="953"/>
      <c r="N31" s="953"/>
      <c r="O31" s="953"/>
      <c r="P31" s="954"/>
      <c r="Q31" s="955">
        <v>766</v>
      </c>
      <c r="R31" s="956"/>
      <c r="S31" s="956"/>
      <c r="T31" s="956"/>
      <c r="U31" s="956"/>
      <c r="V31" s="956">
        <v>765</v>
      </c>
      <c r="W31" s="956"/>
      <c r="X31" s="956"/>
      <c r="Y31" s="956"/>
      <c r="Z31" s="956"/>
      <c r="AA31" s="956">
        <v>1</v>
      </c>
      <c r="AB31" s="956"/>
      <c r="AC31" s="956"/>
      <c r="AD31" s="956"/>
      <c r="AE31" s="962"/>
      <c r="AF31" s="982">
        <v>1</v>
      </c>
      <c r="AG31" s="960"/>
      <c r="AH31" s="960"/>
      <c r="AI31" s="960"/>
      <c r="AJ31" s="983"/>
      <c r="AK31" s="961">
        <v>178</v>
      </c>
      <c r="AL31" s="956"/>
      <c r="AM31" s="956"/>
      <c r="AN31" s="956"/>
      <c r="AO31" s="956"/>
      <c r="AP31" s="956" t="s">
        <v>207</v>
      </c>
      <c r="AQ31" s="956"/>
      <c r="AR31" s="956"/>
      <c r="AS31" s="956"/>
      <c r="AT31" s="956"/>
      <c r="AU31" s="956" t="s">
        <v>207</v>
      </c>
      <c r="AV31" s="956"/>
      <c r="AW31" s="956"/>
      <c r="AX31" s="956"/>
      <c r="AY31" s="956"/>
      <c r="AZ31" s="989" t="s">
        <v>207</v>
      </c>
      <c r="BA31" s="989"/>
      <c r="BB31" s="989"/>
      <c r="BC31" s="989"/>
      <c r="BD31" s="989"/>
      <c r="BE31" s="957"/>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463</v>
      </c>
      <c r="C32" s="953"/>
      <c r="D32" s="953"/>
      <c r="E32" s="953"/>
      <c r="F32" s="953"/>
      <c r="G32" s="953"/>
      <c r="H32" s="953"/>
      <c r="I32" s="953"/>
      <c r="J32" s="953"/>
      <c r="K32" s="953"/>
      <c r="L32" s="953"/>
      <c r="M32" s="953"/>
      <c r="N32" s="953"/>
      <c r="O32" s="953"/>
      <c r="P32" s="954"/>
      <c r="Q32" s="955">
        <v>167</v>
      </c>
      <c r="R32" s="956"/>
      <c r="S32" s="956"/>
      <c r="T32" s="956"/>
      <c r="U32" s="956"/>
      <c r="V32" s="956">
        <v>21</v>
      </c>
      <c r="W32" s="956"/>
      <c r="X32" s="956"/>
      <c r="Y32" s="956"/>
      <c r="Z32" s="956"/>
      <c r="AA32" s="956">
        <v>146</v>
      </c>
      <c r="AB32" s="956"/>
      <c r="AC32" s="956"/>
      <c r="AD32" s="956"/>
      <c r="AE32" s="962"/>
      <c r="AF32" s="982">
        <v>146</v>
      </c>
      <c r="AG32" s="960"/>
      <c r="AH32" s="960"/>
      <c r="AI32" s="960"/>
      <c r="AJ32" s="983"/>
      <c r="AK32" s="961" t="s">
        <v>207</v>
      </c>
      <c r="AL32" s="956"/>
      <c r="AM32" s="956"/>
      <c r="AN32" s="956"/>
      <c r="AO32" s="956"/>
      <c r="AP32" s="956" t="s">
        <v>207</v>
      </c>
      <c r="AQ32" s="956"/>
      <c r="AR32" s="956"/>
      <c r="AS32" s="956"/>
      <c r="AT32" s="956"/>
      <c r="AU32" s="956" t="s">
        <v>207</v>
      </c>
      <c r="AV32" s="956"/>
      <c r="AW32" s="956"/>
      <c r="AX32" s="956"/>
      <c r="AY32" s="956"/>
      <c r="AZ32" s="989" t="s">
        <v>207</v>
      </c>
      <c r="BA32" s="989"/>
      <c r="BB32" s="989"/>
      <c r="BC32" s="989"/>
      <c r="BD32" s="989"/>
      <c r="BE32" s="957"/>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t="s">
        <v>466</v>
      </c>
      <c r="C33" s="953"/>
      <c r="D33" s="953"/>
      <c r="E33" s="953"/>
      <c r="F33" s="953"/>
      <c r="G33" s="953"/>
      <c r="H33" s="953"/>
      <c r="I33" s="953"/>
      <c r="J33" s="953"/>
      <c r="K33" s="953"/>
      <c r="L33" s="953"/>
      <c r="M33" s="953"/>
      <c r="N33" s="953"/>
      <c r="O33" s="953"/>
      <c r="P33" s="954"/>
      <c r="Q33" s="955">
        <v>2845</v>
      </c>
      <c r="R33" s="956"/>
      <c r="S33" s="956"/>
      <c r="T33" s="956"/>
      <c r="U33" s="956"/>
      <c r="V33" s="956">
        <v>2967</v>
      </c>
      <c r="W33" s="956"/>
      <c r="X33" s="956"/>
      <c r="Y33" s="956"/>
      <c r="Z33" s="956"/>
      <c r="AA33" s="956">
        <v>-171</v>
      </c>
      <c r="AB33" s="956"/>
      <c r="AC33" s="956"/>
      <c r="AD33" s="956"/>
      <c r="AE33" s="962"/>
      <c r="AF33" s="982">
        <v>2091</v>
      </c>
      <c r="AG33" s="960"/>
      <c r="AH33" s="960"/>
      <c r="AI33" s="960"/>
      <c r="AJ33" s="983"/>
      <c r="AK33" s="961">
        <v>271</v>
      </c>
      <c r="AL33" s="956"/>
      <c r="AM33" s="956"/>
      <c r="AN33" s="956"/>
      <c r="AO33" s="956"/>
      <c r="AP33" s="956">
        <v>530</v>
      </c>
      <c r="AQ33" s="956"/>
      <c r="AR33" s="956"/>
      <c r="AS33" s="956"/>
      <c r="AT33" s="956"/>
      <c r="AU33" s="956">
        <v>303</v>
      </c>
      <c r="AV33" s="956"/>
      <c r="AW33" s="956"/>
      <c r="AX33" s="956"/>
      <c r="AY33" s="956"/>
      <c r="AZ33" s="989" t="s">
        <v>207</v>
      </c>
      <c r="BA33" s="989"/>
      <c r="BB33" s="989"/>
      <c r="BC33" s="989"/>
      <c r="BD33" s="989"/>
      <c r="BE33" s="957" t="s">
        <v>192</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t="s">
        <v>44</v>
      </c>
      <c r="C34" s="953"/>
      <c r="D34" s="953"/>
      <c r="E34" s="953"/>
      <c r="F34" s="953"/>
      <c r="G34" s="953"/>
      <c r="H34" s="953"/>
      <c r="I34" s="953"/>
      <c r="J34" s="953"/>
      <c r="K34" s="953"/>
      <c r="L34" s="953"/>
      <c r="M34" s="953"/>
      <c r="N34" s="953"/>
      <c r="O34" s="953"/>
      <c r="P34" s="954"/>
      <c r="Q34" s="955">
        <v>1588</v>
      </c>
      <c r="R34" s="956"/>
      <c r="S34" s="956"/>
      <c r="T34" s="956"/>
      <c r="U34" s="956"/>
      <c r="V34" s="956">
        <v>1348</v>
      </c>
      <c r="W34" s="956"/>
      <c r="X34" s="956"/>
      <c r="Y34" s="956"/>
      <c r="Z34" s="956"/>
      <c r="AA34" s="956">
        <v>240</v>
      </c>
      <c r="AB34" s="956"/>
      <c r="AC34" s="956"/>
      <c r="AD34" s="956"/>
      <c r="AE34" s="962"/>
      <c r="AF34" s="982">
        <v>240</v>
      </c>
      <c r="AG34" s="960"/>
      <c r="AH34" s="960"/>
      <c r="AI34" s="960"/>
      <c r="AJ34" s="983"/>
      <c r="AK34" s="961">
        <v>522</v>
      </c>
      <c r="AL34" s="956"/>
      <c r="AM34" s="956"/>
      <c r="AN34" s="956"/>
      <c r="AO34" s="956"/>
      <c r="AP34" s="956">
        <v>5069</v>
      </c>
      <c r="AQ34" s="956"/>
      <c r="AR34" s="956"/>
      <c r="AS34" s="956"/>
      <c r="AT34" s="956"/>
      <c r="AU34" s="956">
        <v>2702</v>
      </c>
      <c r="AV34" s="956"/>
      <c r="AW34" s="956"/>
      <c r="AX34" s="956"/>
      <c r="AY34" s="956"/>
      <c r="AZ34" s="989" t="s">
        <v>207</v>
      </c>
      <c r="BA34" s="989"/>
      <c r="BB34" s="989"/>
      <c r="BC34" s="989"/>
      <c r="BD34" s="989"/>
      <c r="BE34" s="957" t="s">
        <v>21</v>
      </c>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t="s">
        <v>468</v>
      </c>
      <c r="C35" s="953"/>
      <c r="D35" s="953"/>
      <c r="E35" s="953"/>
      <c r="F35" s="953"/>
      <c r="G35" s="953"/>
      <c r="H35" s="953"/>
      <c r="I35" s="953"/>
      <c r="J35" s="953"/>
      <c r="K35" s="953"/>
      <c r="L35" s="953"/>
      <c r="M35" s="953"/>
      <c r="N35" s="953"/>
      <c r="O35" s="953"/>
      <c r="P35" s="954"/>
      <c r="Q35" s="955">
        <v>177</v>
      </c>
      <c r="R35" s="956"/>
      <c r="S35" s="956"/>
      <c r="T35" s="956"/>
      <c r="U35" s="956"/>
      <c r="V35" s="956">
        <v>157</v>
      </c>
      <c r="W35" s="956"/>
      <c r="X35" s="956"/>
      <c r="Y35" s="956"/>
      <c r="Z35" s="956"/>
      <c r="AA35" s="956">
        <v>21</v>
      </c>
      <c r="AB35" s="956"/>
      <c r="AC35" s="956"/>
      <c r="AD35" s="956"/>
      <c r="AE35" s="962"/>
      <c r="AF35" s="982">
        <v>21</v>
      </c>
      <c r="AG35" s="960"/>
      <c r="AH35" s="960"/>
      <c r="AI35" s="960"/>
      <c r="AJ35" s="983"/>
      <c r="AK35" s="961">
        <v>60</v>
      </c>
      <c r="AL35" s="956"/>
      <c r="AM35" s="956"/>
      <c r="AN35" s="956"/>
      <c r="AO35" s="956"/>
      <c r="AP35" s="956">
        <v>658</v>
      </c>
      <c r="AQ35" s="956"/>
      <c r="AR35" s="956"/>
      <c r="AS35" s="956"/>
      <c r="AT35" s="956"/>
      <c r="AU35" s="956">
        <v>643</v>
      </c>
      <c r="AV35" s="956"/>
      <c r="AW35" s="956"/>
      <c r="AX35" s="956"/>
      <c r="AY35" s="956"/>
      <c r="AZ35" s="989" t="s">
        <v>207</v>
      </c>
      <c r="BA35" s="989"/>
      <c r="BB35" s="989"/>
      <c r="BC35" s="989"/>
      <c r="BD35" s="989"/>
      <c r="BE35" s="957" t="s">
        <v>21</v>
      </c>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t="s">
        <v>221</v>
      </c>
      <c r="C36" s="953"/>
      <c r="D36" s="953"/>
      <c r="E36" s="953"/>
      <c r="F36" s="953"/>
      <c r="G36" s="953"/>
      <c r="H36" s="953"/>
      <c r="I36" s="953"/>
      <c r="J36" s="953"/>
      <c r="K36" s="953"/>
      <c r="L36" s="953"/>
      <c r="M36" s="953"/>
      <c r="N36" s="953"/>
      <c r="O36" s="953"/>
      <c r="P36" s="954"/>
      <c r="Q36" s="955">
        <v>174</v>
      </c>
      <c r="R36" s="956"/>
      <c r="S36" s="956"/>
      <c r="T36" s="956"/>
      <c r="U36" s="956"/>
      <c r="V36" s="956">
        <v>151</v>
      </c>
      <c r="W36" s="956"/>
      <c r="X36" s="956"/>
      <c r="Y36" s="956"/>
      <c r="Z36" s="956"/>
      <c r="AA36" s="956">
        <v>23</v>
      </c>
      <c r="AB36" s="956"/>
      <c r="AC36" s="956"/>
      <c r="AD36" s="956"/>
      <c r="AE36" s="962"/>
      <c r="AF36" s="982">
        <v>23</v>
      </c>
      <c r="AG36" s="960"/>
      <c r="AH36" s="960"/>
      <c r="AI36" s="960"/>
      <c r="AJ36" s="983"/>
      <c r="AK36" s="961">
        <v>44</v>
      </c>
      <c r="AL36" s="956"/>
      <c r="AM36" s="956"/>
      <c r="AN36" s="956"/>
      <c r="AO36" s="956"/>
      <c r="AP36" s="956">
        <v>657</v>
      </c>
      <c r="AQ36" s="956"/>
      <c r="AR36" s="956"/>
      <c r="AS36" s="956"/>
      <c r="AT36" s="956"/>
      <c r="AU36" s="956">
        <v>483</v>
      </c>
      <c r="AV36" s="956"/>
      <c r="AW36" s="956"/>
      <c r="AX36" s="956"/>
      <c r="AY36" s="956"/>
      <c r="AZ36" s="989" t="s">
        <v>207</v>
      </c>
      <c r="BA36" s="989"/>
      <c r="BB36" s="989"/>
      <c r="BC36" s="989"/>
      <c r="BD36" s="989"/>
      <c r="BE36" s="957" t="s">
        <v>21</v>
      </c>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t="s">
        <v>93</v>
      </c>
      <c r="C37" s="953"/>
      <c r="D37" s="953"/>
      <c r="E37" s="953"/>
      <c r="F37" s="953"/>
      <c r="G37" s="953"/>
      <c r="H37" s="953"/>
      <c r="I37" s="953"/>
      <c r="J37" s="953"/>
      <c r="K37" s="953"/>
      <c r="L37" s="953"/>
      <c r="M37" s="953"/>
      <c r="N37" s="953"/>
      <c r="O37" s="953"/>
      <c r="P37" s="954"/>
      <c r="Q37" s="955">
        <v>32</v>
      </c>
      <c r="R37" s="956"/>
      <c r="S37" s="956"/>
      <c r="T37" s="956"/>
      <c r="U37" s="956"/>
      <c r="V37" s="956">
        <v>9</v>
      </c>
      <c r="W37" s="956"/>
      <c r="X37" s="956"/>
      <c r="Y37" s="956"/>
      <c r="Z37" s="956"/>
      <c r="AA37" s="956">
        <v>23</v>
      </c>
      <c r="AB37" s="956"/>
      <c r="AC37" s="956"/>
      <c r="AD37" s="956"/>
      <c r="AE37" s="962"/>
      <c r="AF37" s="982">
        <v>23</v>
      </c>
      <c r="AG37" s="960"/>
      <c r="AH37" s="960"/>
      <c r="AI37" s="960"/>
      <c r="AJ37" s="983"/>
      <c r="AK37" s="961" t="s">
        <v>207</v>
      </c>
      <c r="AL37" s="956"/>
      <c r="AM37" s="956"/>
      <c r="AN37" s="956"/>
      <c r="AO37" s="956"/>
      <c r="AP37" s="956" t="s">
        <v>207</v>
      </c>
      <c r="AQ37" s="956"/>
      <c r="AR37" s="956"/>
      <c r="AS37" s="956"/>
      <c r="AT37" s="956"/>
      <c r="AU37" s="956" t="s">
        <v>207</v>
      </c>
      <c r="AV37" s="956"/>
      <c r="AW37" s="956"/>
      <c r="AX37" s="956"/>
      <c r="AY37" s="956"/>
      <c r="AZ37" s="989" t="s">
        <v>207</v>
      </c>
      <c r="BA37" s="989"/>
      <c r="BB37" s="989"/>
      <c r="BC37" s="989"/>
      <c r="BD37" s="989"/>
      <c r="BE37" s="957" t="s">
        <v>21</v>
      </c>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470</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263</v>
      </c>
      <c r="B63" s="930" t="s">
        <v>383</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3068</v>
      </c>
      <c r="AG63" s="942"/>
      <c r="AH63" s="942"/>
      <c r="AI63" s="942"/>
      <c r="AJ63" s="974"/>
      <c r="AK63" s="975"/>
      <c r="AL63" s="941"/>
      <c r="AM63" s="941"/>
      <c r="AN63" s="941"/>
      <c r="AO63" s="941"/>
      <c r="AP63" s="942">
        <v>6923</v>
      </c>
      <c r="AQ63" s="942"/>
      <c r="AR63" s="942"/>
      <c r="AS63" s="942"/>
      <c r="AT63" s="942"/>
      <c r="AU63" s="942">
        <v>4132</v>
      </c>
      <c r="AV63" s="942"/>
      <c r="AW63" s="942"/>
      <c r="AX63" s="942"/>
      <c r="AY63" s="942"/>
      <c r="AZ63" s="976"/>
      <c r="BA63" s="976"/>
      <c r="BB63" s="976"/>
      <c r="BC63" s="976"/>
      <c r="BD63" s="976"/>
      <c r="BE63" s="943"/>
      <c r="BF63" s="943"/>
      <c r="BG63" s="943"/>
      <c r="BH63" s="943"/>
      <c r="BI63" s="944"/>
      <c r="BJ63" s="977" t="s">
        <v>207</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453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418</v>
      </c>
      <c r="B66" s="689"/>
      <c r="C66" s="689"/>
      <c r="D66" s="689"/>
      <c r="E66" s="689"/>
      <c r="F66" s="689"/>
      <c r="G66" s="689"/>
      <c r="H66" s="689"/>
      <c r="I66" s="689"/>
      <c r="J66" s="689"/>
      <c r="K66" s="689"/>
      <c r="L66" s="689"/>
      <c r="M66" s="689"/>
      <c r="N66" s="689"/>
      <c r="O66" s="689"/>
      <c r="P66" s="690"/>
      <c r="Q66" s="680" t="s">
        <v>456</v>
      </c>
      <c r="R66" s="681"/>
      <c r="S66" s="681"/>
      <c r="T66" s="681"/>
      <c r="U66" s="682"/>
      <c r="V66" s="680" t="s">
        <v>457</v>
      </c>
      <c r="W66" s="681"/>
      <c r="X66" s="681"/>
      <c r="Y66" s="681"/>
      <c r="Z66" s="682"/>
      <c r="AA66" s="680" t="s">
        <v>458</v>
      </c>
      <c r="AB66" s="681"/>
      <c r="AC66" s="681"/>
      <c r="AD66" s="681"/>
      <c r="AE66" s="682"/>
      <c r="AF66" s="694" t="s">
        <v>261</v>
      </c>
      <c r="AG66" s="695"/>
      <c r="AH66" s="695"/>
      <c r="AI66" s="695"/>
      <c r="AJ66" s="696"/>
      <c r="AK66" s="680" t="s">
        <v>394</v>
      </c>
      <c r="AL66" s="689"/>
      <c r="AM66" s="689"/>
      <c r="AN66" s="689"/>
      <c r="AO66" s="690"/>
      <c r="AP66" s="680" t="s">
        <v>364</v>
      </c>
      <c r="AQ66" s="681"/>
      <c r="AR66" s="681"/>
      <c r="AS66" s="681"/>
      <c r="AT66" s="682"/>
      <c r="AU66" s="680" t="s">
        <v>471</v>
      </c>
      <c r="AV66" s="681"/>
      <c r="AW66" s="681"/>
      <c r="AX66" s="681"/>
      <c r="AY66" s="682"/>
      <c r="AZ66" s="680" t="s">
        <v>447</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540</v>
      </c>
      <c r="C68" s="964"/>
      <c r="D68" s="964"/>
      <c r="E68" s="964"/>
      <c r="F68" s="964"/>
      <c r="G68" s="964"/>
      <c r="H68" s="964"/>
      <c r="I68" s="964"/>
      <c r="J68" s="964"/>
      <c r="K68" s="964"/>
      <c r="L68" s="964"/>
      <c r="M68" s="964"/>
      <c r="N68" s="964"/>
      <c r="O68" s="964"/>
      <c r="P68" s="965"/>
      <c r="Q68" s="966">
        <v>3870</v>
      </c>
      <c r="R68" s="967"/>
      <c r="S68" s="967"/>
      <c r="T68" s="967"/>
      <c r="U68" s="967"/>
      <c r="V68" s="967">
        <v>3615</v>
      </c>
      <c r="W68" s="967"/>
      <c r="X68" s="967"/>
      <c r="Y68" s="967"/>
      <c r="Z68" s="967"/>
      <c r="AA68" s="967">
        <v>255</v>
      </c>
      <c r="AB68" s="967"/>
      <c r="AC68" s="967"/>
      <c r="AD68" s="967"/>
      <c r="AE68" s="967"/>
      <c r="AF68" s="967">
        <v>255</v>
      </c>
      <c r="AG68" s="967"/>
      <c r="AH68" s="967"/>
      <c r="AI68" s="967"/>
      <c r="AJ68" s="967"/>
      <c r="AK68" s="967" t="s">
        <v>207</v>
      </c>
      <c r="AL68" s="967"/>
      <c r="AM68" s="967"/>
      <c r="AN68" s="967"/>
      <c r="AO68" s="967"/>
      <c r="AP68" s="967">
        <v>2653</v>
      </c>
      <c r="AQ68" s="967"/>
      <c r="AR68" s="967"/>
      <c r="AS68" s="967"/>
      <c r="AT68" s="967"/>
      <c r="AU68" s="967">
        <v>1496</v>
      </c>
      <c r="AV68" s="967"/>
      <c r="AW68" s="967"/>
      <c r="AX68" s="967"/>
      <c r="AY68" s="967"/>
      <c r="AZ68" s="968" t="s">
        <v>544</v>
      </c>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436</v>
      </c>
      <c r="C69" s="953"/>
      <c r="D69" s="953"/>
      <c r="E69" s="953"/>
      <c r="F69" s="953"/>
      <c r="G69" s="953"/>
      <c r="H69" s="953"/>
      <c r="I69" s="953"/>
      <c r="J69" s="953"/>
      <c r="K69" s="953"/>
      <c r="L69" s="953"/>
      <c r="M69" s="953"/>
      <c r="N69" s="953"/>
      <c r="O69" s="953"/>
      <c r="P69" s="954"/>
      <c r="Q69" s="955">
        <v>3008</v>
      </c>
      <c r="R69" s="956"/>
      <c r="S69" s="956"/>
      <c r="T69" s="956"/>
      <c r="U69" s="956"/>
      <c r="V69" s="956">
        <v>2548</v>
      </c>
      <c r="W69" s="956"/>
      <c r="X69" s="956"/>
      <c r="Y69" s="956"/>
      <c r="Z69" s="956"/>
      <c r="AA69" s="956">
        <v>460</v>
      </c>
      <c r="AB69" s="956"/>
      <c r="AC69" s="956"/>
      <c r="AD69" s="956"/>
      <c r="AE69" s="956"/>
      <c r="AF69" s="956">
        <v>3937</v>
      </c>
      <c r="AG69" s="956"/>
      <c r="AH69" s="956"/>
      <c r="AI69" s="956"/>
      <c r="AJ69" s="956"/>
      <c r="AK69" s="956">
        <v>1535</v>
      </c>
      <c r="AL69" s="956"/>
      <c r="AM69" s="956"/>
      <c r="AN69" s="956"/>
      <c r="AO69" s="956"/>
      <c r="AP69" s="956">
        <v>7257</v>
      </c>
      <c r="AQ69" s="956"/>
      <c r="AR69" s="956"/>
      <c r="AS69" s="956"/>
      <c r="AT69" s="956"/>
      <c r="AU69" s="956">
        <v>254</v>
      </c>
      <c r="AV69" s="956"/>
      <c r="AW69" s="956"/>
      <c r="AX69" s="956"/>
      <c r="AY69" s="956"/>
      <c r="AZ69" s="957" t="s">
        <v>545</v>
      </c>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541</v>
      </c>
      <c r="C70" s="953"/>
      <c r="D70" s="953"/>
      <c r="E70" s="953"/>
      <c r="F70" s="953"/>
      <c r="G70" s="953"/>
      <c r="H70" s="953"/>
      <c r="I70" s="953"/>
      <c r="J70" s="953"/>
      <c r="K70" s="953"/>
      <c r="L70" s="953"/>
      <c r="M70" s="953"/>
      <c r="N70" s="953"/>
      <c r="O70" s="953"/>
      <c r="P70" s="954"/>
      <c r="Q70" s="955">
        <v>2056.2660000000001</v>
      </c>
      <c r="R70" s="956"/>
      <c r="S70" s="956"/>
      <c r="T70" s="956"/>
      <c r="U70" s="956"/>
      <c r="V70" s="956">
        <v>2034.2539999999999</v>
      </c>
      <c r="W70" s="956"/>
      <c r="X70" s="956"/>
      <c r="Y70" s="956"/>
      <c r="Z70" s="956"/>
      <c r="AA70" s="956">
        <v>22.012</v>
      </c>
      <c r="AB70" s="956"/>
      <c r="AC70" s="956"/>
      <c r="AD70" s="956"/>
      <c r="AE70" s="956"/>
      <c r="AF70" s="956">
        <v>22.012</v>
      </c>
      <c r="AG70" s="956"/>
      <c r="AH70" s="956"/>
      <c r="AI70" s="956"/>
      <c r="AJ70" s="956"/>
      <c r="AK70" s="956" t="s">
        <v>207</v>
      </c>
      <c r="AL70" s="956"/>
      <c r="AM70" s="956"/>
      <c r="AN70" s="956"/>
      <c r="AO70" s="956"/>
      <c r="AP70" s="956" t="s">
        <v>207</v>
      </c>
      <c r="AQ70" s="956"/>
      <c r="AR70" s="956"/>
      <c r="AS70" s="956"/>
      <c r="AT70" s="956"/>
      <c r="AU70" s="956" t="s">
        <v>207</v>
      </c>
      <c r="AV70" s="956"/>
      <c r="AW70" s="956"/>
      <c r="AX70" s="956"/>
      <c r="AY70" s="956"/>
      <c r="AZ70" s="957" t="s">
        <v>544</v>
      </c>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307</v>
      </c>
      <c r="C71" s="953"/>
      <c r="D71" s="953"/>
      <c r="E71" s="953"/>
      <c r="F71" s="953"/>
      <c r="G71" s="953"/>
      <c r="H71" s="953"/>
      <c r="I71" s="953"/>
      <c r="J71" s="953"/>
      <c r="K71" s="953"/>
      <c r="L71" s="953"/>
      <c r="M71" s="953"/>
      <c r="N71" s="953"/>
      <c r="O71" s="953"/>
      <c r="P71" s="954"/>
      <c r="Q71" s="955">
        <v>723893.84299999999</v>
      </c>
      <c r="R71" s="956"/>
      <c r="S71" s="956"/>
      <c r="T71" s="956"/>
      <c r="U71" s="956"/>
      <c r="V71" s="956">
        <v>705178.65700000001</v>
      </c>
      <c r="W71" s="956"/>
      <c r="X71" s="956"/>
      <c r="Y71" s="956"/>
      <c r="Z71" s="956"/>
      <c r="AA71" s="956">
        <v>18715.186000000002</v>
      </c>
      <c r="AB71" s="956"/>
      <c r="AC71" s="956"/>
      <c r="AD71" s="956"/>
      <c r="AE71" s="956"/>
      <c r="AF71" s="956">
        <v>18715.186000000002</v>
      </c>
      <c r="AG71" s="956"/>
      <c r="AH71" s="956"/>
      <c r="AI71" s="956"/>
      <c r="AJ71" s="956"/>
      <c r="AK71" s="956">
        <v>1705.2670000000001</v>
      </c>
      <c r="AL71" s="956"/>
      <c r="AM71" s="956"/>
      <c r="AN71" s="956"/>
      <c r="AO71" s="956"/>
      <c r="AP71" s="956" t="s">
        <v>207</v>
      </c>
      <c r="AQ71" s="956"/>
      <c r="AR71" s="956"/>
      <c r="AS71" s="956"/>
      <c r="AT71" s="956"/>
      <c r="AU71" s="956" t="s">
        <v>207</v>
      </c>
      <c r="AV71" s="956"/>
      <c r="AW71" s="956"/>
      <c r="AX71" s="956"/>
      <c r="AY71" s="956"/>
      <c r="AZ71" s="957" t="s">
        <v>474</v>
      </c>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542</v>
      </c>
      <c r="C72" s="953"/>
      <c r="D72" s="953"/>
      <c r="E72" s="953"/>
      <c r="F72" s="953"/>
      <c r="G72" s="953"/>
      <c r="H72" s="953"/>
      <c r="I72" s="953"/>
      <c r="J72" s="953"/>
      <c r="K72" s="953"/>
      <c r="L72" s="953"/>
      <c r="M72" s="953"/>
      <c r="N72" s="953"/>
      <c r="O72" s="953"/>
      <c r="P72" s="954"/>
      <c r="Q72" s="955">
        <v>23532.558000000001</v>
      </c>
      <c r="R72" s="956"/>
      <c r="S72" s="956"/>
      <c r="T72" s="956"/>
      <c r="U72" s="956"/>
      <c r="V72" s="956">
        <v>22843.061000000002</v>
      </c>
      <c r="W72" s="956"/>
      <c r="X72" s="956"/>
      <c r="Y72" s="956"/>
      <c r="Z72" s="956"/>
      <c r="AA72" s="956">
        <v>689.49699999999996</v>
      </c>
      <c r="AB72" s="956"/>
      <c r="AC72" s="956"/>
      <c r="AD72" s="956"/>
      <c r="AE72" s="956"/>
      <c r="AF72" s="956">
        <v>689.49699999999996</v>
      </c>
      <c r="AG72" s="956"/>
      <c r="AH72" s="956"/>
      <c r="AI72" s="956"/>
      <c r="AJ72" s="956"/>
      <c r="AK72" s="956">
        <v>21.5</v>
      </c>
      <c r="AL72" s="956"/>
      <c r="AM72" s="956"/>
      <c r="AN72" s="956"/>
      <c r="AO72" s="956"/>
      <c r="AP72" s="956" t="s">
        <v>207</v>
      </c>
      <c r="AQ72" s="956"/>
      <c r="AR72" s="956"/>
      <c r="AS72" s="956"/>
      <c r="AT72" s="956"/>
      <c r="AU72" s="956" t="s">
        <v>207</v>
      </c>
      <c r="AV72" s="956"/>
      <c r="AW72" s="956"/>
      <c r="AX72" s="956"/>
      <c r="AY72" s="956"/>
      <c r="AZ72" s="957" t="s">
        <v>544</v>
      </c>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542</v>
      </c>
      <c r="C73" s="953"/>
      <c r="D73" s="953"/>
      <c r="E73" s="953"/>
      <c r="F73" s="953"/>
      <c r="G73" s="953"/>
      <c r="H73" s="953"/>
      <c r="I73" s="953"/>
      <c r="J73" s="953"/>
      <c r="K73" s="953"/>
      <c r="L73" s="953"/>
      <c r="M73" s="953"/>
      <c r="N73" s="953"/>
      <c r="O73" s="953"/>
      <c r="P73" s="954"/>
      <c r="Q73" s="955">
        <v>370.46100000000001</v>
      </c>
      <c r="R73" s="956"/>
      <c r="S73" s="956"/>
      <c r="T73" s="956"/>
      <c r="U73" s="956"/>
      <c r="V73" s="956">
        <v>135.47</v>
      </c>
      <c r="W73" s="956"/>
      <c r="X73" s="956"/>
      <c r="Y73" s="956"/>
      <c r="Z73" s="956"/>
      <c r="AA73" s="956">
        <v>234.99100000000001</v>
      </c>
      <c r="AB73" s="956"/>
      <c r="AC73" s="956"/>
      <c r="AD73" s="956"/>
      <c r="AE73" s="956"/>
      <c r="AF73" s="956">
        <v>234.99100000000001</v>
      </c>
      <c r="AG73" s="956"/>
      <c r="AH73" s="956"/>
      <c r="AI73" s="956"/>
      <c r="AJ73" s="956"/>
      <c r="AK73" s="956" t="s">
        <v>207</v>
      </c>
      <c r="AL73" s="956"/>
      <c r="AM73" s="956"/>
      <c r="AN73" s="956"/>
      <c r="AO73" s="956"/>
      <c r="AP73" s="956" t="s">
        <v>207</v>
      </c>
      <c r="AQ73" s="956"/>
      <c r="AR73" s="956"/>
      <c r="AS73" s="956"/>
      <c r="AT73" s="956"/>
      <c r="AU73" s="956" t="s">
        <v>207</v>
      </c>
      <c r="AV73" s="956"/>
      <c r="AW73" s="956"/>
      <c r="AX73" s="956"/>
      <c r="AY73" s="956"/>
      <c r="AZ73" s="957" t="s">
        <v>328</v>
      </c>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543</v>
      </c>
      <c r="C74" s="953"/>
      <c r="D74" s="953"/>
      <c r="E74" s="953"/>
      <c r="F74" s="953"/>
      <c r="G74" s="953"/>
      <c r="H74" s="953"/>
      <c r="I74" s="953"/>
      <c r="J74" s="953"/>
      <c r="K74" s="953"/>
      <c r="L74" s="953"/>
      <c r="M74" s="953"/>
      <c r="N74" s="953"/>
      <c r="O74" s="953"/>
      <c r="P74" s="954"/>
      <c r="Q74" s="955">
        <v>405.40100000000001</v>
      </c>
      <c r="R74" s="956"/>
      <c r="S74" s="956"/>
      <c r="T74" s="956"/>
      <c r="U74" s="956"/>
      <c r="V74" s="956">
        <v>397.28100000000001</v>
      </c>
      <c r="W74" s="956"/>
      <c r="X74" s="956"/>
      <c r="Y74" s="956"/>
      <c r="Z74" s="956"/>
      <c r="AA74" s="956">
        <v>8.1199999999999992</v>
      </c>
      <c r="AB74" s="956"/>
      <c r="AC74" s="956"/>
      <c r="AD74" s="956"/>
      <c r="AE74" s="956"/>
      <c r="AF74" s="956">
        <v>8.1199999999999992</v>
      </c>
      <c r="AG74" s="956"/>
      <c r="AH74" s="956"/>
      <c r="AI74" s="956"/>
      <c r="AJ74" s="956"/>
      <c r="AK74" s="956" t="s">
        <v>207</v>
      </c>
      <c r="AL74" s="956"/>
      <c r="AM74" s="956"/>
      <c r="AN74" s="956"/>
      <c r="AO74" s="956"/>
      <c r="AP74" s="956" t="s">
        <v>207</v>
      </c>
      <c r="AQ74" s="956"/>
      <c r="AR74" s="956"/>
      <c r="AS74" s="956"/>
      <c r="AT74" s="956"/>
      <c r="AU74" s="956" t="s">
        <v>207</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546</v>
      </c>
      <c r="C75" s="953"/>
      <c r="D75" s="953"/>
      <c r="E75" s="953"/>
      <c r="F75" s="953"/>
      <c r="G75" s="953"/>
      <c r="H75" s="953"/>
      <c r="I75" s="953"/>
      <c r="J75" s="953"/>
      <c r="K75" s="953"/>
      <c r="L75" s="953"/>
      <c r="M75" s="953"/>
      <c r="N75" s="953"/>
      <c r="O75" s="953"/>
      <c r="P75" s="954"/>
      <c r="Q75" s="959">
        <v>52300.798000000003</v>
      </c>
      <c r="R75" s="960"/>
      <c r="S75" s="960"/>
      <c r="T75" s="960"/>
      <c r="U75" s="961"/>
      <c r="V75" s="962">
        <v>48278.214999999997</v>
      </c>
      <c r="W75" s="960"/>
      <c r="X75" s="960"/>
      <c r="Y75" s="960"/>
      <c r="Z75" s="961"/>
      <c r="AA75" s="962">
        <v>4022.5830000000001</v>
      </c>
      <c r="AB75" s="960"/>
      <c r="AC75" s="960"/>
      <c r="AD75" s="960"/>
      <c r="AE75" s="961"/>
      <c r="AF75" s="962">
        <v>4022.5830000000001</v>
      </c>
      <c r="AG75" s="960"/>
      <c r="AH75" s="960"/>
      <c r="AI75" s="960"/>
      <c r="AJ75" s="961"/>
      <c r="AK75" s="962" t="s">
        <v>207</v>
      </c>
      <c r="AL75" s="960"/>
      <c r="AM75" s="960"/>
      <c r="AN75" s="960"/>
      <c r="AO75" s="961"/>
      <c r="AP75" s="962" t="s">
        <v>207</v>
      </c>
      <c r="AQ75" s="960"/>
      <c r="AR75" s="960"/>
      <c r="AS75" s="960"/>
      <c r="AT75" s="961"/>
      <c r="AU75" s="962" t="s">
        <v>207</v>
      </c>
      <c r="AV75" s="960"/>
      <c r="AW75" s="960"/>
      <c r="AX75" s="960"/>
      <c r="AY75" s="961"/>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c r="C76" s="953"/>
      <c r="D76" s="953"/>
      <c r="E76" s="953"/>
      <c r="F76" s="953"/>
      <c r="G76" s="953"/>
      <c r="H76" s="953"/>
      <c r="I76" s="953"/>
      <c r="J76" s="953"/>
      <c r="K76" s="953"/>
      <c r="L76" s="953"/>
      <c r="M76" s="953"/>
      <c r="N76" s="953"/>
      <c r="O76" s="953"/>
      <c r="P76" s="954"/>
      <c r="Q76" s="959"/>
      <c r="R76" s="960"/>
      <c r="S76" s="960"/>
      <c r="T76" s="960"/>
      <c r="U76" s="961"/>
      <c r="V76" s="962"/>
      <c r="W76" s="960"/>
      <c r="X76" s="960"/>
      <c r="Y76" s="960"/>
      <c r="Z76" s="961"/>
      <c r="AA76" s="962"/>
      <c r="AB76" s="960"/>
      <c r="AC76" s="960"/>
      <c r="AD76" s="960"/>
      <c r="AE76" s="961"/>
      <c r="AF76" s="962"/>
      <c r="AG76" s="960"/>
      <c r="AH76" s="960"/>
      <c r="AI76" s="960"/>
      <c r="AJ76" s="961"/>
      <c r="AK76" s="962"/>
      <c r="AL76" s="960"/>
      <c r="AM76" s="960"/>
      <c r="AN76" s="960"/>
      <c r="AO76" s="961"/>
      <c r="AP76" s="962"/>
      <c r="AQ76" s="960"/>
      <c r="AR76" s="960"/>
      <c r="AS76" s="960"/>
      <c r="AT76" s="961"/>
      <c r="AU76" s="962"/>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263</v>
      </c>
      <c r="B88" s="930" t="s">
        <v>472</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27884</v>
      </c>
      <c r="AG88" s="942"/>
      <c r="AH88" s="942"/>
      <c r="AI88" s="942"/>
      <c r="AJ88" s="942"/>
      <c r="AK88" s="941"/>
      <c r="AL88" s="941"/>
      <c r="AM88" s="941"/>
      <c r="AN88" s="941"/>
      <c r="AO88" s="941"/>
      <c r="AP88" s="942">
        <v>9911</v>
      </c>
      <c r="AQ88" s="942"/>
      <c r="AR88" s="942"/>
      <c r="AS88" s="942"/>
      <c r="AT88" s="942"/>
      <c r="AU88" s="942">
        <v>1750</v>
      </c>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263</v>
      </c>
      <c r="BR102" s="930" t="s">
        <v>451</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v>202</v>
      </c>
      <c r="CS102" s="937"/>
      <c r="CT102" s="937"/>
      <c r="CU102" s="937"/>
      <c r="CV102" s="938"/>
      <c r="CW102" s="936">
        <v>7</v>
      </c>
      <c r="CX102" s="937"/>
      <c r="CY102" s="937"/>
      <c r="CZ102" s="937"/>
      <c r="DA102" s="938"/>
      <c r="DB102" s="936">
        <v>24</v>
      </c>
      <c r="DC102" s="937"/>
      <c r="DD102" s="937"/>
      <c r="DE102" s="937"/>
      <c r="DF102" s="938"/>
      <c r="DG102" s="936" t="s">
        <v>207</v>
      </c>
      <c r="DH102" s="937"/>
      <c r="DI102" s="937"/>
      <c r="DJ102" s="937"/>
      <c r="DK102" s="938"/>
      <c r="DL102" s="936" t="s">
        <v>207</v>
      </c>
      <c r="DM102" s="937"/>
      <c r="DN102" s="937"/>
      <c r="DO102" s="937"/>
      <c r="DP102" s="938"/>
      <c r="DQ102" s="936" t="s">
        <v>207</v>
      </c>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473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475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477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478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479</v>
      </c>
      <c r="AB109" s="898"/>
      <c r="AC109" s="898"/>
      <c r="AD109" s="898"/>
      <c r="AE109" s="899"/>
      <c r="AF109" s="900" t="s">
        <v>267</v>
      </c>
      <c r="AG109" s="898"/>
      <c r="AH109" s="898"/>
      <c r="AI109" s="898"/>
      <c r="AJ109" s="899"/>
      <c r="AK109" s="900" t="s">
        <v>396</v>
      </c>
      <c r="AL109" s="898"/>
      <c r="AM109" s="898"/>
      <c r="AN109" s="898"/>
      <c r="AO109" s="899"/>
      <c r="AP109" s="900" t="s">
        <v>480</v>
      </c>
      <c r="AQ109" s="898"/>
      <c r="AR109" s="898"/>
      <c r="AS109" s="898"/>
      <c r="AT109" s="901"/>
      <c r="AU109" s="897" t="s">
        <v>478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479</v>
      </c>
      <c r="BR109" s="898"/>
      <c r="BS109" s="898"/>
      <c r="BT109" s="898"/>
      <c r="BU109" s="899"/>
      <c r="BV109" s="900" t="s">
        <v>267</v>
      </c>
      <c r="BW109" s="898"/>
      <c r="BX109" s="898"/>
      <c r="BY109" s="898"/>
      <c r="BZ109" s="899"/>
      <c r="CA109" s="900" t="s">
        <v>396</v>
      </c>
      <c r="CB109" s="898"/>
      <c r="CC109" s="898"/>
      <c r="CD109" s="898"/>
      <c r="CE109" s="899"/>
      <c r="CF109" s="922" t="s">
        <v>480</v>
      </c>
      <c r="CG109" s="922"/>
      <c r="CH109" s="922"/>
      <c r="CI109" s="922"/>
      <c r="CJ109" s="922"/>
      <c r="CK109" s="900" t="s">
        <v>99</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479</v>
      </c>
      <c r="DH109" s="898"/>
      <c r="DI109" s="898"/>
      <c r="DJ109" s="898"/>
      <c r="DK109" s="899"/>
      <c r="DL109" s="900" t="s">
        <v>267</v>
      </c>
      <c r="DM109" s="898"/>
      <c r="DN109" s="898"/>
      <c r="DO109" s="898"/>
      <c r="DP109" s="899"/>
      <c r="DQ109" s="900" t="s">
        <v>396</v>
      </c>
      <c r="DR109" s="898"/>
      <c r="DS109" s="898"/>
      <c r="DT109" s="898"/>
      <c r="DU109" s="899"/>
      <c r="DV109" s="900" t="s">
        <v>480</v>
      </c>
      <c r="DW109" s="898"/>
      <c r="DX109" s="898"/>
      <c r="DY109" s="898"/>
      <c r="DZ109" s="901"/>
    </row>
    <row r="110" spans="1:131" s="54" customFormat="1" ht="26.25" customHeight="1" x14ac:dyDescent="0.15">
      <c r="A110" s="822" t="s">
        <v>337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2592850</v>
      </c>
      <c r="AB110" s="816"/>
      <c r="AC110" s="816"/>
      <c r="AD110" s="816"/>
      <c r="AE110" s="817"/>
      <c r="AF110" s="818">
        <v>2782320</v>
      </c>
      <c r="AG110" s="816"/>
      <c r="AH110" s="816"/>
      <c r="AI110" s="816"/>
      <c r="AJ110" s="817"/>
      <c r="AK110" s="818">
        <v>2951720</v>
      </c>
      <c r="AL110" s="816"/>
      <c r="AM110" s="816"/>
      <c r="AN110" s="816"/>
      <c r="AO110" s="817"/>
      <c r="AP110" s="905">
        <v>20.7</v>
      </c>
      <c r="AQ110" s="906"/>
      <c r="AR110" s="906"/>
      <c r="AS110" s="906"/>
      <c r="AT110" s="907"/>
      <c r="AU110" s="732" t="s">
        <v>125</v>
      </c>
      <c r="AV110" s="733"/>
      <c r="AW110" s="733"/>
      <c r="AX110" s="733"/>
      <c r="AY110" s="733"/>
      <c r="AZ110" s="870" t="s">
        <v>481</v>
      </c>
      <c r="BA110" s="823"/>
      <c r="BB110" s="823"/>
      <c r="BC110" s="823"/>
      <c r="BD110" s="823"/>
      <c r="BE110" s="823"/>
      <c r="BF110" s="823"/>
      <c r="BG110" s="823"/>
      <c r="BH110" s="823"/>
      <c r="BI110" s="823"/>
      <c r="BJ110" s="823"/>
      <c r="BK110" s="823"/>
      <c r="BL110" s="823"/>
      <c r="BM110" s="823"/>
      <c r="BN110" s="823"/>
      <c r="BO110" s="823"/>
      <c r="BP110" s="824"/>
      <c r="BQ110" s="871">
        <v>33124442</v>
      </c>
      <c r="BR110" s="872"/>
      <c r="BS110" s="872"/>
      <c r="BT110" s="872"/>
      <c r="BU110" s="872"/>
      <c r="BV110" s="872">
        <v>30964114</v>
      </c>
      <c r="BW110" s="872"/>
      <c r="BX110" s="872"/>
      <c r="BY110" s="872"/>
      <c r="BZ110" s="872"/>
      <c r="CA110" s="872">
        <v>31191450</v>
      </c>
      <c r="CB110" s="872"/>
      <c r="CC110" s="872"/>
      <c r="CD110" s="872"/>
      <c r="CE110" s="872"/>
      <c r="CF110" s="887">
        <v>219.2</v>
      </c>
      <c r="CG110" s="888"/>
      <c r="CH110" s="888"/>
      <c r="CI110" s="888"/>
      <c r="CJ110" s="888"/>
      <c r="CK110" s="738" t="s">
        <v>392</v>
      </c>
      <c r="CL110" s="739"/>
      <c r="CM110" s="902" t="s">
        <v>464</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207</v>
      </c>
      <c r="DH110" s="872"/>
      <c r="DI110" s="872"/>
      <c r="DJ110" s="872"/>
      <c r="DK110" s="872"/>
      <c r="DL110" s="872" t="s">
        <v>207</v>
      </c>
      <c r="DM110" s="872"/>
      <c r="DN110" s="872"/>
      <c r="DO110" s="872"/>
      <c r="DP110" s="872"/>
      <c r="DQ110" s="872" t="s">
        <v>207</v>
      </c>
      <c r="DR110" s="872"/>
      <c r="DS110" s="872"/>
      <c r="DT110" s="872"/>
      <c r="DU110" s="872"/>
      <c r="DV110" s="873" t="s">
        <v>207</v>
      </c>
      <c r="DW110" s="873"/>
      <c r="DX110" s="873"/>
      <c r="DY110" s="873"/>
      <c r="DZ110" s="874"/>
    </row>
    <row r="111" spans="1:131" s="54" customFormat="1" ht="26.25" customHeight="1" x14ac:dyDescent="0.15">
      <c r="A111" s="770" t="s">
        <v>455</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207</v>
      </c>
      <c r="AB111" s="776"/>
      <c r="AC111" s="776"/>
      <c r="AD111" s="776"/>
      <c r="AE111" s="777"/>
      <c r="AF111" s="778" t="s">
        <v>207</v>
      </c>
      <c r="AG111" s="776"/>
      <c r="AH111" s="776"/>
      <c r="AI111" s="776"/>
      <c r="AJ111" s="777"/>
      <c r="AK111" s="778" t="s">
        <v>207</v>
      </c>
      <c r="AL111" s="776"/>
      <c r="AM111" s="776"/>
      <c r="AN111" s="776"/>
      <c r="AO111" s="777"/>
      <c r="AP111" s="842" t="s">
        <v>207</v>
      </c>
      <c r="AQ111" s="843"/>
      <c r="AR111" s="843"/>
      <c r="AS111" s="843"/>
      <c r="AT111" s="844"/>
      <c r="AU111" s="734"/>
      <c r="AV111" s="735"/>
      <c r="AW111" s="735"/>
      <c r="AX111" s="735"/>
      <c r="AY111" s="735"/>
      <c r="AZ111" s="845" t="s">
        <v>482</v>
      </c>
      <c r="BA111" s="783"/>
      <c r="BB111" s="783"/>
      <c r="BC111" s="783"/>
      <c r="BD111" s="783"/>
      <c r="BE111" s="783"/>
      <c r="BF111" s="783"/>
      <c r="BG111" s="783"/>
      <c r="BH111" s="783"/>
      <c r="BI111" s="783"/>
      <c r="BJ111" s="783"/>
      <c r="BK111" s="783"/>
      <c r="BL111" s="783"/>
      <c r="BM111" s="783"/>
      <c r="BN111" s="783"/>
      <c r="BO111" s="783"/>
      <c r="BP111" s="784"/>
      <c r="BQ111" s="846" t="s">
        <v>207</v>
      </c>
      <c r="BR111" s="847"/>
      <c r="BS111" s="847"/>
      <c r="BT111" s="847"/>
      <c r="BU111" s="847"/>
      <c r="BV111" s="847" t="s">
        <v>207</v>
      </c>
      <c r="BW111" s="847"/>
      <c r="BX111" s="847"/>
      <c r="BY111" s="847"/>
      <c r="BZ111" s="847"/>
      <c r="CA111" s="847" t="s">
        <v>207</v>
      </c>
      <c r="CB111" s="847"/>
      <c r="CC111" s="847"/>
      <c r="CD111" s="847"/>
      <c r="CE111" s="847"/>
      <c r="CF111" s="895" t="s">
        <v>207</v>
      </c>
      <c r="CG111" s="896"/>
      <c r="CH111" s="896"/>
      <c r="CI111" s="896"/>
      <c r="CJ111" s="896"/>
      <c r="CK111" s="740"/>
      <c r="CL111" s="741"/>
      <c r="CM111" s="839" t="s">
        <v>136</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207</v>
      </c>
      <c r="DH111" s="847"/>
      <c r="DI111" s="847"/>
      <c r="DJ111" s="847"/>
      <c r="DK111" s="847"/>
      <c r="DL111" s="847" t="s">
        <v>207</v>
      </c>
      <c r="DM111" s="847"/>
      <c r="DN111" s="847"/>
      <c r="DO111" s="847"/>
      <c r="DP111" s="847"/>
      <c r="DQ111" s="847" t="s">
        <v>207</v>
      </c>
      <c r="DR111" s="847"/>
      <c r="DS111" s="847"/>
      <c r="DT111" s="847"/>
      <c r="DU111" s="847"/>
      <c r="DV111" s="848" t="s">
        <v>207</v>
      </c>
      <c r="DW111" s="848"/>
      <c r="DX111" s="848"/>
      <c r="DY111" s="848"/>
      <c r="DZ111" s="849"/>
    </row>
    <row r="112" spans="1:131" s="54" customFormat="1" ht="26.25" customHeight="1" x14ac:dyDescent="0.15">
      <c r="A112" s="701" t="s">
        <v>160</v>
      </c>
      <c r="B112" s="702"/>
      <c r="C112" s="783" t="s">
        <v>483</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207</v>
      </c>
      <c r="AB112" s="776"/>
      <c r="AC112" s="776"/>
      <c r="AD112" s="776"/>
      <c r="AE112" s="777"/>
      <c r="AF112" s="778" t="s">
        <v>207</v>
      </c>
      <c r="AG112" s="776"/>
      <c r="AH112" s="776"/>
      <c r="AI112" s="776"/>
      <c r="AJ112" s="777"/>
      <c r="AK112" s="778" t="s">
        <v>207</v>
      </c>
      <c r="AL112" s="776"/>
      <c r="AM112" s="776"/>
      <c r="AN112" s="776"/>
      <c r="AO112" s="777"/>
      <c r="AP112" s="842" t="s">
        <v>207</v>
      </c>
      <c r="AQ112" s="843"/>
      <c r="AR112" s="843"/>
      <c r="AS112" s="843"/>
      <c r="AT112" s="844"/>
      <c r="AU112" s="734"/>
      <c r="AV112" s="735"/>
      <c r="AW112" s="735"/>
      <c r="AX112" s="735"/>
      <c r="AY112" s="735"/>
      <c r="AZ112" s="845" t="s">
        <v>280</v>
      </c>
      <c r="BA112" s="783"/>
      <c r="BB112" s="783"/>
      <c r="BC112" s="783"/>
      <c r="BD112" s="783"/>
      <c r="BE112" s="783"/>
      <c r="BF112" s="783"/>
      <c r="BG112" s="783"/>
      <c r="BH112" s="783"/>
      <c r="BI112" s="783"/>
      <c r="BJ112" s="783"/>
      <c r="BK112" s="783"/>
      <c r="BL112" s="783"/>
      <c r="BM112" s="783"/>
      <c r="BN112" s="783"/>
      <c r="BO112" s="783"/>
      <c r="BP112" s="784"/>
      <c r="BQ112" s="846">
        <v>4285757</v>
      </c>
      <c r="BR112" s="847"/>
      <c r="BS112" s="847"/>
      <c r="BT112" s="847"/>
      <c r="BU112" s="847"/>
      <c r="BV112" s="847">
        <v>4197634</v>
      </c>
      <c r="BW112" s="847"/>
      <c r="BX112" s="847"/>
      <c r="BY112" s="847"/>
      <c r="BZ112" s="847"/>
      <c r="CA112" s="847">
        <v>4133057</v>
      </c>
      <c r="CB112" s="847"/>
      <c r="CC112" s="847"/>
      <c r="CD112" s="847"/>
      <c r="CE112" s="847"/>
      <c r="CF112" s="895">
        <v>29</v>
      </c>
      <c r="CG112" s="896"/>
      <c r="CH112" s="896"/>
      <c r="CI112" s="896"/>
      <c r="CJ112" s="896"/>
      <c r="CK112" s="740"/>
      <c r="CL112" s="741"/>
      <c r="CM112" s="839" t="s">
        <v>400</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207</v>
      </c>
      <c r="DH112" s="847"/>
      <c r="DI112" s="847"/>
      <c r="DJ112" s="847"/>
      <c r="DK112" s="847"/>
      <c r="DL112" s="847" t="s">
        <v>207</v>
      </c>
      <c r="DM112" s="847"/>
      <c r="DN112" s="847"/>
      <c r="DO112" s="847"/>
      <c r="DP112" s="847"/>
      <c r="DQ112" s="847" t="s">
        <v>207</v>
      </c>
      <c r="DR112" s="847"/>
      <c r="DS112" s="847"/>
      <c r="DT112" s="847"/>
      <c r="DU112" s="847"/>
      <c r="DV112" s="848" t="s">
        <v>207</v>
      </c>
      <c r="DW112" s="848"/>
      <c r="DX112" s="848"/>
      <c r="DY112" s="848"/>
      <c r="DZ112" s="849"/>
    </row>
    <row r="113" spans="1:130" s="54" customFormat="1" ht="26.25" customHeight="1" x14ac:dyDescent="0.15">
      <c r="A113" s="703"/>
      <c r="B113" s="704"/>
      <c r="C113" s="783" t="s">
        <v>485</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381869</v>
      </c>
      <c r="AB113" s="776"/>
      <c r="AC113" s="776"/>
      <c r="AD113" s="776"/>
      <c r="AE113" s="777"/>
      <c r="AF113" s="778">
        <v>441693</v>
      </c>
      <c r="AG113" s="776"/>
      <c r="AH113" s="776"/>
      <c r="AI113" s="776"/>
      <c r="AJ113" s="777"/>
      <c r="AK113" s="778">
        <v>429132</v>
      </c>
      <c r="AL113" s="776"/>
      <c r="AM113" s="776"/>
      <c r="AN113" s="776"/>
      <c r="AO113" s="777"/>
      <c r="AP113" s="842">
        <v>3</v>
      </c>
      <c r="AQ113" s="843"/>
      <c r="AR113" s="843"/>
      <c r="AS113" s="843"/>
      <c r="AT113" s="844"/>
      <c r="AU113" s="734"/>
      <c r="AV113" s="735"/>
      <c r="AW113" s="735"/>
      <c r="AX113" s="735"/>
      <c r="AY113" s="735"/>
      <c r="AZ113" s="845" t="s">
        <v>467</v>
      </c>
      <c r="BA113" s="783"/>
      <c r="BB113" s="783"/>
      <c r="BC113" s="783"/>
      <c r="BD113" s="783"/>
      <c r="BE113" s="783"/>
      <c r="BF113" s="783"/>
      <c r="BG113" s="783"/>
      <c r="BH113" s="783"/>
      <c r="BI113" s="783"/>
      <c r="BJ113" s="783"/>
      <c r="BK113" s="783"/>
      <c r="BL113" s="783"/>
      <c r="BM113" s="783"/>
      <c r="BN113" s="783"/>
      <c r="BO113" s="783"/>
      <c r="BP113" s="784"/>
      <c r="BQ113" s="846">
        <v>1761701</v>
      </c>
      <c r="BR113" s="847"/>
      <c r="BS113" s="847"/>
      <c r="BT113" s="847"/>
      <c r="BU113" s="847"/>
      <c r="BV113" s="847">
        <v>1613737</v>
      </c>
      <c r="BW113" s="847"/>
      <c r="BX113" s="847"/>
      <c r="BY113" s="847"/>
      <c r="BZ113" s="847"/>
      <c r="CA113" s="847">
        <v>1750213</v>
      </c>
      <c r="CB113" s="847"/>
      <c r="CC113" s="847"/>
      <c r="CD113" s="847"/>
      <c r="CE113" s="847"/>
      <c r="CF113" s="895">
        <v>12.3</v>
      </c>
      <c r="CG113" s="896"/>
      <c r="CH113" s="896"/>
      <c r="CI113" s="896"/>
      <c r="CJ113" s="896"/>
      <c r="CK113" s="740"/>
      <c r="CL113" s="741"/>
      <c r="CM113" s="839" t="s">
        <v>410</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207</v>
      </c>
      <c r="DH113" s="776"/>
      <c r="DI113" s="776"/>
      <c r="DJ113" s="776"/>
      <c r="DK113" s="777"/>
      <c r="DL113" s="778" t="s">
        <v>207</v>
      </c>
      <c r="DM113" s="776"/>
      <c r="DN113" s="776"/>
      <c r="DO113" s="776"/>
      <c r="DP113" s="777"/>
      <c r="DQ113" s="778" t="s">
        <v>207</v>
      </c>
      <c r="DR113" s="776"/>
      <c r="DS113" s="776"/>
      <c r="DT113" s="776"/>
      <c r="DU113" s="777"/>
      <c r="DV113" s="842" t="s">
        <v>207</v>
      </c>
      <c r="DW113" s="843"/>
      <c r="DX113" s="843"/>
      <c r="DY113" s="843"/>
      <c r="DZ113" s="844"/>
    </row>
    <row r="114" spans="1:130" s="54" customFormat="1" ht="26.25" customHeight="1" x14ac:dyDescent="0.15">
      <c r="A114" s="703"/>
      <c r="B114" s="704"/>
      <c r="C114" s="783" t="s">
        <v>486</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267852</v>
      </c>
      <c r="AB114" s="776"/>
      <c r="AC114" s="776"/>
      <c r="AD114" s="776"/>
      <c r="AE114" s="777"/>
      <c r="AF114" s="778">
        <v>291209</v>
      </c>
      <c r="AG114" s="776"/>
      <c r="AH114" s="776"/>
      <c r="AI114" s="776"/>
      <c r="AJ114" s="777"/>
      <c r="AK114" s="778">
        <v>291422</v>
      </c>
      <c r="AL114" s="776"/>
      <c r="AM114" s="776"/>
      <c r="AN114" s="776"/>
      <c r="AO114" s="777"/>
      <c r="AP114" s="842">
        <v>2</v>
      </c>
      <c r="AQ114" s="843"/>
      <c r="AR114" s="843"/>
      <c r="AS114" s="843"/>
      <c r="AT114" s="844"/>
      <c r="AU114" s="734"/>
      <c r="AV114" s="735"/>
      <c r="AW114" s="735"/>
      <c r="AX114" s="735"/>
      <c r="AY114" s="735"/>
      <c r="AZ114" s="845" t="s">
        <v>487</v>
      </c>
      <c r="BA114" s="783"/>
      <c r="BB114" s="783"/>
      <c r="BC114" s="783"/>
      <c r="BD114" s="783"/>
      <c r="BE114" s="783"/>
      <c r="BF114" s="783"/>
      <c r="BG114" s="783"/>
      <c r="BH114" s="783"/>
      <c r="BI114" s="783"/>
      <c r="BJ114" s="783"/>
      <c r="BK114" s="783"/>
      <c r="BL114" s="783"/>
      <c r="BM114" s="783"/>
      <c r="BN114" s="783"/>
      <c r="BO114" s="783"/>
      <c r="BP114" s="784"/>
      <c r="BQ114" s="846">
        <v>9551040</v>
      </c>
      <c r="BR114" s="847"/>
      <c r="BS114" s="847"/>
      <c r="BT114" s="847"/>
      <c r="BU114" s="847"/>
      <c r="BV114" s="847">
        <v>9345759</v>
      </c>
      <c r="BW114" s="847"/>
      <c r="BX114" s="847"/>
      <c r="BY114" s="847"/>
      <c r="BZ114" s="847"/>
      <c r="CA114" s="847">
        <v>9081076</v>
      </c>
      <c r="CB114" s="847"/>
      <c r="CC114" s="847"/>
      <c r="CD114" s="847"/>
      <c r="CE114" s="847"/>
      <c r="CF114" s="895">
        <v>63.8</v>
      </c>
      <c r="CG114" s="896"/>
      <c r="CH114" s="896"/>
      <c r="CI114" s="896"/>
      <c r="CJ114" s="896"/>
      <c r="CK114" s="740"/>
      <c r="CL114" s="741"/>
      <c r="CM114" s="839" t="s">
        <v>488</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207</v>
      </c>
      <c r="DH114" s="776"/>
      <c r="DI114" s="776"/>
      <c r="DJ114" s="776"/>
      <c r="DK114" s="777"/>
      <c r="DL114" s="778" t="s">
        <v>207</v>
      </c>
      <c r="DM114" s="776"/>
      <c r="DN114" s="776"/>
      <c r="DO114" s="776"/>
      <c r="DP114" s="777"/>
      <c r="DQ114" s="778" t="s">
        <v>207</v>
      </c>
      <c r="DR114" s="776"/>
      <c r="DS114" s="776"/>
      <c r="DT114" s="776"/>
      <c r="DU114" s="777"/>
      <c r="DV114" s="842" t="s">
        <v>207</v>
      </c>
      <c r="DW114" s="843"/>
      <c r="DX114" s="843"/>
      <c r="DY114" s="843"/>
      <c r="DZ114" s="844"/>
    </row>
    <row r="115" spans="1:130" s="54" customFormat="1" ht="26.25" customHeight="1" x14ac:dyDescent="0.15">
      <c r="A115" s="703"/>
      <c r="B115" s="704"/>
      <c r="C115" s="783" t="s">
        <v>384</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t="s">
        <v>207</v>
      </c>
      <c r="AB115" s="776"/>
      <c r="AC115" s="776"/>
      <c r="AD115" s="776"/>
      <c r="AE115" s="777"/>
      <c r="AF115" s="778" t="s">
        <v>207</v>
      </c>
      <c r="AG115" s="776"/>
      <c r="AH115" s="776"/>
      <c r="AI115" s="776"/>
      <c r="AJ115" s="777"/>
      <c r="AK115" s="778" t="s">
        <v>207</v>
      </c>
      <c r="AL115" s="776"/>
      <c r="AM115" s="776"/>
      <c r="AN115" s="776"/>
      <c r="AO115" s="777"/>
      <c r="AP115" s="842" t="s">
        <v>207</v>
      </c>
      <c r="AQ115" s="843"/>
      <c r="AR115" s="843"/>
      <c r="AS115" s="843"/>
      <c r="AT115" s="844"/>
      <c r="AU115" s="734"/>
      <c r="AV115" s="735"/>
      <c r="AW115" s="735"/>
      <c r="AX115" s="735"/>
      <c r="AY115" s="735"/>
      <c r="AZ115" s="845" t="s">
        <v>154</v>
      </c>
      <c r="BA115" s="783"/>
      <c r="BB115" s="783"/>
      <c r="BC115" s="783"/>
      <c r="BD115" s="783"/>
      <c r="BE115" s="783"/>
      <c r="BF115" s="783"/>
      <c r="BG115" s="783"/>
      <c r="BH115" s="783"/>
      <c r="BI115" s="783"/>
      <c r="BJ115" s="783"/>
      <c r="BK115" s="783"/>
      <c r="BL115" s="783"/>
      <c r="BM115" s="783"/>
      <c r="BN115" s="783"/>
      <c r="BO115" s="783"/>
      <c r="BP115" s="784"/>
      <c r="BQ115" s="846" t="s">
        <v>207</v>
      </c>
      <c r="BR115" s="847"/>
      <c r="BS115" s="847"/>
      <c r="BT115" s="847"/>
      <c r="BU115" s="847"/>
      <c r="BV115" s="847" t="s">
        <v>207</v>
      </c>
      <c r="BW115" s="847"/>
      <c r="BX115" s="847"/>
      <c r="BY115" s="847"/>
      <c r="BZ115" s="847"/>
      <c r="CA115" s="847" t="s">
        <v>207</v>
      </c>
      <c r="CB115" s="847"/>
      <c r="CC115" s="847"/>
      <c r="CD115" s="847"/>
      <c r="CE115" s="847"/>
      <c r="CF115" s="895" t="s">
        <v>207</v>
      </c>
      <c r="CG115" s="896"/>
      <c r="CH115" s="896"/>
      <c r="CI115" s="896"/>
      <c r="CJ115" s="896"/>
      <c r="CK115" s="740"/>
      <c r="CL115" s="741"/>
      <c r="CM115" s="845" t="s">
        <v>32</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207</v>
      </c>
      <c r="DH115" s="776"/>
      <c r="DI115" s="776"/>
      <c r="DJ115" s="776"/>
      <c r="DK115" s="777"/>
      <c r="DL115" s="778" t="s">
        <v>207</v>
      </c>
      <c r="DM115" s="776"/>
      <c r="DN115" s="776"/>
      <c r="DO115" s="776"/>
      <c r="DP115" s="777"/>
      <c r="DQ115" s="778" t="s">
        <v>207</v>
      </c>
      <c r="DR115" s="776"/>
      <c r="DS115" s="776"/>
      <c r="DT115" s="776"/>
      <c r="DU115" s="777"/>
      <c r="DV115" s="842" t="s">
        <v>207</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207</v>
      </c>
      <c r="AB116" s="776"/>
      <c r="AC116" s="776"/>
      <c r="AD116" s="776"/>
      <c r="AE116" s="777"/>
      <c r="AF116" s="778" t="s">
        <v>207</v>
      </c>
      <c r="AG116" s="776"/>
      <c r="AH116" s="776"/>
      <c r="AI116" s="776"/>
      <c r="AJ116" s="777"/>
      <c r="AK116" s="778" t="s">
        <v>207</v>
      </c>
      <c r="AL116" s="776"/>
      <c r="AM116" s="776"/>
      <c r="AN116" s="776"/>
      <c r="AO116" s="777"/>
      <c r="AP116" s="842" t="s">
        <v>207</v>
      </c>
      <c r="AQ116" s="843"/>
      <c r="AR116" s="843"/>
      <c r="AS116" s="843"/>
      <c r="AT116" s="844"/>
      <c r="AU116" s="734"/>
      <c r="AV116" s="735"/>
      <c r="AW116" s="735"/>
      <c r="AX116" s="735"/>
      <c r="AY116" s="735"/>
      <c r="AZ116" s="892" t="s">
        <v>233</v>
      </c>
      <c r="BA116" s="893"/>
      <c r="BB116" s="893"/>
      <c r="BC116" s="893"/>
      <c r="BD116" s="893"/>
      <c r="BE116" s="893"/>
      <c r="BF116" s="893"/>
      <c r="BG116" s="893"/>
      <c r="BH116" s="893"/>
      <c r="BI116" s="893"/>
      <c r="BJ116" s="893"/>
      <c r="BK116" s="893"/>
      <c r="BL116" s="893"/>
      <c r="BM116" s="893"/>
      <c r="BN116" s="893"/>
      <c r="BO116" s="893"/>
      <c r="BP116" s="894"/>
      <c r="BQ116" s="846" t="s">
        <v>207</v>
      </c>
      <c r="BR116" s="847"/>
      <c r="BS116" s="847"/>
      <c r="BT116" s="847"/>
      <c r="BU116" s="847"/>
      <c r="BV116" s="847" t="s">
        <v>207</v>
      </c>
      <c r="BW116" s="847"/>
      <c r="BX116" s="847"/>
      <c r="BY116" s="847"/>
      <c r="BZ116" s="847"/>
      <c r="CA116" s="847" t="s">
        <v>207</v>
      </c>
      <c r="CB116" s="847"/>
      <c r="CC116" s="847"/>
      <c r="CD116" s="847"/>
      <c r="CE116" s="847"/>
      <c r="CF116" s="895" t="s">
        <v>207</v>
      </c>
      <c r="CG116" s="896"/>
      <c r="CH116" s="896"/>
      <c r="CI116" s="896"/>
      <c r="CJ116" s="896"/>
      <c r="CK116" s="740"/>
      <c r="CL116" s="741"/>
      <c r="CM116" s="839" t="s">
        <v>489</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207</v>
      </c>
      <c r="DH116" s="776"/>
      <c r="DI116" s="776"/>
      <c r="DJ116" s="776"/>
      <c r="DK116" s="777"/>
      <c r="DL116" s="778" t="s">
        <v>207</v>
      </c>
      <c r="DM116" s="776"/>
      <c r="DN116" s="776"/>
      <c r="DO116" s="776"/>
      <c r="DP116" s="777"/>
      <c r="DQ116" s="778" t="s">
        <v>207</v>
      </c>
      <c r="DR116" s="776"/>
      <c r="DS116" s="776"/>
      <c r="DT116" s="776"/>
      <c r="DU116" s="777"/>
      <c r="DV116" s="842" t="s">
        <v>207</v>
      </c>
      <c r="DW116" s="843"/>
      <c r="DX116" s="843"/>
      <c r="DY116" s="843"/>
      <c r="DZ116" s="844"/>
    </row>
    <row r="117" spans="1:130" s="54" customFormat="1" ht="26.25" customHeight="1" x14ac:dyDescent="0.15">
      <c r="A117" s="897" t="s">
        <v>284</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332</v>
      </c>
      <c r="Z117" s="899"/>
      <c r="AA117" s="908">
        <v>3242571</v>
      </c>
      <c r="AB117" s="909"/>
      <c r="AC117" s="909"/>
      <c r="AD117" s="909"/>
      <c r="AE117" s="910"/>
      <c r="AF117" s="911">
        <v>3515222</v>
      </c>
      <c r="AG117" s="909"/>
      <c r="AH117" s="909"/>
      <c r="AI117" s="909"/>
      <c r="AJ117" s="910"/>
      <c r="AK117" s="911">
        <v>3672274</v>
      </c>
      <c r="AL117" s="909"/>
      <c r="AM117" s="909"/>
      <c r="AN117" s="909"/>
      <c r="AO117" s="910"/>
      <c r="AP117" s="912"/>
      <c r="AQ117" s="913"/>
      <c r="AR117" s="913"/>
      <c r="AS117" s="913"/>
      <c r="AT117" s="914"/>
      <c r="AU117" s="734"/>
      <c r="AV117" s="735"/>
      <c r="AW117" s="735"/>
      <c r="AX117" s="735"/>
      <c r="AY117" s="735"/>
      <c r="AZ117" s="892" t="s">
        <v>490</v>
      </c>
      <c r="BA117" s="893"/>
      <c r="BB117" s="893"/>
      <c r="BC117" s="893"/>
      <c r="BD117" s="893"/>
      <c r="BE117" s="893"/>
      <c r="BF117" s="893"/>
      <c r="BG117" s="893"/>
      <c r="BH117" s="893"/>
      <c r="BI117" s="893"/>
      <c r="BJ117" s="893"/>
      <c r="BK117" s="893"/>
      <c r="BL117" s="893"/>
      <c r="BM117" s="893"/>
      <c r="BN117" s="893"/>
      <c r="BO117" s="893"/>
      <c r="BP117" s="894"/>
      <c r="BQ117" s="846" t="s">
        <v>207</v>
      </c>
      <c r="BR117" s="847"/>
      <c r="BS117" s="847"/>
      <c r="BT117" s="847"/>
      <c r="BU117" s="847"/>
      <c r="BV117" s="847" t="s">
        <v>207</v>
      </c>
      <c r="BW117" s="847"/>
      <c r="BX117" s="847"/>
      <c r="BY117" s="847"/>
      <c r="BZ117" s="847"/>
      <c r="CA117" s="847" t="s">
        <v>207</v>
      </c>
      <c r="CB117" s="847"/>
      <c r="CC117" s="847"/>
      <c r="CD117" s="847"/>
      <c r="CE117" s="847"/>
      <c r="CF117" s="895" t="s">
        <v>207</v>
      </c>
      <c r="CG117" s="896"/>
      <c r="CH117" s="896"/>
      <c r="CI117" s="896"/>
      <c r="CJ117" s="896"/>
      <c r="CK117" s="740"/>
      <c r="CL117" s="741"/>
      <c r="CM117" s="839" t="s">
        <v>346</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207</v>
      </c>
      <c r="DH117" s="776"/>
      <c r="DI117" s="776"/>
      <c r="DJ117" s="776"/>
      <c r="DK117" s="777"/>
      <c r="DL117" s="778" t="s">
        <v>207</v>
      </c>
      <c r="DM117" s="776"/>
      <c r="DN117" s="776"/>
      <c r="DO117" s="776"/>
      <c r="DP117" s="777"/>
      <c r="DQ117" s="778" t="s">
        <v>207</v>
      </c>
      <c r="DR117" s="776"/>
      <c r="DS117" s="776"/>
      <c r="DT117" s="776"/>
      <c r="DU117" s="777"/>
      <c r="DV117" s="842" t="s">
        <v>207</v>
      </c>
      <c r="DW117" s="843"/>
      <c r="DX117" s="843"/>
      <c r="DY117" s="843"/>
      <c r="DZ117" s="844"/>
    </row>
    <row r="118" spans="1:130" s="54" customFormat="1" ht="26.25" customHeight="1" x14ac:dyDescent="0.15">
      <c r="A118" s="897" t="s">
        <v>99</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479</v>
      </c>
      <c r="AB118" s="898"/>
      <c r="AC118" s="898"/>
      <c r="AD118" s="898"/>
      <c r="AE118" s="899"/>
      <c r="AF118" s="900" t="s">
        <v>267</v>
      </c>
      <c r="AG118" s="898"/>
      <c r="AH118" s="898"/>
      <c r="AI118" s="898"/>
      <c r="AJ118" s="899"/>
      <c r="AK118" s="900" t="s">
        <v>396</v>
      </c>
      <c r="AL118" s="898"/>
      <c r="AM118" s="898"/>
      <c r="AN118" s="898"/>
      <c r="AO118" s="899"/>
      <c r="AP118" s="900" t="s">
        <v>480</v>
      </c>
      <c r="AQ118" s="898"/>
      <c r="AR118" s="898"/>
      <c r="AS118" s="898"/>
      <c r="AT118" s="901"/>
      <c r="AU118" s="734"/>
      <c r="AV118" s="735"/>
      <c r="AW118" s="735"/>
      <c r="AX118" s="735"/>
      <c r="AY118" s="735"/>
      <c r="AZ118" s="875" t="s">
        <v>491</v>
      </c>
      <c r="BA118" s="876"/>
      <c r="BB118" s="876"/>
      <c r="BC118" s="876"/>
      <c r="BD118" s="876"/>
      <c r="BE118" s="876"/>
      <c r="BF118" s="876"/>
      <c r="BG118" s="876"/>
      <c r="BH118" s="876"/>
      <c r="BI118" s="876"/>
      <c r="BJ118" s="876"/>
      <c r="BK118" s="876"/>
      <c r="BL118" s="876"/>
      <c r="BM118" s="876"/>
      <c r="BN118" s="876"/>
      <c r="BO118" s="876"/>
      <c r="BP118" s="877"/>
      <c r="BQ118" s="878" t="s">
        <v>207</v>
      </c>
      <c r="BR118" s="879"/>
      <c r="BS118" s="879"/>
      <c r="BT118" s="879"/>
      <c r="BU118" s="879"/>
      <c r="BV118" s="879" t="s">
        <v>207</v>
      </c>
      <c r="BW118" s="879"/>
      <c r="BX118" s="879"/>
      <c r="BY118" s="879"/>
      <c r="BZ118" s="879"/>
      <c r="CA118" s="879" t="s">
        <v>207</v>
      </c>
      <c r="CB118" s="879"/>
      <c r="CC118" s="879"/>
      <c r="CD118" s="879"/>
      <c r="CE118" s="879"/>
      <c r="CF118" s="895" t="s">
        <v>207</v>
      </c>
      <c r="CG118" s="896"/>
      <c r="CH118" s="896"/>
      <c r="CI118" s="896"/>
      <c r="CJ118" s="896"/>
      <c r="CK118" s="740"/>
      <c r="CL118" s="741"/>
      <c r="CM118" s="839" t="s">
        <v>492</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207</v>
      </c>
      <c r="DH118" s="776"/>
      <c r="DI118" s="776"/>
      <c r="DJ118" s="776"/>
      <c r="DK118" s="777"/>
      <c r="DL118" s="778" t="s">
        <v>207</v>
      </c>
      <c r="DM118" s="776"/>
      <c r="DN118" s="776"/>
      <c r="DO118" s="776"/>
      <c r="DP118" s="777"/>
      <c r="DQ118" s="778" t="s">
        <v>207</v>
      </c>
      <c r="DR118" s="776"/>
      <c r="DS118" s="776"/>
      <c r="DT118" s="776"/>
      <c r="DU118" s="777"/>
      <c r="DV118" s="842" t="s">
        <v>207</v>
      </c>
      <c r="DW118" s="843"/>
      <c r="DX118" s="843"/>
      <c r="DY118" s="843"/>
      <c r="DZ118" s="844"/>
    </row>
    <row r="119" spans="1:130" s="54" customFormat="1" ht="26.25" customHeight="1" x14ac:dyDescent="0.15">
      <c r="A119" s="744" t="s">
        <v>392</v>
      </c>
      <c r="B119" s="739"/>
      <c r="C119" s="902" t="s">
        <v>464</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207</v>
      </c>
      <c r="AB119" s="816"/>
      <c r="AC119" s="816"/>
      <c r="AD119" s="816"/>
      <c r="AE119" s="817"/>
      <c r="AF119" s="818" t="s">
        <v>207</v>
      </c>
      <c r="AG119" s="816"/>
      <c r="AH119" s="816"/>
      <c r="AI119" s="816"/>
      <c r="AJ119" s="817"/>
      <c r="AK119" s="818" t="s">
        <v>207</v>
      </c>
      <c r="AL119" s="816"/>
      <c r="AM119" s="816"/>
      <c r="AN119" s="816"/>
      <c r="AO119" s="817"/>
      <c r="AP119" s="905" t="s">
        <v>207</v>
      </c>
      <c r="AQ119" s="906"/>
      <c r="AR119" s="906"/>
      <c r="AS119" s="906"/>
      <c r="AT119" s="907"/>
      <c r="AU119" s="736"/>
      <c r="AV119" s="737"/>
      <c r="AW119" s="737"/>
      <c r="AX119" s="737"/>
      <c r="AY119" s="737"/>
      <c r="AZ119" s="83" t="s">
        <v>284</v>
      </c>
      <c r="BA119" s="83"/>
      <c r="BB119" s="83"/>
      <c r="BC119" s="83"/>
      <c r="BD119" s="83"/>
      <c r="BE119" s="83"/>
      <c r="BF119" s="83"/>
      <c r="BG119" s="83"/>
      <c r="BH119" s="83"/>
      <c r="BI119" s="83"/>
      <c r="BJ119" s="83"/>
      <c r="BK119" s="83"/>
      <c r="BL119" s="83"/>
      <c r="BM119" s="83"/>
      <c r="BN119" s="83"/>
      <c r="BO119" s="882" t="s">
        <v>174</v>
      </c>
      <c r="BP119" s="883"/>
      <c r="BQ119" s="878">
        <v>48722940</v>
      </c>
      <c r="BR119" s="879"/>
      <c r="BS119" s="879"/>
      <c r="BT119" s="879"/>
      <c r="BU119" s="879"/>
      <c r="BV119" s="879">
        <v>46121244</v>
      </c>
      <c r="BW119" s="879"/>
      <c r="BX119" s="879"/>
      <c r="BY119" s="879"/>
      <c r="BZ119" s="879"/>
      <c r="CA119" s="879">
        <v>46155796</v>
      </c>
      <c r="CB119" s="879"/>
      <c r="CC119" s="879"/>
      <c r="CD119" s="879"/>
      <c r="CE119" s="879"/>
      <c r="CF119" s="753"/>
      <c r="CG119" s="754"/>
      <c r="CH119" s="754"/>
      <c r="CI119" s="754"/>
      <c r="CJ119" s="886"/>
      <c r="CK119" s="742"/>
      <c r="CL119" s="743"/>
      <c r="CM119" s="850" t="s">
        <v>493</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t="s">
        <v>207</v>
      </c>
      <c r="DH119" s="796"/>
      <c r="DI119" s="796"/>
      <c r="DJ119" s="796"/>
      <c r="DK119" s="797"/>
      <c r="DL119" s="798" t="s">
        <v>207</v>
      </c>
      <c r="DM119" s="796"/>
      <c r="DN119" s="796"/>
      <c r="DO119" s="796"/>
      <c r="DP119" s="797"/>
      <c r="DQ119" s="798" t="s">
        <v>207</v>
      </c>
      <c r="DR119" s="796"/>
      <c r="DS119" s="796"/>
      <c r="DT119" s="796"/>
      <c r="DU119" s="797"/>
      <c r="DV119" s="867" t="s">
        <v>207</v>
      </c>
      <c r="DW119" s="868"/>
      <c r="DX119" s="868"/>
      <c r="DY119" s="868"/>
      <c r="DZ119" s="869"/>
    </row>
    <row r="120" spans="1:130" s="54" customFormat="1" ht="26.25" customHeight="1" x14ac:dyDescent="0.15">
      <c r="A120" s="745"/>
      <c r="B120" s="741"/>
      <c r="C120" s="839" t="s">
        <v>136</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207</v>
      </c>
      <c r="AB120" s="776"/>
      <c r="AC120" s="776"/>
      <c r="AD120" s="776"/>
      <c r="AE120" s="777"/>
      <c r="AF120" s="778" t="s">
        <v>207</v>
      </c>
      <c r="AG120" s="776"/>
      <c r="AH120" s="776"/>
      <c r="AI120" s="776"/>
      <c r="AJ120" s="777"/>
      <c r="AK120" s="778" t="s">
        <v>207</v>
      </c>
      <c r="AL120" s="776"/>
      <c r="AM120" s="776"/>
      <c r="AN120" s="776"/>
      <c r="AO120" s="777"/>
      <c r="AP120" s="842" t="s">
        <v>207</v>
      </c>
      <c r="AQ120" s="843"/>
      <c r="AR120" s="843"/>
      <c r="AS120" s="843"/>
      <c r="AT120" s="844"/>
      <c r="AU120" s="707" t="s">
        <v>484</v>
      </c>
      <c r="AV120" s="708"/>
      <c r="AW120" s="708"/>
      <c r="AX120" s="708"/>
      <c r="AY120" s="709"/>
      <c r="AZ120" s="870" t="s">
        <v>223</v>
      </c>
      <c r="BA120" s="823"/>
      <c r="BB120" s="823"/>
      <c r="BC120" s="823"/>
      <c r="BD120" s="823"/>
      <c r="BE120" s="823"/>
      <c r="BF120" s="823"/>
      <c r="BG120" s="823"/>
      <c r="BH120" s="823"/>
      <c r="BI120" s="823"/>
      <c r="BJ120" s="823"/>
      <c r="BK120" s="823"/>
      <c r="BL120" s="823"/>
      <c r="BM120" s="823"/>
      <c r="BN120" s="823"/>
      <c r="BO120" s="823"/>
      <c r="BP120" s="824"/>
      <c r="BQ120" s="871">
        <v>11659677</v>
      </c>
      <c r="BR120" s="872"/>
      <c r="BS120" s="872"/>
      <c r="BT120" s="872"/>
      <c r="BU120" s="872"/>
      <c r="BV120" s="872">
        <v>11554703</v>
      </c>
      <c r="BW120" s="872"/>
      <c r="BX120" s="872"/>
      <c r="BY120" s="872"/>
      <c r="BZ120" s="872"/>
      <c r="CA120" s="872">
        <v>11799120</v>
      </c>
      <c r="CB120" s="872"/>
      <c r="CC120" s="872"/>
      <c r="CD120" s="872"/>
      <c r="CE120" s="872"/>
      <c r="CF120" s="887">
        <v>82.9</v>
      </c>
      <c r="CG120" s="888"/>
      <c r="CH120" s="888"/>
      <c r="CI120" s="888"/>
      <c r="CJ120" s="888"/>
      <c r="CK120" s="715" t="s">
        <v>281</v>
      </c>
      <c r="CL120" s="716"/>
      <c r="CM120" s="716"/>
      <c r="CN120" s="716"/>
      <c r="CO120" s="717"/>
      <c r="CP120" s="889" t="s">
        <v>44</v>
      </c>
      <c r="CQ120" s="890"/>
      <c r="CR120" s="890"/>
      <c r="CS120" s="890"/>
      <c r="CT120" s="890"/>
      <c r="CU120" s="890"/>
      <c r="CV120" s="890"/>
      <c r="CW120" s="890"/>
      <c r="CX120" s="890"/>
      <c r="CY120" s="890"/>
      <c r="CZ120" s="890"/>
      <c r="DA120" s="890"/>
      <c r="DB120" s="890"/>
      <c r="DC120" s="890"/>
      <c r="DD120" s="890"/>
      <c r="DE120" s="890"/>
      <c r="DF120" s="891"/>
      <c r="DG120" s="871">
        <v>2636968</v>
      </c>
      <c r="DH120" s="872"/>
      <c r="DI120" s="872"/>
      <c r="DJ120" s="872"/>
      <c r="DK120" s="872"/>
      <c r="DL120" s="872">
        <v>2651554</v>
      </c>
      <c r="DM120" s="872"/>
      <c r="DN120" s="872"/>
      <c r="DO120" s="872"/>
      <c r="DP120" s="872"/>
      <c r="DQ120" s="872">
        <v>2701766</v>
      </c>
      <c r="DR120" s="872"/>
      <c r="DS120" s="872"/>
      <c r="DT120" s="872"/>
      <c r="DU120" s="872"/>
      <c r="DV120" s="873">
        <v>19</v>
      </c>
      <c r="DW120" s="873"/>
      <c r="DX120" s="873"/>
      <c r="DY120" s="873"/>
      <c r="DZ120" s="874"/>
    </row>
    <row r="121" spans="1:130" s="54" customFormat="1" ht="26.25" customHeight="1" x14ac:dyDescent="0.15">
      <c r="A121" s="745"/>
      <c r="B121" s="741"/>
      <c r="C121" s="892" t="s">
        <v>138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207</v>
      </c>
      <c r="AB121" s="776"/>
      <c r="AC121" s="776"/>
      <c r="AD121" s="776"/>
      <c r="AE121" s="777"/>
      <c r="AF121" s="778" t="s">
        <v>207</v>
      </c>
      <c r="AG121" s="776"/>
      <c r="AH121" s="776"/>
      <c r="AI121" s="776"/>
      <c r="AJ121" s="777"/>
      <c r="AK121" s="778" t="s">
        <v>207</v>
      </c>
      <c r="AL121" s="776"/>
      <c r="AM121" s="776"/>
      <c r="AN121" s="776"/>
      <c r="AO121" s="777"/>
      <c r="AP121" s="842" t="s">
        <v>207</v>
      </c>
      <c r="AQ121" s="843"/>
      <c r="AR121" s="843"/>
      <c r="AS121" s="843"/>
      <c r="AT121" s="844"/>
      <c r="AU121" s="710"/>
      <c r="AV121" s="711"/>
      <c r="AW121" s="711"/>
      <c r="AX121" s="711"/>
      <c r="AY121" s="712"/>
      <c r="AZ121" s="845" t="s">
        <v>494</v>
      </c>
      <c r="BA121" s="783"/>
      <c r="BB121" s="783"/>
      <c r="BC121" s="783"/>
      <c r="BD121" s="783"/>
      <c r="BE121" s="783"/>
      <c r="BF121" s="783"/>
      <c r="BG121" s="783"/>
      <c r="BH121" s="783"/>
      <c r="BI121" s="783"/>
      <c r="BJ121" s="783"/>
      <c r="BK121" s="783"/>
      <c r="BL121" s="783"/>
      <c r="BM121" s="783"/>
      <c r="BN121" s="783"/>
      <c r="BO121" s="783"/>
      <c r="BP121" s="784"/>
      <c r="BQ121" s="846">
        <v>2288307</v>
      </c>
      <c r="BR121" s="847"/>
      <c r="BS121" s="847"/>
      <c r="BT121" s="847"/>
      <c r="BU121" s="847"/>
      <c r="BV121" s="847">
        <v>2032572</v>
      </c>
      <c r="BW121" s="847"/>
      <c r="BX121" s="847"/>
      <c r="BY121" s="847"/>
      <c r="BZ121" s="847"/>
      <c r="CA121" s="847">
        <v>1737134</v>
      </c>
      <c r="CB121" s="847"/>
      <c r="CC121" s="847"/>
      <c r="CD121" s="847"/>
      <c r="CE121" s="847"/>
      <c r="CF121" s="895">
        <v>12.2</v>
      </c>
      <c r="CG121" s="896"/>
      <c r="CH121" s="896"/>
      <c r="CI121" s="896"/>
      <c r="CJ121" s="896"/>
      <c r="CK121" s="718"/>
      <c r="CL121" s="719"/>
      <c r="CM121" s="719"/>
      <c r="CN121" s="719"/>
      <c r="CO121" s="720"/>
      <c r="CP121" s="864" t="s">
        <v>468</v>
      </c>
      <c r="CQ121" s="865"/>
      <c r="CR121" s="865"/>
      <c r="CS121" s="865"/>
      <c r="CT121" s="865"/>
      <c r="CU121" s="865"/>
      <c r="CV121" s="865"/>
      <c r="CW121" s="865"/>
      <c r="CX121" s="865"/>
      <c r="CY121" s="865"/>
      <c r="CZ121" s="865"/>
      <c r="DA121" s="865"/>
      <c r="DB121" s="865"/>
      <c r="DC121" s="865"/>
      <c r="DD121" s="865"/>
      <c r="DE121" s="865"/>
      <c r="DF121" s="866"/>
      <c r="DG121" s="846">
        <v>658453</v>
      </c>
      <c r="DH121" s="847"/>
      <c r="DI121" s="847"/>
      <c r="DJ121" s="847"/>
      <c r="DK121" s="847"/>
      <c r="DL121" s="847">
        <v>631516</v>
      </c>
      <c r="DM121" s="847"/>
      <c r="DN121" s="847"/>
      <c r="DO121" s="847"/>
      <c r="DP121" s="847"/>
      <c r="DQ121" s="847">
        <v>643441</v>
      </c>
      <c r="DR121" s="847"/>
      <c r="DS121" s="847"/>
      <c r="DT121" s="847"/>
      <c r="DU121" s="847"/>
      <c r="DV121" s="848">
        <v>4.5</v>
      </c>
      <c r="DW121" s="848"/>
      <c r="DX121" s="848"/>
      <c r="DY121" s="848"/>
      <c r="DZ121" s="849"/>
    </row>
    <row r="122" spans="1:130" s="54" customFormat="1" ht="26.25" customHeight="1" x14ac:dyDescent="0.15">
      <c r="A122" s="745"/>
      <c r="B122" s="741"/>
      <c r="C122" s="839" t="s">
        <v>488</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207</v>
      </c>
      <c r="AB122" s="776"/>
      <c r="AC122" s="776"/>
      <c r="AD122" s="776"/>
      <c r="AE122" s="777"/>
      <c r="AF122" s="778" t="s">
        <v>207</v>
      </c>
      <c r="AG122" s="776"/>
      <c r="AH122" s="776"/>
      <c r="AI122" s="776"/>
      <c r="AJ122" s="777"/>
      <c r="AK122" s="778" t="s">
        <v>207</v>
      </c>
      <c r="AL122" s="776"/>
      <c r="AM122" s="776"/>
      <c r="AN122" s="776"/>
      <c r="AO122" s="777"/>
      <c r="AP122" s="842" t="s">
        <v>207</v>
      </c>
      <c r="AQ122" s="843"/>
      <c r="AR122" s="843"/>
      <c r="AS122" s="843"/>
      <c r="AT122" s="844"/>
      <c r="AU122" s="710"/>
      <c r="AV122" s="711"/>
      <c r="AW122" s="711"/>
      <c r="AX122" s="711"/>
      <c r="AY122" s="712"/>
      <c r="AZ122" s="875" t="s">
        <v>496</v>
      </c>
      <c r="BA122" s="876"/>
      <c r="BB122" s="876"/>
      <c r="BC122" s="876"/>
      <c r="BD122" s="876"/>
      <c r="BE122" s="876"/>
      <c r="BF122" s="876"/>
      <c r="BG122" s="876"/>
      <c r="BH122" s="876"/>
      <c r="BI122" s="876"/>
      <c r="BJ122" s="876"/>
      <c r="BK122" s="876"/>
      <c r="BL122" s="876"/>
      <c r="BM122" s="876"/>
      <c r="BN122" s="876"/>
      <c r="BO122" s="876"/>
      <c r="BP122" s="877"/>
      <c r="BQ122" s="878">
        <v>30140939</v>
      </c>
      <c r="BR122" s="879"/>
      <c r="BS122" s="879"/>
      <c r="BT122" s="879"/>
      <c r="BU122" s="879"/>
      <c r="BV122" s="879">
        <v>29075795</v>
      </c>
      <c r="BW122" s="879"/>
      <c r="BX122" s="879"/>
      <c r="BY122" s="879"/>
      <c r="BZ122" s="879"/>
      <c r="CA122" s="879">
        <v>29496525</v>
      </c>
      <c r="CB122" s="879"/>
      <c r="CC122" s="879"/>
      <c r="CD122" s="879"/>
      <c r="CE122" s="879"/>
      <c r="CF122" s="880">
        <v>207.3</v>
      </c>
      <c r="CG122" s="881"/>
      <c r="CH122" s="881"/>
      <c r="CI122" s="881"/>
      <c r="CJ122" s="881"/>
      <c r="CK122" s="718"/>
      <c r="CL122" s="719"/>
      <c r="CM122" s="719"/>
      <c r="CN122" s="719"/>
      <c r="CO122" s="720"/>
      <c r="CP122" s="864" t="s">
        <v>221</v>
      </c>
      <c r="CQ122" s="865"/>
      <c r="CR122" s="865"/>
      <c r="CS122" s="865"/>
      <c r="CT122" s="865"/>
      <c r="CU122" s="865"/>
      <c r="CV122" s="865"/>
      <c r="CW122" s="865"/>
      <c r="CX122" s="865"/>
      <c r="CY122" s="865"/>
      <c r="CZ122" s="865"/>
      <c r="DA122" s="865"/>
      <c r="DB122" s="865"/>
      <c r="DC122" s="865"/>
      <c r="DD122" s="865"/>
      <c r="DE122" s="865"/>
      <c r="DF122" s="866"/>
      <c r="DG122" s="846">
        <v>510052</v>
      </c>
      <c r="DH122" s="847"/>
      <c r="DI122" s="847"/>
      <c r="DJ122" s="847"/>
      <c r="DK122" s="847"/>
      <c r="DL122" s="847">
        <v>521360</v>
      </c>
      <c r="DM122" s="847"/>
      <c r="DN122" s="847"/>
      <c r="DO122" s="847"/>
      <c r="DP122" s="847"/>
      <c r="DQ122" s="847">
        <v>483291</v>
      </c>
      <c r="DR122" s="847"/>
      <c r="DS122" s="847"/>
      <c r="DT122" s="847"/>
      <c r="DU122" s="847"/>
      <c r="DV122" s="848">
        <v>3.4</v>
      </c>
      <c r="DW122" s="848"/>
      <c r="DX122" s="848"/>
      <c r="DY122" s="848"/>
      <c r="DZ122" s="849"/>
    </row>
    <row r="123" spans="1:130" s="54" customFormat="1" ht="26.25" customHeight="1" x14ac:dyDescent="0.15">
      <c r="A123" s="745"/>
      <c r="B123" s="741"/>
      <c r="C123" s="839" t="s">
        <v>489</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207</v>
      </c>
      <c r="AB123" s="776"/>
      <c r="AC123" s="776"/>
      <c r="AD123" s="776"/>
      <c r="AE123" s="777"/>
      <c r="AF123" s="778" t="s">
        <v>207</v>
      </c>
      <c r="AG123" s="776"/>
      <c r="AH123" s="776"/>
      <c r="AI123" s="776"/>
      <c r="AJ123" s="777"/>
      <c r="AK123" s="778" t="s">
        <v>207</v>
      </c>
      <c r="AL123" s="776"/>
      <c r="AM123" s="776"/>
      <c r="AN123" s="776"/>
      <c r="AO123" s="777"/>
      <c r="AP123" s="842" t="s">
        <v>207</v>
      </c>
      <c r="AQ123" s="843"/>
      <c r="AR123" s="843"/>
      <c r="AS123" s="843"/>
      <c r="AT123" s="844"/>
      <c r="AU123" s="713"/>
      <c r="AV123" s="714"/>
      <c r="AW123" s="714"/>
      <c r="AX123" s="714"/>
      <c r="AY123" s="714"/>
      <c r="AZ123" s="83" t="s">
        <v>284</v>
      </c>
      <c r="BA123" s="83"/>
      <c r="BB123" s="83"/>
      <c r="BC123" s="83"/>
      <c r="BD123" s="83"/>
      <c r="BE123" s="83"/>
      <c r="BF123" s="83"/>
      <c r="BG123" s="83"/>
      <c r="BH123" s="83"/>
      <c r="BI123" s="83"/>
      <c r="BJ123" s="83"/>
      <c r="BK123" s="83"/>
      <c r="BL123" s="83"/>
      <c r="BM123" s="83"/>
      <c r="BN123" s="83"/>
      <c r="BO123" s="882" t="s">
        <v>497</v>
      </c>
      <c r="BP123" s="883"/>
      <c r="BQ123" s="884">
        <v>44088923</v>
      </c>
      <c r="BR123" s="885"/>
      <c r="BS123" s="885"/>
      <c r="BT123" s="885"/>
      <c r="BU123" s="885"/>
      <c r="BV123" s="885">
        <v>42663070</v>
      </c>
      <c r="BW123" s="885"/>
      <c r="BX123" s="885"/>
      <c r="BY123" s="885"/>
      <c r="BZ123" s="885"/>
      <c r="CA123" s="885">
        <v>43032779</v>
      </c>
      <c r="CB123" s="885"/>
      <c r="CC123" s="885"/>
      <c r="CD123" s="885"/>
      <c r="CE123" s="885"/>
      <c r="CF123" s="753"/>
      <c r="CG123" s="754"/>
      <c r="CH123" s="754"/>
      <c r="CI123" s="754"/>
      <c r="CJ123" s="886"/>
      <c r="CK123" s="718"/>
      <c r="CL123" s="719"/>
      <c r="CM123" s="719"/>
      <c r="CN123" s="719"/>
      <c r="CO123" s="720"/>
      <c r="CP123" s="864" t="s">
        <v>466</v>
      </c>
      <c r="CQ123" s="865"/>
      <c r="CR123" s="865"/>
      <c r="CS123" s="865"/>
      <c r="CT123" s="865"/>
      <c r="CU123" s="865"/>
      <c r="CV123" s="865"/>
      <c r="CW123" s="865"/>
      <c r="CX123" s="865"/>
      <c r="CY123" s="865"/>
      <c r="CZ123" s="865"/>
      <c r="DA123" s="865"/>
      <c r="DB123" s="865"/>
      <c r="DC123" s="865"/>
      <c r="DD123" s="865"/>
      <c r="DE123" s="865"/>
      <c r="DF123" s="866"/>
      <c r="DG123" s="775">
        <v>477605</v>
      </c>
      <c r="DH123" s="776"/>
      <c r="DI123" s="776"/>
      <c r="DJ123" s="776"/>
      <c r="DK123" s="777"/>
      <c r="DL123" s="778">
        <v>391396</v>
      </c>
      <c r="DM123" s="776"/>
      <c r="DN123" s="776"/>
      <c r="DO123" s="776"/>
      <c r="DP123" s="777"/>
      <c r="DQ123" s="778">
        <v>303234</v>
      </c>
      <c r="DR123" s="776"/>
      <c r="DS123" s="776"/>
      <c r="DT123" s="776"/>
      <c r="DU123" s="777"/>
      <c r="DV123" s="842">
        <v>2.1</v>
      </c>
      <c r="DW123" s="843"/>
      <c r="DX123" s="843"/>
      <c r="DY123" s="843"/>
      <c r="DZ123" s="844"/>
    </row>
    <row r="124" spans="1:130" s="54" customFormat="1" ht="26.25" customHeight="1" x14ac:dyDescent="0.15">
      <c r="A124" s="745"/>
      <c r="B124" s="741"/>
      <c r="C124" s="839" t="s">
        <v>346</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207</v>
      </c>
      <c r="AB124" s="776"/>
      <c r="AC124" s="776"/>
      <c r="AD124" s="776"/>
      <c r="AE124" s="777"/>
      <c r="AF124" s="778" t="s">
        <v>207</v>
      </c>
      <c r="AG124" s="776"/>
      <c r="AH124" s="776"/>
      <c r="AI124" s="776"/>
      <c r="AJ124" s="777"/>
      <c r="AK124" s="778" t="s">
        <v>207</v>
      </c>
      <c r="AL124" s="776"/>
      <c r="AM124" s="776"/>
      <c r="AN124" s="776"/>
      <c r="AO124" s="777"/>
      <c r="AP124" s="842" t="s">
        <v>207</v>
      </c>
      <c r="AQ124" s="843"/>
      <c r="AR124" s="843"/>
      <c r="AS124" s="843"/>
      <c r="AT124" s="844"/>
      <c r="AU124" s="858" t="s">
        <v>83</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31.6</v>
      </c>
      <c r="BR124" s="862"/>
      <c r="BS124" s="862"/>
      <c r="BT124" s="862"/>
      <c r="BU124" s="862"/>
      <c r="BV124" s="862">
        <v>24.2</v>
      </c>
      <c r="BW124" s="862"/>
      <c r="BX124" s="862"/>
      <c r="BY124" s="862"/>
      <c r="BZ124" s="862"/>
      <c r="CA124" s="862">
        <v>21.9</v>
      </c>
      <c r="CB124" s="862"/>
      <c r="CC124" s="862"/>
      <c r="CD124" s="862"/>
      <c r="CE124" s="862"/>
      <c r="CF124" s="761"/>
      <c r="CG124" s="762"/>
      <c r="CH124" s="762"/>
      <c r="CI124" s="762"/>
      <c r="CJ124" s="863"/>
      <c r="CK124" s="721"/>
      <c r="CL124" s="721"/>
      <c r="CM124" s="721"/>
      <c r="CN124" s="721"/>
      <c r="CO124" s="722"/>
      <c r="CP124" s="864" t="s">
        <v>499</v>
      </c>
      <c r="CQ124" s="865"/>
      <c r="CR124" s="865"/>
      <c r="CS124" s="865"/>
      <c r="CT124" s="865"/>
      <c r="CU124" s="865"/>
      <c r="CV124" s="865"/>
      <c r="CW124" s="865"/>
      <c r="CX124" s="865"/>
      <c r="CY124" s="865"/>
      <c r="CZ124" s="865"/>
      <c r="DA124" s="865"/>
      <c r="DB124" s="865"/>
      <c r="DC124" s="865"/>
      <c r="DD124" s="865"/>
      <c r="DE124" s="865"/>
      <c r="DF124" s="866"/>
      <c r="DG124" s="795">
        <v>2679</v>
      </c>
      <c r="DH124" s="796"/>
      <c r="DI124" s="796"/>
      <c r="DJ124" s="796"/>
      <c r="DK124" s="797"/>
      <c r="DL124" s="798">
        <v>1808</v>
      </c>
      <c r="DM124" s="796"/>
      <c r="DN124" s="796"/>
      <c r="DO124" s="796"/>
      <c r="DP124" s="797"/>
      <c r="DQ124" s="798">
        <v>1325</v>
      </c>
      <c r="DR124" s="796"/>
      <c r="DS124" s="796"/>
      <c r="DT124" s="796"/>
      <c r="DU124" s="797"/>
      <c r="DV124" s="867">
        <v>0</v>
      </c>
      <c r="DW124" s="868"/>
      <c r="DX124" s="868"/>
      <c r="DY124" s="868"/>
      <c r="DZ124" s="869"/>
    </row>
    <row r="125" spans="1:130" s="54" customFormat="1" ht="26.25" customHeight="1" x14ac:dyDescent="0.15">
      <c r="A125" s="745"/>
      <c r="B125" s="741"/>
      <c r="C125" s="839" t="s">
        <v>492</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207</v>
      </c>
      <c r="AB125" s="776"/>
      <c r="AC125" s="776"/>
      <c r="AD125" s="776"/>
      <c r="AE125" s="777"/>
      <c r="AF125" s="778" t="s">
        <v>207</v>
      </c>
      <c r="AG125" s="776"/>
      <c r="AH125" s="776"/>
      <c r="AI125" s="776"/>
      <c r="AJ125" s="777"/>
      <c r="AK125" s="778" t="s">
        <v>207</v>
      </c>
      <c r="AL125" s="776"/>
      <c r="AM125" s="776"/>
      <c r="AN125" s="776"/>
      <c r="AO125" s="777"/>
      <c r="AP125" s="842" t="s">
        <v>207</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500</v>
      </c>
      <c r="CL125" s="716"/>
      <c r="CM125" s="716"/>
      <c r="CN125" s="716"/>
      <c r="CO125" s="717"/>
      <c r="CP125" s="870" t="s">
        <v>142</v>
      </c>
      <c r="CQ125" s="823"/>
      <c r="CR125" s="823"/>
      <c r="CS125" s="823"/>
      <c r="CT125" s="823"/>
      <c r="CU125" s="823"/>
      <c r="CV125" s="823"/>
      <c r="CW125" s="823"/>
      <c r="CX125" s="823"/>
      <c r="CY125" s="823"/>
      <c r="CZ125" s="823"/>
      <c r="DA125" s="823"/>
      <c r="DB125" s="823"/>
      <c r="DC125" s="823"/>
      <c r="DD125" s="823"/>
      <c r="DE125" s="823"/>
      <c r="DF125" s="824"/>
      <c r="DG125" s="871" t="s">
        <v>207</v>
      </c>
      <c r="DH125" s="872"/>
      <c r="DI125" s="872"/>
      <c r="DJ125" s="872"/>
      <c r="DK125" s="872"/>
      <c r="DL125" s="872" t="s">
        <v>207</v>
      </c>
      <c r="DM125" s="872"/>
      <c r="DN125" s="872"/>
      <c r="DO125" s="872"/>
      <c r="DP125" s="872"/>
      <c r="DQ125" s="872" t="s">
        <v>207</v>
      </c>
      <c r="DR125" s="872"/>
      <c r="DS125" s="872"/>
      <c r="DT125" s="872"/>
      <c r="DU125" s="872"/>
      <c r="DV125" s="873" t="s">
        <v>207</v>
      </c>
      <c r="DW125" s="873"/>
      <c r="DX125" s="873"/>
      <c r="DY125" s="873"/>
      <c r="DZ125" s="874"/>
    </row>
    <row r="126" spans="1:130" s="54" customFormat="1" ht="26.25" customHeight="1" x14ac:dyDescent="0.15">
      <c r="A126" s="745"/>
      <c r="B126" s="741"/>
      <c r="C126" s="839" t="s">
        <v>493</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t="s">
        <v>207</v>
      </c>
      <c r="AB126" s="776"/>
      <c r="AC126" s="776"/>
      <c r="AD126" s="776"/>
      <c r="AE126" s="777"/>
      <c r="AF126" s="778" t="s">
        <v>207</v>
      </c>
      <c r="AG126" s="776"/>
      <c r="AH126" s="776"/>
      <c r="AI126" s="776"/>
      <c r="AJ126" s="777"/>
      <c r="AK126" s="778" t="s">
        <v>207</v>
      </c>
      <c r="AL126" s="776"/>
      <c r="AM126" s="776"/>
      <c r="AN126" s="776"/>
      <c r="AO126" s="777"/>
      <c r="AP126" s="842" t="s">
        <v>207</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427</v>
      </c>
      <c r="CQ126" s="783"/>
      <c r="CR126" s="783"/>
      <c r="CS126" s="783"/>
      <c r="CT126" s="783"/>
      <c r="CU126" s="783"/>
      <c r="CV126" s="783"/>
      <c r="CW126" s="783"/>
      <c r="CX126" s="783"/>
      <c r="CY126" s="783"/>
      <c r="CZ126" s="783"/>
      <c r="DA126" s="783"/>
      <c r="DB126" s="783"/>
      <c r="DC126" s="783"/>
      <c r="DD126" s="783"/>
      <c r="DE126" s="783"/>
      <c r="DF126" s="784"/>
      <c r="DG126" s="846" t="s">
        <v>207</v>
      </c>
      <c r="DH126" s="847"/>
      <c r="DI126" s="847"/>
      <c r="DJ126" s="847"/>
      <c r="DK126" s="847"/>
      <c r="DL126" s="847" t="s">
        <v>207</v>
      </c>
      <c r="DM126" s="847"/>
      <c r="DN126" s="847"/>
      <c r="DO126" s="847"/>
      <c r="DP126" s="847"/>
      <c r="DQ126" s="847" t="s">
        <v>207</v>
      </c>
      <c r="DR126" s="847"/>
      <c r="DS126" s="847"/>
      <c r="DT126" s="847"/>
      <c r="DU126" s="847"/>
      <c r="DV126" s="848" t="s">
        <v>207</v>
      </c>
      <c r="DW126" s="848"/>
      <c r="DX126" s="848"/>
      <c r="DY126" s="848"/>
      <c r="DZ126" s="849"/>
    </row>
    <row r="127" spans="1:130" s="54" customFormat="1" ht="26.25" customHeight="1" x14ac:dyDescent="0.15">
      <c r="A127" s="746"/>
      <c r="B127" s="743"/>
      <c r="C127" s="850" t="s">
        <v>78</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207</v>
      </c>
      <c r="AB127" s="776"/>
      <c r="AC127" s="776"/>
      <c r="AD127" s="776"/>
      <c r="AE127" s="777"/>
      <c r="AF127" s="778" t="s">
        <v>207</v>
      </c>
      <c r="AG127" s="776"/>
      <c r="AH127" s="776"/>
      <c r="AI127" s="776"/>
      <c r="AJ127" s="777"/>
      <c r="AK127" s="778" t="s">
        <v>207</v>
      </c>
      <c r="AL127" s="776"/>
      <c r="AM127" s="776"/>
      <c r="AN127" s="776"/>
      <c r="AO127" s="777"/>
      <c r="AP127" s="842" t="s">
        <v>207</v>
      </c>
      <c r="AQ127" s="843"/>
      <c r="AR127" s="843"/>
      <c r="AS127" s="843"/>
      <c r="AT127" s="844"/>
      <c r="AU127" s="77"/>
      <c r="AV127" s="77"/>
      <c r="AW127" s="77"/>
      <c r="AX127" s="853" t="s">
        <v>503</v>
      </c>
      <c r="AY127" s="854"/>
      <c r="AZ127" s="854"/>
      <c r="BA127" s="854"/>
      <c r="BB127" s="854"/>
      <c r="BC127" s="854"/>
      <c r="BD127" s="854"/>
      <c r="BE127" s="855"/>
      <c r="BF127" s="856" t="s">
        <v>504</v>
      </c>
      <c r="BG127" s="854"/>
      <c r="BH127" s="854"/>
      <c r="BI127" s="854"/>
      <c r="BJ127" s="854"/>
      <c r="BK127" s="854"/>
      <c r="BL127" s="855"/>
      <c r="BM127" s="856" t="s">
        <v>428</v>
      </c>
      <c r="BN127" s="854"/>
      <c r="BO127" s="854"/>
      <c r="BP127" s="854"/>
      <c r="BQ127" s="854"/>
      <c r="BR127" s="854"/>
      <c r="BS127" s="855"/>
      <c r="BT127" s="856" t="s">
        <v>414</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421</v>
      </c>
      <c r="CQ127" s="783"/>
      <c r="CR127" s="783"/>
      <c r="CS127" s="783"/>
      <c r="CT127" s="783"/>
      <c r="CU127" s="783"/>
      <c r="CV127" s="783"/>
      <c r="CW127" s="783"/>
      <c r="CX127" s="783"/>
      <c r="CY127" s="783"/>
      <c r="CZ127" s="783"/>
      <c r="DA127" s="783"/>
      <c r="DB127" s="783"/>
      <c r="DC127" s="783"/>
      <c r="DD127" s="783"/>
      <c r="DE127" s="783"/>
      <c r="DF127" s="784"/>
      <c r="DG127" s="846" t="s">
        <v>207</v>
      </c>
      <c r="DH127" s="847"/>
      <c r="DI127" s="847"/>
      <c r="DJ127" s="847"/>
      <c r="DK127" s="847"/>
      <c r="DL127" s="847" t="s">
        <v>207</v>
      </c>
      <c r="DM127" s="847"/>
      <c r="DN127" s="847"/>
      <c r="DO127" s="847"/>
      <c r="DP127" s="847"/>
      <c r="DQ127" s="847" t="s">
        <v>207</v>
      </c>
      <c r="DR127" s="847"/>
      <c r="DS127" s="847"/>
      <c r="DT127" s="847"/>
      <c r="DU127" s="847"/>
      <c r="DV127" s="848" t="s">
        <v>207</v>
      </c>
      <c r="DW127" s="848"/>
      <c r="DX127" s="848"/>
      <c r="DY127" s="848"/>
      <c r="DZ127" s="849"/>
    </row>
    <row r="128" spans="1:130" s="54" customFormat="1" ht="26.25" customHeight="1" x14ac:dyDescent="0.15">
      <c r="A128" s="811" t="s">
        <v>505</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8</v>
      </c>
      <c r="X128" s="813"/>
      <c r="Y128" s="813"/>
      <c r="Z128" s="814"/>
      <c r="AA128" s="815">
        <v>238377</v>
      </c>
      <c r="AB128" s="816"/>
      <c r="AC128" s="816"/>
      <c r="AD128" s="816"/>
      <c r="AE128" s="817"/>
      <c r="AF128" s="818">
        <v>213910</v>
      </c>
      <c r="AG128" s="816"/>
      <c r="AH128" s="816"/>
      <c r="AI128" s="816"/>
      <c r="AJ128" s="817"/>
      <c r="AK128" s="818">
        <v>166684</v>
      </c>
      <c r="AL128" s="816"/>
      <c r="AM128" s="816"/>
      <c r="AN128" s="816"/>
      <c r="AO128" s="817"/>
      <c r="AP128" s="819"/>
      <c r="AQ128" s="820"/>
      <c r="AR128" s="820"/>
      <c r="AS128" s="820"/>
      <c r="AT128" s="821"/>
      <c r="AU128" s="77"/>
      <c r="AV128" s="77"/>
      <c r="AW128" s="77"/>
      <c r="AX128" s="822" t="s">
        <v>317</v>
      </c>
      <c r="AY128" s="823"/>
      <c r="AZ128" s="823"/>
      <c r="BA128" s="823"/>
      <c r="BB128" s="823"/>
      <c r="BC128" s="823"/>
      <c r="BD128" s="823"/>
      <c r="BE128" s="824"/>
      <c r="BF128" s="825" t="s">
        <v>207</v>
      </c>
      <c r="BG128" s="826"/>
      <c r="BH128" s="826"/>
      <c r="BI128" s="826"/>
      <c r="BJ128" s="826"/>
      <c r="BK128" s="826"/>
      <c r="BL128" s="827"/>
      <c r="BM128" s="825">
        <v>12.65</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406</v>
      </c>
      <c r="CQ128" s="803"/>
      <c r="CR128" s="803"/>
      <c r="CS128" s="803"/>
      <c r="CT128" s="803"/>
      <c r="CU128" s="803"/>
      <c r="CV128" s="803"/>
      <c r="CW128" s="803"/>
      <c r="CX128" s="803"/>
      <c r="CY128" s="803"/>
      <c r="CZ128" s="803"/>
      <c r="DA128" s="803"/>
      <c r="DB128" s="803"/>
      <c r="DC128" s="803"/>
      <c r="DD128" s="803"/>
      <c r="DE128" s="803"/>
      <c r="DF128" s="804"/>
      <c r="DG128" s="830" t="s">
        <v>207</v>
      </c>
      <c r="DH128" s="831"/>
      <c r="DI128" s="831"/>
      <c r="DJ128" s="831"/>
      <c r="DK128" s="831"/>
      <c r="DL128" s="831" t="s">
        <v>207</v>
      </c>
      <c r="DM128" s="831"/>
      <c r="DN128" s="831"/>
      <c r="DO128" s="831"/>
      <c r="DP128" s="831"/>
      <c r="DQ128" s="831" t="s">
        <v>207</v>
      </c>
      <c r="DR128" s="831"/>
      <c r="DS128" s="831"/>
      <c r="DT128" s="831"/>
      <c r="DU128" s="831"/>
      <c r="DV128" s="832" t="s">
        <v>207</v>
      </c>
      <c r="DW128" s="832"/>
      <c r="DX128" s="832"/>
      <c r="DY128" s="832"/>
      <c r="DZ128" s="833"/>
    </row>
    <row r="129" spans="1:131" s="54" customFormat="1" ht="26.25" customHeight="1" x14ac:dyDescent="0.15">
      <c r="A129" s="770" t="s">
        <v>180</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250</v>
      </c>
      <c r="X129" s="773"/>
      <c r="Y129" s="773"/>
      <c r="Z129" s="774"/>
      <c r="AA129" s="775">
        <v>17236315</v>
      </c>
      <c r="AB129" s="776"/>
      <c r="AC129" s="776"/>
      <c r="AD129" s="776"/>
      <c r="AE129" s="777"/>
      <c r="AF129" s="778">
        <v>17918831</v>
      </c>
      <c r="AG129" s="776"/>
      <c r="AH129" s="776"/>
      <c r="AI129" s="776"/>
      <c r="AJ129" s="777"/>
      <c r="AK129" s="778">
        <v>16925192</v>
      </c>
      <c r="AL129" s="776"/>
      <c r="AM129" s="776"/>
      <c r="AN129" s="776"/>
      <c r="AO129" s="777"/>
      <c r="AP129" s="779"/>
      <c r="AQ129" s="780"/>
      <c r="AR129" s="780"/>
      <c r="AS129" s="780"/>
      <c r="AT129" s="781"/>
      <c r="AU129" s="79"/>
      <c r="AV129" s="79"/>
      <c r="AW129" s="79"/>
      <c r="AX129" s="782" t="s">
        <v>119</v>
      </c>
      <c r="AY129" s="783"/>
      <c r="AZ129" s="783"/>
      <c r="BA129" s="783"/>
      <c r="BB129" s="783"/>
      <c r="BC129" s="783"/>
      <c r="BD129" s="783"/>
      <c r="BE129" s="784"/>
      <c r="BF129" s="834" t="s">
        <v>207</v>
      </c>
      <c r="BG129" s="835"/>
      <c r="BH129" s="835"/>
      <c r="BI129" s="835"/>
      <c r="BJ129" s="835"/>
      <c r="BK129" s="835"/>
      <c r="BL129" s="836"/>
      <c r="BM129" s="834">
        <v>17.649999999999999</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506</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507</v>
      </c>
      <c r="X130" s="773"/>
      <c r="Y130" s="773"/>
      <c r="Z130" s="774"/>
      <c r="AA130" s="775">
        <v>2595970</v>
      </c>
      <c r="AB130" s="776"/>
      <c r="AC130" s="776"/>
      <c r="AD130" s="776"/>
      <c r="AE130" s="777"/>
      <c r="AF130" s="778">
        <v>3659409</v>
      </c>
      <c r="AG130" s="776"/>
      <c r="AH130" s="776"/>
      <c r="AI130" s="776"/>
      <c r="AJ130" s="777"/>
      <c r="AK130" s="778">
        <v>2693983</v>
      </c>
      <c r="AL130" s="776"/>
      <c r="AM130" s="776"/>
      <c r="AN130" s="776"/>
      <c r="AO130" s="777"/>
      <c r="AP130" s="779"/>
      <c r="AQ130" s="780"/>
      <c r="AR130" s="780"/>
      <c r="AS130" s="780"/>
      <c r="AT130" s="781"/>
      <c r="AU130" s="79"/>
      <c r="AV130" s="79"/>
      <c r="AW130" s="79"/>
      <c r="AX130" s="782" t="s">
        <v>437</v>
      </c>
      <c r="AY130" s="783"/>
      <c r="AZ130" s="783"/>
      <c r="BA130" s="783"/>
      <c r="BB130" s="783"/>
      <c r="BC130" s="783"/>
      <c r="BD130" s="783"/>
      <c r="BE130" s="784"/>
      <c r="BF130" s="785">
        <v>1.9</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183</v>
      </c>
      <c r="X131" s="793"/>
      <c r="Y131" s="793"/>
      <c r="Z131" s="794"/>
      <c r="AA131" s="795">
        <v>14640345</v>
      </c>
      <c r="AB131" s="796"/>
      <c r="AC131" s="796"/>
      <c r="AD131" s="796"/>
      <c r="AE131" s="797"/>
      <c r="AF131" s="798">
        <v>14259422</v>
      </c>
      <c r="AG131" s="796"/>
      <c r="AH131" s="796"/>
      <c r="AI131" s="796"/>
      <c r="AJ131" s="797"/>
      <c r="AK131" s="798">
        <v>14231209</v>
      </c>
      <c r="AL131" s="796"/>
      <c r="AM131" s="796"/>
      <c r="AN131" s="796"/>
      <c r="AO131" s="797"/>
      <c r="AP131" s="799"/>
      <c r="AQ131" s="800"/>
      <c r="AR131" s="800"/>
      <c r="AS131" s="800"/>
      <c r="AT131" s="801"/>
      <c r="AU131" s="79"/>
      <c r="AV131" s="79"/>
      <c r="AW131" s="79"/>
      <c r="AX131" s="802" t="s">
        <v>465</v>
      </c>
      <c r="AY131" s="803"/>
      <c r="AZ131" s="803"/>
      <c r="BA131" s="803"/>
      <c r="BB131" s="803"/>
      <c r="BC131" s="803"/>
      <c r="BD131" s="803"/>
      <c r="BE131" s="804"/>
      <c r="BF131" s="805">
        <v>21.9</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30</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508</v>
      </c>
      <c r="W132" s="747"/>
      <c r="X132" s="747"/>
      <c r="Y132" s="747"/>
      <c r="Z132" s="748"/>
      <c r="AA132" s="749">
        <v>2.7883495909999998</v>
      </c>
      <c r="AB132" s="750"/>
      <c r="AC132" s="750"/>
      <c r="AD132" s="750"/>
      <c r="AE132" s="751"/>
      <c r="AF132" s="752">
        <v>-2.5113009489999998</v>
      </c>
      <c r="AG132" s="750"/>
      <c r="AH132" s="750"/>
      <c r="AI132" s="750"/>
      <c r="AJ132" s="751"/>
      <c r="AK132" s="752">
        <v>5.7030080859999996</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85</v>
      </c>
      <c r="W133" s="756"/>
      <c r="X133" s="756"/>
      <c r="Y133" s="756"/>
      <c r="Z133" s="757"/>
      <c r="AA133" s="758">
        <v>3.6</v>
      </c>
      <c r="AB133" s="759"/>
      <c r="AC133" s="759"/>
      <c r="AD133" s="759"/>
      <c r="AE133" s="760"/>
      <c r="AF133" s="758">
        <v>1.6</v>
      </c>
      <c r="AG133" s="759"/>
      <c r="AH133" s="759"/>
      <c r="AI133" s="759"/>
      <c r="AJ133" s="760"/>
      <c r="AK133" s="758">
        <v>1.9</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heAdzYGVJWutsu/kwhyXdNwvP+f7jgaPV16KzIfmbgzsuqKcrLpfzEZg9JppamE+46J3qyMRvwhp3BP8Mmlmhw==" saltValue="PtXF421PUCOTKz31DZ78U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104</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KioLIGXhHruZVQb8uXxt7emKePHapqVrSPJ2RJd5eev59n7eu9jDoE2rANR8GCqcpozq5RZH6ApV/bocPbQbA==" saltValue="9c/ZCECVimHJSpfysvjsw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1ZUF7xU0c0jFenn2QY58G6071LvSr+Nxi5aSc0lrpM7mUABw9INUl2nlLloKPLzeHO3Vr9Vz1XzwcwxG0FopQ==" saltValue="IIStKdeCYttB+jBLUTGOHg=="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230</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89</v>
      </c>
      <c r="AP7" s="144"/>
      <c r="AQ7" s="155" t="s">
        <v>511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512</v>
      </c>
      <c r="AQ8" s="156" t="s">
        <v>514</v>
      </c>
      <c r="AR8" s="170" t="s">
        <v>156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469</v>
      </c>
      <c r="AL9" s="1047"/>
      <c r="AM9" s="1047"/>
      <c r="AN9" s="1048"/>
      <c r="AO9" s="134">
        <v>4193847</v>
      </c>
      <c r="AP9" s="134">
        <v>66680</v>
      </c>
      <c r="AQ9" s="157">
        <v>62647</v>
      </c>
      <c r="AR9" s="171">
        <v>6.4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509</v>
      </c>
      <c r="AL10" s="1047"/>
      <c r="AM10" s="1047"/>
      <c r="AN10" s="1048"/>
      <c r="AO10" s="135">
        <v>438758</v>
      </c>
      <c r="AP10" s="135">
        <v>6976</v>
      </c>
      <c r="AQ10" s="158">
        <v>5968</v>
      </c>
      <c r="AR10" s="172">
        <v>16.899999999999999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213</v>
      </c>
      <c r="AL11" s="1047"/>
      <c r="AM11" s="1047"/>
      <c r="AN11" s="1048"/>
      <c r="AO11" s="135">
        <v>789661</v>
      </c>
      <c r="AP11" s="135">
        <v>12555</v>
      </c>
      <c r="AQ11" s="158">
        <v>5863</v>
      </c>
      <c r="AR11" s="172">
        <v>114.1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403</v>
      </c>
      <c r="AL12" s="1047"/>
      <c r="AM12" s="1047"/>
      <c r="AN12" s="1048"/>
      <c r="AO12" s="135">
        <v>91773</v>
      </c>
      <c r="AP12" s="135">
        <v>1459</v>
      </c>
      <c r="AQ12" s="158">
        <v>1312</v>
      </c>
      <c r="AR12" s="172">
        <v>11.2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248</v>
      </c>
      <c r="AL13" s="1047"/>
      <c r="AM13" s="1047"/>
      <c r="AN13" s="1048"/>
      <c r="AO13" s="135" t="s">
        <v>207</v>
      </c>
      <c r="AP13" s="135" t="s">
        <v>207</v>
      </c>
      <c r="AQ13" s="158">
        <v>0</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300</v>
      </c>
      <c r="AL14" s="1047"/>
      <c r="AM14" s="1047"/>
      <c r="AN14" s="1048"/>
      <c r="AO14" s="135">
        <v>338036</v>
      </c>
      <c r="AP14" s="135">
        <v>5375</v>
      </c>
      <c r="AQ14" s="158">
        <v>2308</v>
      </c>
      <c r="AR14" s="172">
        <v>132.9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515</v>
      </c>
      <c r="AL15" s="1047"/>
      <c r="AM15" s="1047"/>
      <c r="AN15" s="1048"/>
      <c r="AO15" s="135">
        <v>173063</v>
      </c>
      <c r="AP15" s="135">
        <v>2752</v>
      </c>
      <c r="AQ15" s="158">
        <v>1635</v>
      </c>
      <c r="AR15" s="172">
        <v>68.3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320</v>
      </c>
      <c r="AL16" s="1050"/>
      <c r="AM16" s="1050"/>
      <c r="AN16" s="1051"/>
      <c r="AO16" s="135">
        <v>-343572</v>
      </c>
      <c r="AP16" s="135">
        <v>-5463</v>
      </c>
      <c r="AQ16" s="158">
        <v>-5106</v>
      </c>
      <c r="AR16" s="172">
        <v>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284</v>
      </c>
      <c r="AL17" s="1050"/>
      <c r="AM17" s="1050"/>
      <c r="AN17" s="1051"/>
      <c r="AO17" s="135">
        <v>5681566</v>
      </c>
      <c r="AP17" s="135">
        <v>90334</v>
      </c>
      <c r="AQ17" s="158">
        <v>74627</v>
      </c>
      <c r="AR17" s="172">
        <v>21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344</v>
      </c>
      <c r="AQ20" s="159" t="s">
        <v>41</v>
      </c>
      <c r="AR20" s="173"/>
    </row>
    <row r="21" spans="1:46" s="98" customFormat="1" x14ac:dyDescent="0.15">
      <c r="A21" s="100"/>
      <c r="AK21" s="1043" t="s">
        <v>517</v>
      </c>
      <c r="AL21" s="1044"/>
      <c r="AM21" s="1044"/>
      <c r="AN21" s="1045"/>
      <c r="AO21" s="137">
        <v>7.71</v>
      </c>
      <c r="AP21" s="147">
        <v>7.32</v>
      </c>
      <c r="AQ21" s="160">
        <v>0.39</v>
      </c>
      <c r="AS21" s="179"/>
      <c r="AT21" s="100"/>
    </row>
    <row r="22" spans="1:46" s="98" customFormat="1" x14ac:dyDescent="0.15">
      <c r="A22" s="100"/>
      <c r="AK22" s="1043" t="s">
        <v>518</v>
      </c>
      <c r="AL22" s="1044"/>
      <c r="AM22" s="1044"/>
      <c r="AN22" s="1045"/>
      <c r="AO22" s="138">
        <v>99.7</v>
      </c>
      <c r="AP22" s="148">
        <v>98.6</v>
      </c>
      <c r="AQ22" s="161">
        <v>1.1000000000000001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519</v>
      </c>
      <c r="AP26" s="149"/>
      <c r="AQ26" s="149"/>
      <c r="AR26" s="149"/>
      <c r="AS26" s="102"/>
      <c r="AT26" s="102"/>
    </row>
    <row r="27" spans="1:46" x14ac:dyDescent="0.15">
      <c r="A27" s="103"/>
      <c r="AO27" s="108"/>
      <c r="AP27" s="108"/>
      <c r="AQ27" s="108"/>
      <c r="AR27" s="108"/>
      <c r="AS27" s="108"/>
      <c r="AT27" s="108"/>
    </row>
    <row r="28" spans="1:46" ht="17.25" x14ac:dyDescent="0.15">
      <c r="A28" s="99" t="s">
        <v>275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89</v>
      </c>
      <c r="AP30" s="144"/>
      <c r="AQ30" s="155" t="s">
        <v>511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512</v>
      </c>
      <c r="AQ31" s="156" t="s">
        <v>514</v>
      </c>
      <c r="AR31" s="170" t="s">
        <v>156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520</v>
      </c>
      <c r="AL32" s="1038"/>
      <c r="AM32" s="1038"/>
      <c r="AN32" s="1039"/>
      <c r="AO32" s="135">
        <v>2951720</v>
      </c>
      <c r="AP32" s="135">
        <v>46931</v>
      </c>
      <c r="AQ32" s="162">
        <v>39505</v>
      </c>
      <c r="AR32" s="172">
        <v>18.8</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521</v>
      </c>
      <c r="AL33" s="1038"/>
      <c r="AM33" s="1038"/>
      <c r="AN33" s="1039"/>
      <c r="AO33" s="135" t="s">
        <v>207</v>
      </c>
      <c r="AP33" s="135" t="s">
        <v>207</v>
      </c>
      <c r="AQ33" s="162" t="s">
        <v>207</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61</v>
      </c>
      <c r="AL34" s="1038"/>
      <c r="AM34" s="1038"/>
      <c r="AN34" s="1039"/>
      <c r="AO34" s="135" t="s">
        <v>207</v>
      </c>
      <c r="AP34" s="135" t="s">
        <v>207</v>
      </c>
      <c r="AQ34" s="162">
        <v>56</v>
      </c>
      <c r="AR34" s="172" t="s">
        <v>207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522</v>
      </c>
      <c r="AL35" s="1038"/>
      <c r="AM35" s="1038"/>
      <c r="AN35" s="1039"/>
      <c r="AO35" s="135">
        <v>429132</v>
      </c>
      <c r="AP35" s="135">
        <v>6823</v>
      </c>
      <c r="AQ35" s="162">
        <v>13645</v>
      </c>
      <c r="AR35" s="172">
        <v>-50</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35</v>
      </c>
      <c r="AL36" s="1038"/>
      <c r="AM36" s="1038"/>
      <c r="AN36" s="1039"/>
      <c r="AO36" s="135">
        <v>291422</v>
      </c>
      <c r="AP36" s="135">
        <v>4633</v>
      </c>
      <c r="AQ36" s="162">
        <v>1726</v>
      </c>
      <c r="AR36" s="172">
        <v>168.4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357</v>
      </c>
      <c r="AL37" s="1038"/>
      <c r="AM37" s="1038"/>
      <c r="AN37" s="1039"/>
      <c r="AO37" s="135" t="s">
        <v>207</v>
      </c>
      <c r="AP37" s="135" t="s">
        <v>207</v>
      </c>
      <c r="AQ37" s="162">
        <v>663</v>
      </c>
      <c r="AR37" s="172" t="s">
        <v>207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523</v>
      </c>
      <c r="AL38" s="1041"/>
      <c r="AM38" s="1041"/>
      <c r="AN38" s="1042"/>
      <c r="AO38" s="139" t="s">
        <v>207</v>
      </c>
      <c r="AP38" s="139" t="s">
        <v>207</v>
      </c>
      <c r="AQ38" s="163">
        <v>1</v>
      </c>
      <c r="AR38" s="161" t="s">
        <v>207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87</v>
      </c>
      <c r="AL39" s="1041"/>
      <c r="AM39" s="1041"/>
      <c r="AN39" s="1042"/>
      <c r="AO39" s="135">
        <v>-166684</v>
      </c>
      <c r="AP39" s="135">
        <v>-2650</v>
      </c>
      <c r="AQ39" s="162">
        <v>-5573</v>
      </c>
      <c r="AR39" s="172">
        <v>-52.4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524</v>
      </c>
      <c r="AL40" s="1038"/>
      <c r="AM40" s="1038"/>
      <c r="AN40" s="1039"/>
      <c r="AO40" s="135">
        <v>-2693983</v>
      </c>
      <c r="AP40" s="135">
        <v>-42833</v>
      </c>
      <c r="AQ40" s="162">
        <v>-36518</v>
      </c>
      <c r="AR40" s="172">
        <v>17.3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393</v>
      </c>
      <c r="AL41" s="1028"/>
      <c r="AM41" s="1028"/>
      <c r="AN41" s="1029"/>
      <c r="AO41" s="135">
        <v>811607</v>
      </c>
      <c r="AP41" s="135">
        <v>12904</v>
      </c>
      <c r="AQ41" s="162">
        <v>13504</v>
      </c>
      <c r="AR41" s="172">
        <v>-4.4000000000000004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372</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526</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89</v>
      </c>
      <c r="AN49" s="1030" t="s">
        <v>446</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501</v>
      </c>
      <c r="AO50" s="141" t="s">
        <v>502</v>
      </c>
      <c r="AP50" s="152" t="s">
        <v>527</v>
      </c>
      <c r="AQ50" s="165" t="s">
        <v>390</v>
      </c>
      <c r="AR50" s="175" t="s">
        <v>528</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238</v>
      </c>
      <c r="AL51" s="120"/>
      <c r="AM51" s="125">
        <v>3788233</v>
      </c>
      <c r="AN51" s="132">
        <v>57334</v>
      </c>
      <c r="AO51" s="142">
        <v>5.6</v>
      </c>
      <c r="AP51" s="153">
        <v>57944</v>
      </c>
      <c r="AQ51" s="166">
        <v>3</v>
      </c>
      <c r="AR51" s="176">
        <v>2.6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1951943</v>
      </c>
      <c r="AN52" s="133">
        <v>29542</v>
      </c>
      <c r="AO52" s="143">
        <v>27.4</v>
      </c>
      <c r="AP52" s="154">
        <v>29326</v>
      </c>
      <c r="AQ52" s="167">
        <v>8.8000000000000007</v>
      </c>
      <c r="AR52" s="177">
        <v>18.600000000000001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245</v>
      </c>
      <c r="AL53" s="120"/>
      <c r="AM53" s="125">
        <v>3069566</v>
      </c>
      <c r="AN53" s="132">
        <v>46999</v>
      </c>
      <c r="AO53" s="142">
        <v>-18</v>
      </c>
      <c r="AP53" s="153">
        <v>54227</v>
      </c>
      <c r="AQ53" s="166">
        <v>-6.4</v>
      </c>
      <c r="AR53" s="176">
        <v>-11.6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1658858</v>
      </c>
      <c r="AN54" s="133">
        <v>25399</v>
      </c>
      <c r="AO54" s="143">
        <v>-14</v>
      </c>
      <c r="AP54" s="154">
        <v>29694</v>
      </c>
      <c r="AQ54" s="167">
        <v>1.3</v>
      </c>
      <c r="AR54" s="177">
        <v>-15.3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135</v>
      </c>
      <c r="AL55" s="120"/>
      <c r="AM55" s="125">
        <v>7595988</v>
      </c>
      <c r="AN55" s="132">
        <v>117694</v>
      </c>
      <c r="AO55" s="142">
        <v>150.4</v>
      </c>
      <c r="AP55" s="153">
        <v>57295</v>
      </c>
      <c r="AQ55" s="166">
        <v>5.7</v>
      </c>
      <c r="AR55" s="176">
        <v>144.69999999999999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5014716</v>
      </c>
      <c r="AN56" s="133">
        <v>77699</v>
      </c>
      <c r="AO56" s="143">
        <v>205.9</v>
      </c>
      <c r="AP56" s="154">
        <v>32771</v>
      </c>
      <c r="AQ56" s="167">
        <v>10.4</v>
      </c>
      <c r="AR56" s="177">
        <v>195.5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243</v>
      </c>
      <c r="AL57" s="120"/>
      <c r="AM57" s="125">
        <v>3084087</v>
      </c>
      <c r="AN57" s="132">
        <v>48401</v>
      </c>
      <c r="AO57" s="142">
        <v>-58.9</v>
      </c>
      <c r="AP57" s="153">
        <v>54110</v>
      </c>
      <c r="AQ57" s="166">
        <v>-5.6</v>
      </c>
      <c r="AR57" s="176">
        <v>-53.3</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1495896</v>
      </c>
      <c r="AN58" s="133">
        <v>23476</v>
      </c>
      <c r="AO58" s="143">
        <v>-69.8</v>
      </c>
      <c r="AP58" s="154">
        <v>30620</v>
      </c>
      <c r="AQ58" s="167">
        <v>-6.6</v>
      </c>
      <c r="AR58" s="177">
        <v>-63.2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513</v>
      </c>
      <c r="AL59" s="120"/>
      <c r="AM59" s="125">
        <v>3168229</v>
      </c>
      <c r="AN59" s="132">
        <v>50373</v>
      </c>
      <c r="AO59" s="142">
        <v>4.0999999999999996</v>
      </c>
      <c r="AP59" s="153">
        <v>54684</v>
      </c>
      <c r="AQ59" s="166">
        <v>1.1000000000000001</v>
      </c>
      <c r="AR59" s="176">
        <v>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2553971</v>
      </c>
      <c r="AN60" s="133">
        <v>40607</v>
      </c>
      <c r="AO60" s="143">
        <v>73</v>
      </c>
      <c r="AP60" s="154">
        <v>32829</v>
      </c>
      <c r="AQ60" s="167">
        <v>7.2</v>
      </c>
      <c r="AR60" s="177">
        <v>65.8</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529</v>
      </c>
      <c r="AL61" s="123"/>
      <c r="AM61" s="125">
        <v>4141221</v>
      </c>
      <c r="AN61" s="132">
        <v>64160</v>
      </c>
      <c r="AO61" s="142">
        <v>16.600000000000001</v>
      </c>
      <c r="AP61" s="153">
        <v>55652</v>
      </c>
      <c r="AQ61" s="168">
        <v>-0.4</v>
      </c>
      <c r="AR61" s="176">
        <v>17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2535077</v>
      </c>
      <c r="AN62" s="133">
        <v>39345</v>
      </c>
      <c r="AO62" s="143">
        <v>44.5</v>
      </c>
      <c r="AP62" s="154">
        <v>31048</v>
      </c>
      <c r="AQ62" s="167">
        <v>4.2</v>
      </c>
      <c r="AR62" s="177">
        <v>40.299999999999997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hL7ORgP5YMoBVtNoN0/+DWxJcxXyA9ZmKcNqCh0sEDkHCvcb4Eco8MfbAoF1BOR2L2JpI+Cd23ec9uRcDRtRGw==" saltValue="ZZkXkxK349A+uGuJMgAOW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ehKNgmfDZ9JfG+OKYSyMVtyb7s7CGP3Eo5ZoeOcISO593670LFGgOcwvXx+FxjPa2dx3aIy+bNpc4yVvYmeQ==" saltValue="jY3KLkn2ExnLMe53XGvuP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OfkO8gSnaKUHrBnCapd1wpS7Ju+oH2/xoldStmvlxo+y4Oy4zMaO5+zommFWtGfpfUo3g6hZb4O4MzRNRIR4A==" saltValue="dBWE98fF8INWAPf2H6tqK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531</v>
      </c>
      <c r="G46" s="194" t="s">
        <v>532</v>
      </c>
      <c r="H46" s="194" t="s">
        <v>533</v>
      </c>
      <c r="I46" s="194" t="s">
        <v>419</v>
      </c>
      <c r="J46" s="199" t="s">
        <v>534</v>
      </c>
    </row>
    <row r="47" spans="2:10" ht="57.75" customHeight="1" x14ac:dyDescent="0.15">
      <c r="B47" s="185"/>
      <c r="C47" s="1052" t="s">
        <v>3</v>
      </c>
      <c r="D47" s="1052"/>
      <c r="E47" s="1053"/>
      <c r="F47" s="191">
        <v>10.48</v>
      </c>
      <c r="G47" s="195">
        <v>11.01</v>
      </c>
      <c r="H47" s="195">
        <v>12.7</v>
      </c>
      <c r="I47" s="195">
        <v>12.07</v>
      </c>
      <c r="J47" s="200">
        <v>12.93</v>
      </c>
    </row>
    <row r="48" spans="2:10" ht="57.75" customHeight="1" x14ac:dyDescent="0.15">
      <c r="B48" s="186"/>
      <c r="C48" s="1054" t="s">
        <v>9</v>
      </c>
      <c r="D48" s="1054"/>
      <c r="E48" s="1055"/>
      <c r="F48" s="192">
        <v>11.71</v>
      </c>
      <c r="G48" s="196">
        <v>10.37</v>
      </c>
      <c r="H48" s="196">
        <v>9.68</v>
      </c>
      <c r="I48" s="196">
        <v>9.85</v>
      </c>
      <c r="J48" s="201">
        <v>8.01</v>
      </c>
    </row>
    <row r="49" spans="2:10" ht="57.75" customHeight="1" x14ac:dyDescent="0.15">
      <c r="B49" s="187"/>
      <c r="C49" s="1056" t="s">
        <v>12</v>
      </c>
      <c r="D49" s="1056"/>
      <c r="E49" s="1057"/>
      <c r="F49" s="193">
        <v>3.04</v>
      </c>
      <c r="G49" s="197" t="s">
        <v>224</v>
      </c>
      <c r="H49" s="197">
        <v>2.89</v>
      </c>
      <c r="I49" s="197">
        <v>10.35</v>
      </c>
      <c r="J49" s="202" t="s">
        <v>218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qRHUpt5MPsd68m9HIYLOwBdN6FBzTOfPGLkg4uDzmGzwRHu/6qubFg8gmp1Lha5XAnitW7puxQIEV3hxIcrNQ==" saltValue="15duvtevHPrR7AzwF7Iml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2020-09-25T05:28:12Z</cp:lastPrinted>
  <dcterms:created xsi:type="dcterms:W3CDTF">2020-02-10T03:01:15Z</dcterms:created>
  <dcterms:modified xsi:type="dcterms:W3CDTF">2020-09-25T05:33:26Z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2020-09-14T07:13:41Z</vt:filetime>
  </property>
</Properties>
</file>