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さ\"/>
    </mc:Choice>
  </mc:AlternateContent>
  <xr:revisionPtr revIDLastSave="0" documentId="13_ncr:1_{7AED8EBB-8357-424A-A37C-3113D23399CB}"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 r="BW40" i="10" s="1"/>
  <c r="CO34" i="10" l="1"/>
</calcChain>
</file>

<file path=xl/sharedStrings.xml><?xml version="1.0" encoding="utf-8"?>
<sst xmlns="http://schemas.openxmlformats.org/spreadsheetml/2006/main" count="1132" uniqueCount="602">
  <si>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</si>
  <si>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</si>
  <si>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</si>
  <si>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</si>
  <si>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</si>
  <si>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</si>
  <si>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</si>
  <si>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</si>
  <si>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</si>
  <si>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</si>
  <si>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</si>
  <si>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</si>
  <si>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</si>
  <si>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</si>
  <si>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</si>
  <si>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</si>
  <si>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</si>
  <si>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</si>
  <si>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</si>
  <si>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</si>
  <si>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</si>
  <si>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</si>
  <si>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</si>
  <si>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</si>
  <si>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</si>
  <si>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</si>
  <si>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</si>
  <si>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</si>
  <si>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</si>
  <si>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</si>
  <si>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</si>
  <si>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</si>
  <si>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</si>
  <si>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</si>
  <si>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</si>
  <si>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</si>
  <si>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</si>
  <si>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</si>
  <si>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</si>
  <si>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</si>
  <si>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</si>
  <si>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</si>
  <si>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</si>
  <si>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</si>
  <si>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</si>
  <si>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</si>
  <si>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</si>
  <si>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</si>
  <si>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</si>
  <si>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</si>
  <si>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</si>
  <si>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</si>
  <si>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</si>
  <si>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</si>
  <si>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</si>
  <si>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</si>
  <si>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</si>
  <si>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</si>
  <si>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</si>
  <si>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</si>
  <si>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</si>
  <si>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</si>
  <si>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</si>
  <si>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</si>
  <si>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</si>
  <si>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</si>
  <si>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</si>
  <si>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</si>
  <si>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</si>
  <si>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</si>
  <si>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</si>
  <si>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</si>
  <si>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</si>
  <si>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</si>
  <si>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</si>
  <si>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</si>
  <si>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</si>
  <si>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</si>
  <si>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</si>
  <si>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</si>
  <si>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</si>
  <si>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</si>
  <si>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</si>
  <si>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</si>
  <si>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</si>
  <si>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</si>
  <si>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</si>
  <si>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</si>
  <si>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</si>
  <si>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</si>
  <si>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</si>
  <si>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</si>
  <si>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</si>
  <si>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</si>
  <si>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</si>
  <si>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</si>
  <si>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</si>
  <si>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</si>
  <si>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志木市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</si>
  <si>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</si>
  <si>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</si>
  <si>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</si>
  <si>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</si>
  <si>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</si>
  <si>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</si>
  <si>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</si>
  <si>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</si>
  <si>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</si>
  <si>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</si>
  <si>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</si>
  <si>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</si>
  <si>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</si>
  <si>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</si>
  <si>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</si>
  <si>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</si>
  <si>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</si>
  <si>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</si>
  <si>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</si>
  <si>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</si>
  <si>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</si>
  <si>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</si>
  <si>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</si>
  <si>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</si>
  <si>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</si>
  <si>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</si>
  <si>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</si>
  <si>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</si>
  <si>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</si>
  <si>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</si>
  <si>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</si>
  <si>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</si>
  <si>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</si>
  <si>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</si>
  <si>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</si>
  <si>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</si>
  <si>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</si>
  <si>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</si>
  <si>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</si>
  <si>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</si>
  <si>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</si>
  <si>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</si>
  <si>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</si>
  <si>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</si>
  <si>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</si>
  <si>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</si>
  <si>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</si>
  <si>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</si>
  <si>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</si>
  <si>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</si>
  <si>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</si>
  <si>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</si>
  <si>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</si>
  <si>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</si>
  <si>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</si>
  <si>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</si>
  <si>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</si>
  <si>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</si>
  <si>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</si>
  <si>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</si>
  <si>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</si>
  <si>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</si>
  <si>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</si>
  <si>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</si>
  <si>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</si>
  <si>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</si>
  <si>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</si>
  <si>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</si>
  <si>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</si>
  <si>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</si>
  <si>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</si>
  <si>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</si>
  <si>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</si>
  <si>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</si>
  <si>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</si>
  <si>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</si>
  <si>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</si>
  <si>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</si>
  <si>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</si>
  <si>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</si>
  <si>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</si>
  <si>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</si>
  <si>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</si>
  <si>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</si>
  <si>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</si>
  <si>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</si>
  <si>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</si>
  <si>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</si>
  <si>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</si>
  <si>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</si>
  <si>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</si>
  <si>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</si>
  <si>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</si>
  <si>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</si>
  <si>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</si>
  <si>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</si>
  <si>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</si>
  <si>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</si>
  <si>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</si>
  <si>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</si>
  <si>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</si>
  <si>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</si>
  <si>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</si>
  <si>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</si>
  <si>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</si>
  <si>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</si>
  <si>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</si>
  <si>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</si>
  <si>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</si>
  <si>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</si>
  <si>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</si>
  <si>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</si>
  <si>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埼玉県志木市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</si>
  <si>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</si>
  <si>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</si>
  <si>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</si>
  <si>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</si>
  <si>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</si>
  <si>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</si>
  <si>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</si>
  <si>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</si>
  <si>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</si>
  <si>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</si>
  <si>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</si>
  <si>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</si>
  <si>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</si>
  <si>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</si>
  <si>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</si>
  <si>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</si>
  <si>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</si>
  <si>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</si>
  <si>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</si>
  <si>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</si>
  <si>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</si>
  <si>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</si>
  <si>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</si>
  <si>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</si>
  <si>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</si>
  <si>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</si>
  <si>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</si>
  <si>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</si>
  <si>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</si>
  <si>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</si>
  <si>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</si>
  <si>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</si>
  <si>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</si>
  <si>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</si>
  <si>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</si>
  <si>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</si>
  <si>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</si>
  <si>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</si>
  <si>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</si>
  <si>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</si>
  <si>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</si>
  <si>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</si>
  <si>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</si>
  <si>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</si>
  <si>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</si>
  <si>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</si>
  <si>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</si>
  <si>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</si>
  <si>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</si>
  <si>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</si>
  <si>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</si>
  <si>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</si>
  <si>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</si>
  <si>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</si>
  <si>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</si>
  <si>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</si>
  <si>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</si>
  <si>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</si>
  <si>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</si>
  <si>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</si>
  <si>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</si>
  <si>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</si>
  <si>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</si>
  <si>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</si>
  <si>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</si>
  <si>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</si>
  <si>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</si>
  <si>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</si>
  <si>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</si>
  <si>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</si>
  <si>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</si>
  <si>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</si>
  <si>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</si>
  <si>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</si>
  <si>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</si>
  <si>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</si>
  <si>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</si>
  <si>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</si>
  <si>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</si>
  <si>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</si>
  <si>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</si>
  <si>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</si>
  <si>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</si>
  <si>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</si>
  <si>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</si>
  <si>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</si>
  <si>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</si>
  <si>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</si>
  <si>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</si>
  <si>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</si>
  <si>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</si>
  <si>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</si>
  <si>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</si>
  <si>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</si>
  <si>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</si>
  <si>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</si>
  <si>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</si>
  <si>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</si>
  <si>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</si>
  <si>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</si>
  <si>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</si>
  <si>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</si>
  <si>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</si>
  <si>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</si>
  <si>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</si>
  <si>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</si>
  <si>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</si>
  <si>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</si>
  <si>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</si>
  <si>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</si>
  <si>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</si>
  <si>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</si>
  <si>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</si>
  <si>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</si>
  <si>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</si>
  <si>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</si>
  <si>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</si>
  <si>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</si>
  <si>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</si>
  <si>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</si>
  <si>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</si>
  <si>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</si>
  <si>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</si>
  <si>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</si>
  <si>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</si>
  <si>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</si>
  <si>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</si>
  <si>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</si>
  <si>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</si>
  <si>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</si>
  <si>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</si>
  <si>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</si>
  <si>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</si>
  <si>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</si>
  <si>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</si>
  <si>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</si>
  <si>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</si>
  <si>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</si>
  <si>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</si>
  <si>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</si>
  <si>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</si>
  <si>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</si>
  <si>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</si>
  <si>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</si>
  <si>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</si>
  <si>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</si>
  <si>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</si>
  <si>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</si>
  <si>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</si>
  <si>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埼玉県志木市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</si>
  <si>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</si>
  <si>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</si>
  <si>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</si>
  <si>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</si>
  <si>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</si>
  <si>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</si>
  <si>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</si>
  <si>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</si>
  <si>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</si>
  <si>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</si>
  <si>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</si>
  <si>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</si>
  <si>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</si>
  <si>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</si>
  <si>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</si>
  <si>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</si>
  <si>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</si>
  <si>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</si>
  <si>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</si>
  <si>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</si>
  <si>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</si>
  <si>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</si>
  <si>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</si>
  <si>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</si>
  <si>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</si>
  <si>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</si>
  <si>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</si>
  <si>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</si>
  <si>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</si>
  <si>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</si>
  <si>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</si>
  <si>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</si>
  <si>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</si>
  <si>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</si>
  <si>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</si>
  <si>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</si>
  <si>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</si>
  <si>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志木駅東口駅前地下駐車場事業特別会計</t>
    <phoneticPr fontId="5"/>
  </si>
  <si>
    <t>水道事業</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</si>
  <si>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</si>
  <si>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</si>
  <si>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</si>
  <si>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</si>
  <si>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</si>
  <si>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</si>
  <si>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</si>
  <si>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</si>
  <si>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</si>
  <si>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</si>
  <si>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</si>
  <si>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</si>
  <si>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</si>
  <si>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</si>
  <si>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</si>
  <si>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</si>
  <si>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</si>
  <si>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</si>
  <si>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</si>
  <si>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</si>
  <si>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</si>
  <si>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</si>
  <si>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</si>
  <si>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</si>
  <si>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</si>
  <si>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</si>
  <si>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</si>
  <si>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</si>
  <si>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</si>
  <si>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</si>
  <si>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</si>
  <si>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</si>
  <si>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</si>
  <si>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</si>
  <si>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</si>
  <si>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</si>
  <si>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</si>
  <si>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</si>
  <si>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</si>
  <si>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</si>
  <si>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</si>
  <si>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</si>
  <si>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</si>
  <si>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</si>
  <si>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</si>
  <si>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</si>
  <si>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</si>
  <si>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</si>
  <si>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</si>
  <si>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</si>
  <si>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</si>
  <si>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</si>
  <si>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</si>
  <si>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</si>
  <si>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</si>
  <si>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</si>
  <si>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</si>
  <si>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</si>
  <si>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</si>
  <si>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</si>
  <si>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</si>
  <si>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</si>
  <si>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</si>
  <si>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</si>
  <si>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</si>
  <si>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</si>
  <si>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</si>
  <si>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</si>
  <si>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</si>
  <si>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</si>
  <si>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</si>
  <si>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</si>
  <si>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</si>
  <si>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</si>
  <si>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</si>
  <si>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</si>
  <si>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</si>
  <si>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</si>
  <si>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</si>
  <si>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</si>
  <si>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</si>
  <si>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</si>
  <si>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</si>
  <si>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</si>
  <si>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</si>
  <si>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</si>
  <si>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</si>
  <si>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</si>
  <si>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</si>
  <si>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</si>
  <si>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</si>
  <si>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</si>
  <si>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</si>
  <si>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</si>
  <si>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</si>
  <si>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</si>
  <si>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</si>
  <si>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</si>
  <si>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</si>
  <si>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</si>
  <si>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</si>
  <si>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</si>
  <si>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</si>
  <si>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</si>
  <si>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</si>
  <si>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</si>
  <si>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</si>
  <si>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</si>
  <si>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</si>
  <si>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</si>
  <si>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</si>
  <si>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</si>
  <si>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</si>
  <si>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</si>
  <si>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</si>
  <si>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</si>
  <si>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</si>
  <si>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</si>
  <si>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</si>
  <si>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</si>
  <si>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</si>
  <si>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</si>
  <si>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</si>
  <si>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</si>
  <si>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</si>
  <si>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</si>
  <si>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</si>
  <si>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</si>
  <si>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</si>
  <si>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</si>
  <si>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</si>
  <si>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</si>
  <si>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</si>
  <si>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</si>
  <si>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</si>
  <si>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</si>
  <si>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</si>
  <si>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</si>
  <si>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</si>
  <si>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</si>
  <si>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</si>
  <si>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</si>
  <si>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</si>
  <si>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</si>
  <si>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</si>
  <si>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</si>
  <si>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</si>
  <si>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</si>
  <si>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</si>
  <si>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</si>
  <si>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</si>
  <si>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</si>
  <si>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</si>
  <si>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</si>
  <si>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</si>
  <si>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</si>
  <si>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</si>
  <si>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2.49</t>
  </si>
  <si>
    <t>▲ 1.80</t>
  </si>
  <si>
    <t>水道事業</t>
  </si>
  <si>
    <t>一般会計</t>
  </si>
  <si>
    <t>下水道事業</t>
  </si>
  <si>
    <t>国民健康保険特別会計</t>
  </si>
  <si>
    <t>介護保険特別会計</t>
  </si>
  <si>
    <t>後期高齢者医療特別会計</t>
  </si>
  <si>
    <t>志木駅東口駅前地下駐車場事業特別会計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</si>
  <si>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</si>
  <si>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</si>
  <si>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</si>
  <si>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</si>
  <si>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</si>
  <si>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</si>
  <si>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</si>
  <si>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</si>
  <si>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</si>
  <si>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</si>
  <si>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朝霞地区一部事務組合</t>
    <rPh sb="0" eb="2">
      <t>アサカ</t>
    </rPh>
    <rPh sb="2" eb="4">
      <t>チク</t>
    </rPh>
    <rPh sb="4" eb="6">
      <t>イチブ</t>
    </rPh>
    <rPh sb="6" eb="8">
      <t>ジム</t>
    </rPh>
    <rPh sb="8" eb="10">
      <t>クミアイ</t>
    </rPh>
    <phoneticPr fontId="2"/>
  </si>
  <si>
    <t>志木地区衛生組合</t>
    <rPh sb="0" eb="2">
      <t>シキ</t>
    </rPh>
    <rPh sb="2" eb="4">
      <t>チク</t>
    </rPh>
    <rPh sb="4" eb="6">
      <t>エイセイ</t>
    </rPh>
    <rPh sb="6" eb="8">
      <t>クミアイ</t>
    </rPh>
    <phoneticPr fontId="2"/>
  </si>
  <si>
    <t>志木市文化スポーツ振興公社</t>
    <rPh sb="0" eb="3">
      <t>シキシ</t>
    </rPh>
    <rPh sb="3" eb="5">
      <t>ブンカ</t>
    </rPh>
    <rPh sb="9" eb="11">
      <t>シンコウ</t>
    </rPh>
    <rPh sb="11" eb="13">
      <t>コウシャ</t>
    </rPh>
    <phoneticPr fontId="2"/>
  </si>
  <si>
    <t>-</t>
    <phoneticPr fontId="2"/>
  </si>
  <si>
    <t>-</t>
    <phoneticPr fontId="2"/>
  </si>
  <si>
    <t>一般会計</t>
    <rPh sb="0" eb="2">
      <t>イッパン</t>
    </rPh>
    <rPh sb="2" eb="4">
      <t>カイケイ</t>
    </rPh>
    <phoneticPr fontId="2"/>
  </si>
  <si>
    <t>交通災害特別会計</t>
    <rPh sb="0" eb="2">
      <t>コウツウ</t>
    </rPh>
    <rPh sb="2" eb="4">
      <t>サイガイ</t>
    </rPh>
    <rPh sb="4" eb="6">
      <t>トクベツ</t>
    </rPh>
    <rPh sb="6" eb="8">
      <t>カイケイ</t>
    </rPh>
    <phoneticPr fontId="2"/>
  </si>
  <si>
    <t>特別会計</t>
    <rPh sb="0" eb="2">
      <t>トクベツ</t>
    </rPh>
    <rPh sb="2" eb="4">
      <t>カイケイ</t>
    </rPh>
    <phoneticPr fontId="2"/>
  </si>
  <si>
    <t>公共施設安心安全化基金</t>
    <rPh sb="0" eb="2">
      <t>コウキョウ</t>
    </rPh>
    <rPh sb="2" eb="4">
      <t>シセツ</t>
    </rPh>
    <rPh sb="4" eb="6">
      <t>アンシン</t>
    </rPh>
    <rPh sb="6" eb="9">
      <t>アンゼンカ</t>
    </rPh>
    <rPh sb="9" eb="11">
      <t>キキン</t>
    </rPh>
    <phoneticPr fontId="2"/>
  </si>
  <si>
    <t>志木駅東口駅前広場等管理基金</t>
    <rPh sb="0" eb="3">
      <t>シキエキ</t>
    </rPh>
    <rPh sb="3" eb="5">
      <t>ヒガシグチ</t>
    </rPh>
    <rPh sb="5" eb="7">
      <t>エキマエ</t>
    </rPh>
    <rPh sb="7" eb="9">
      <t>ヒロバ</t>
    </rPh>
    <rPh sb="9" eb="10">
      <t>トウ</t>
    </rPh>
    <rPh sb="10" eb="12">
      <t>カンリ</t>
    </rPh>
    <rPh sb="12" eb="14">
      <t>キキン</t>
    </rPh>
    <phoneticPr fontId="2"/>
  </si>
  <si>
    <t>まちづくりサポート基金</t>
    <rPh sb="9" eb="11">
      <t>キキン</t>
    </rPh>
    <phoneticPr fontId="2"/>
  </si>
  <si>
    <t>市営住宅管理基金</t>
    <rPh sb="0" eb="2">
      <t>シエイ</t>
    </rPh>
    <rPh sb="2" eb="4">
      <t>ジュウタク</t>
    </rPh>
    <rPh sb="4" eb="6">
      <t>カンリ</t>
    </rPh>
    <rPh sb="6" eb="8">
      <t>キキン</t>
    </rPh>
    <phoneticPr fontId="2"/>
  </si>
  <si>
    <t>みどりの基金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</si>
  <si>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</si>
  <si>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</si>
  <si>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</si>
  <si>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将来負担比率については平成29年度に引き続き、将来負担額以上に充当可能基金等があり、マイナスの値のためバー表示となっているが、
令和２年度より新市庁舎建設が開始したことや、公共施設の更新を計画的に行っていくことにより、有形固定資産減価償却率の減が見込まれる一方、地方債の借入等により将来負担比率の増が見込まれる。</t>
    <rPh sb="64" eb="66">
      <t>レイワ</t>
    </rPh>
    <rPh sb="67" eb="69">
      <t>ネンド</t>
    </rPh>
    <rPh sb="78" eb="80">
      <t>カイシ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</si>
  <si>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</si>
  <si>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</si>
  <si>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</si>
  <si>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</si>
  <si>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</si>
  <si>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</si>
  <si>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</si>
  <si>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将来負担比率については平成29年度に引き続き、将来負担額以上に充当可能基金等があり、マイナスの値のためバー表示となっている。
実質公債費比率は3カ年の平均から算出するものであり、平成27年度数値の約1.047％が算定から外れ、平成30年度数値の約0.609％が算定に加わったことから、結果として、実質公債費比率が前年度と比較して0.2ポイント減の0.8％に微減した。
しかしながら、令和２年度より新市庁舎建設が本格的に開始したことや、今後、公共施設の更新を計画的に行っていくことにより、地方債の借入及び償還等により実質公債費比率及び将来負担比率の増が見込まれる。</t>
    <rPh sb="68" eb="69">
      <t>ヒ</t>
    </rPh>
    <rPh sb="95" eb="97">
      <t>スウチ</t>
    </rPh>
    <rPh sb="98" eb="99">
      <t>ヤク</t>
    </rPh>
    <rPh sb="122" eb="123">
      <t>ヤク</t>
    </rPh>
    <rPh sb="171" eb="172">
      <t>ゲン</t>
    </rPh>
    <rPh sb="178" eb="180">
      <t>ビゲン</t>
    </rPh>
    <rPh sb="191" eb="193">
      <t>レイワ</t>
    </rPh>
    <rPh sb="194" eb="196">
      <t>ネンド</t>
    </rPh>
    <rPh sb="205" eb="208">
      <t>ホンカクテキ</t>
    </rPh>
    <rPh sb="209" eb="211">
      <t>カイシ</t>
    </rPh>
    <rPh sb="262" eb="26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</si>
</sst>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EBA4-4139-B815-0A423E9989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26786</c:v>
                </c:pt>
                <c:pt idx="1">
                  <c:v>14915</c:v>
                </c:pt>
                <c:pt idx="2">
                  <c:v>15306</c:v>
                </c:pt>
                <c:pt idx="3">
                  <c:v>21140</c:v>
                </c:pt>
                <c:pt idx="4">
                  <c:v>21693</c:v>
                </c:pt>
              </c:numCache>
            </c:numRef>
          </c:val>
          <c:smooth val="0"/>
          <c:extLst>
            <c:ext xmlns:c16="http://schemas.microsoft.com/office/drawing/2014/chart" uri="{C3380CC4-5D6E-409C-BE32-E72D297353CC}">
              <c16:uniqueId val="{00000001-EBA4-4139-B815-0A423E9989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10.86</c:v>
                </c:pt>
                <c:pt idx="1">
                  <c:v>11.55</c:v>
                </c:pt>
                <c:pt idx="2">
                  <c:v>10.17</c:v>
                </c:pt>
                <c:pt idx="3">
                  <c:v>12.95</c:v>
                </c:pt>
                <c:pt idx="4">
                  <c:v>9.7200000000000006</c:v>
                </c:pt>
              </c:numCache>
            </c:numRef>
          </c:val>
          <c:extLst>
            <c:ext xmlns:c16="http://schemas.microsoft.com/office/drawing/2014/chart" uri="{C3380CC4-5D6E-409C-BE32-E72D297353CC}">
              <c16:uniqueId val="{00000000-CA1E-458F-A0B6-72CC609623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20.100000000000001</c:v>
                </c:pt>
                <c:pt idx="1">
                  <c:v>19.16</c:v>
                </c:pt>
                <c:pt idx="2">
                  <c:v>17.690000000000001</c:v>
                </c:pt>
                <c:pt idx="3">
                  <c:v>18.47</c:v>
                </c:pt>
                <c:pt idx="4">
                  <c:v>19.170000000000002</c:v>
                </c:pt>
              </c:numCache>
            </c:numRef>
          </c:val>
          <c:extLst>
            <c:ext xmlns:c16="http://schemas.microsoft.com/office/drawing/2014/chart" uri="{C3380CC4-5D6E-409C-BE32-E72D297353CC}">
              <c16:uniqueId val="{00000001-CA1E-458F-A0B6-72CC609623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4.41</c:v>
                </c:pt>
                <c:pt idx="1">
                  <c:v>0.59</c:v>
                </c:pt>
                <c:pt idx="2">
                  <c:v>-2.4900000000000002</c:v>
                </c:pt>
                <c:pt idx="3">
                  <c:v>3.46</c:v>
                </c:pt>
                <c:pt idx="4">
                  <c:v>-1.8</c:v>
                </c:pt>
              </c:numCache>
            </c:numRef>
          </c:val>
          <c:smooth val="0"/>
          <c:extLst>
            <c:ext xmlns:c16="http://schemas.microsoft.com/office/drawing/2014/chart" uri="{C3380CC4-5D6E-409C-BE32-E72D297353CC}">
              <c16:uniqueId val="{00000002-CA1E-458F-A0B6-72CC609623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1D-41ED-9A22-F959FFD9E4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1D-41ED-9A22-F959FFD9E4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1D-41ED-9A22-F959FFD9E42F}"/>
            </c:ext>
          </c:extLst>
        </c:ser>
        <c:ser>
          <c:idx val="3"/>
          <c:order val="3"/>
          <c:tx>
            <c:strRef>
              <c:f>データシート!$A$30</c:f>
              <c:strCache>
                <c:ptCount val="1"/>
                <c:pt idx="0">
                  <c:v>志木駅東口駅前地下駐車場事業特別会計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3-731D-41ED-9A22-F959FFD9E42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0.19</c:v>
                </c:pt>
                <c:pt idx="4">
                  <c:v>#N/A</c:v>
                </c:pt>
                <c:pt idx="5">
                  <c:v>0.2</c:v>
                </c:pt>
                <c:pt idx="6">
                  <c:v>#N/A</c:v>
                </c:pt>
                <c:pt idx="7">
                  <c:v>0.11</c:v>
                </c:pt>
                <c:pt idx="8">
                  <c:v>#N/A</c:v>
                </c:pt>
                <c:pt idx="9">
                  <c:v>0.18</c:v>
                </c:pt>
              </c:numCache>
            </c:numRef>
          </c:val>
          <c:extLst>
            <c:ext xmlns:c16="http://schemas.microsoft.com/office/drawing/2014/chart" uri="{C3380CC4-5D6E-409C-BE32-E72D297353CC}">
              <c16:uniqueId val="{00000004-731D-41ED-9A22-F959FFD9E4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0.46</c:v>
                </c:pt>
                <c:pt idx="2">
                  <c:v>#N/A</c:v>
                </c:pt>
                <c:pt idx="3">
                  <c:v>0.96</c:v>
                </c:pt>
                <c:pt idx="4">
                  <c:v>#N/A</c:v>
                </c:pt>
                <c:pt idx="5">
                  <c:v>1.79</c:v>
                </c:pt>
                <c:pt idx="6">
                  <c:v>#N/A</c:v>
                </c:pt>
                <c:pt idx="7">
                  <c:v>1.97</c:v>
                </c:pt>
                <c:pt idx="8">
                  <c:v>#N/A</c:v>
                </c:pt>
                <c:pt idx="9">
                  <c:v>1.84</c:v>
                </c:pt>
              </c:numCache>
            </c:numRef>
          </c:val>
          <c:extLst>
            <c:ext xmlns:c16="http://schemas.microsoft.com/office/drawing/2014/chart" uri="{C3380CC4-5D6E-409C-BE32-E72D297353CC}">
              <c16:uniqueId val="{00000005-731D-41ED-9A22-F959FFD9E4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4.58</c:v>
                </c:pt>
                <c:pt idx="2">
                  <c:v>#N/A</c:v>
                </c:pt>
                <c:pt idx="3">
                  <c:v>3.69</c:v>
                </c:pt>
                <c:pt idx="4">
                  <c:v>#N/A</c:v>
                </c:pt>
                <c:pt idx="5">
                  <c:v>4.83</c:v>
                </c:pt>
                <c:pt idx="6">
                  <c:v>#N/A</c:v>
                </c:pt>
                <c:pt idx="7">
                  <c:v>4.25</c:v>
                </c:pt>
                <c:pt idx="8">
                  <c:v>#N/A</c:v>
                </c:pt>
                <c:pt idx="9">
                  <c:v>1.97</c:v>
                </c:pt>
              </c:numCache>
            </c:numRef>
          </c:val>
          <c:extLst>
            <c:ext xmlns:c16="http://schemas.microsoft.com/office/drawing/2014/chart" uri="{C3380CC4-5D6E-409C-BE32-E72D297353CC}">
              <c16:uniqueId val="{00000006-731D-41ED-9A22-F959FFD9E42F}"/>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2.2799999999999998</c:v>
                </c:pt>
                <c:pt idx="2">
                  <c:v>#N/A</c:v>
                </c:pt>
                <c:pt idx="3">
                  <c:v>3.96</c:v>
                </c:pt>
                <c:pt idx="4">
                  <c:v>#N/A</c:v>
                </c:pt>
                <c:pt idx="5">
                  <c:v>4.74</c:v>
                </c:pt>
                <c:pt idx="6">
                  <c:v>#N/A</c:v>
                </c:pt>
                <c:pt idx="7">
                  <c:v>5.54</c:v>
                </c:pt>
                <c:pt idx="8">
                  <c:v>#N/A</c:v>
                </c:pt>
                <c:pt idx="9">
                  <c:v>6.64</c:v>
                </c:pt>
              </c:numCache>
            </c:numRef>
          </c:val>
          <c:extLst>
            <c:ext xmlns:c16="http://schemas.microsoft.com/office/drawing/2014/chart" uri="{C3380CC4-5D6E-409C-BE32-E72D297353CC}">
              <c16:uniqueId val="{00000007-731D-41ED-9A22-F959FFD9E4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10.86</c:v>
                </c:pt>
                <c:pt idx="2">
                  <c:v>#N/A</c:v>
                </c:pt>
                <c:pt idx="3">
                  <c:v>11.54</c:v>
                </c:pt>
                <c:pt idx="4">
                  <c:v>#N/A</c:v>
                </c:pt>
                <c:pt idx="5">
                  <c:v>10.17</c:v>
                </c:pt>
                <c:pt idx="6">
                  <c:v>#N/A</c:v>
                </c:pt>
                <c:pt idx="7">
                  <c:v>12.94</c:v>
                </c:pt>
                <c:pt idx="8">
                  <c:v>#N/A</c:v>
                </c:pt>
                <c:pt idx="9">
                  <c:v>9.7200000000000006</c:v>
                </c:pt>
              </c:numCache>
            </c:numRef>
          </c:val>
          <c:extLst>
            <c:ext xmlns:c16="http://schemas.microsoft.com/office/drawing/2014/chart" uri="{C3380CC4-5D6E-409C-BE32-E72D297353CC}">
              <c16:uniqueId val="{00000008-731D-41ED-9A22-F959FFD9E42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15.12</c:v>
                </c:pt>
                <c:pt idx="2">
                  <c:v>#N/A</c:v>
                </c:pt>
                <c:pt idx="3">
                  <c:v>12.88</c:v>
                </c:pt>
                <c:pt idx="4">
                  <c:v>#N/A</c:v>
                </c:pt>
                <c:pt idx="5">
                  <c:v>11.42</c:v>
                </c:pt>
                <c:pt idx="6">
                  <c:v>#N/A</c:v>
                </c:pt>
                <c:pt idx="7">
                  <c:v>10.7</c:v>
                </c:pt>
                <c:pt idx="8">
                  <c:v>#N/A</c:v>
                </c:pt>
                <c:pt idx="9">
                  <c:v>11.44</c:v>
                </c:pt>
              </c:numCache>
            </c:numRef>
          </c:val>
          <c:extLst>
            <c:ext xmlns:c16="http://schemas.microsoft.com/office/drawing/2014/chart" uri="{C3380CC4-5D6E-409C-BE32-E72D297353CC}">
              <c16:uniqueId val="{00000009-731D-41ED-9A22-F959FFD9E4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2105</c:v>
                </c:pt>
                <c:pt idx="5">
                  <c:v>1882</c:v>
                </c:pt>
                <c:pt idx="8">
                  <c:v>1975</c:v>
                </c:pt>
                <c:pt idx="11">
                  <c:v>1976</c:v>
                </c:pt>
                <c:pt idx="14">
                  <c:v>1940</c:v>
                </c:pt>
              </c:numCache>
            </c:numRef>
          </c:val>
          <c:extLst>
            <c:ext xmlns:c16="http://schemas.microsoft.com/office/drawing/2014/chart" uri="{C3380CC4-5D6E-409C-BE32-E72D297353CC}">
              <c16:uniqueId val="{00000000-7D48-4B2C-BAEC-0DEA913264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48-4B2C-BAEC-0DEA913264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6</c:v>
                </c:pt>
                <c:pt idx="6">
                  <c:v>6</c:v>
                </c:pt>
                <c:pt idx="9">
                  <c:v>6</c:v>
                </c:pt>
                <c:pt idx="12">
                  <c:v>0</c:v>
                </c:pt>
              </c:numCache>
            </c:numRef>
          </c:val>
          <c:extLst>
            <c:ext xmlns:c16="http://schemas.microsoft.com/office/drawing/2014/chart" uri="{C3380CC4-5D6E-409C-BE32-E72D297353CC}">
              <c16:uniqueId val="{00000002-7D48-4B2C-BAEC-0DEA913264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28</c:v>
                </c:pt>
                <c:pt idx="6">
                  <c:v>23</c:v>
                </c:pt>
                <c:pt idx="9">
                  <c:v>14</c:v>
                </c:pt>
                <c:pt idx="12">
                  <c:v>29</c:v>
                </c:pt>
              </c:numCache>
            </c:numRef>
          </c:val>
          <c:extLst>
            <c:ext xmlns:c16="http://schemas.microsoft.com/office/drawing/2014/chart" uri="{C3380CC4-5D6E-409C-BE32-E72D297353CC}">
              <c16:uniqueId val="{00000003-7D48-4B2C-BAEC-0DEA913264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646</c:v>
                </c:pt>
                <c:pt idx="3">
                  <c:v>630</c:v>
                </c:pt>
                <c:pt idx="6">
                  <c:v>612</c:v>
                </c:pt>
                <c:pt idx="9">
                  <c:v>504</c:v>
                </c:pt>
                <c:pt idx="12">
                  <c:v>435</c:v>
                </c:pt>
              </c:numCache>
            </c:numRef>
          </c:val>
          <c:extLst>
            <c:ext xmlns:c16="http://schemas.microsoft.com/office/drawing/2014/chart" uri="{C3380CC4-5D6E-409C-BE32-E72D297353CC}">
              <c16:uniqueId val="{00000004-7D48-4B2C-BAEC-0DEA913264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48-4B2C-BAEC-0DEA913264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48-4B2C-BAEC-0DEA913264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1401</c:v>
                </c:pt>
                <c:pt idx="3">
                  <c:v>1352</c:v>
                </c:pt>
                <c:pt idx="6">
                  <c:v>1484</c:v>
                </c:pt>
                <c:pt idx="9">
                  <c:v>1557</c:v>
                </c:pt>
                <c:pt idx="12">
                  <c:v>1553</c:v>
                </c:pt>
              </c:numCache>
            </c:numRef>
          </c:val>
          <c:extLst>
            <c:ext xmlns:c16="http://schemas.microsoft.com/office/drawing/2014/chart" uri="{C3380CC4-5D6E-409C-BE32-E72D297353CC}">
              <c16:uniqueId val="{00000007-7D48-4B2C-BAEC-0DEA913264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c:v>
                </c:pt>
                <c:pt idx="2">
                  <c:v>#N/A</c:v>
                </c:pt>
                <c:pt idx="3">
                  <c:v>#N/A</c:v>
                </c:pt>
                <c:pt idx="4">
                  <c:v>134</c:v>
                </c:pt>
                <c:pt idx="5">
                  <c:v>#N/A</c:v>
                </c:pt>
                <c:pt idx="6">
                  <c:v>#N/A</c:v>
                </c:pt>
                <c:pt idx="7">
                  <c:v>150</c:v>
                </c:pt>
                <c:pt idx="8">
                  <c:v>#N/A</c:v>
                </c:pt>
                <c:pt idx="9">
                  <c:v>#N/A</c:v>
                </c:pt>
                <c:pt idx="10">
                  <c:v>105</c:v>
                </c:pt>
                <c:pt idx="11">
                  <c:v>#N/A</c:v>
                </c:pt>
                <c:pt idx="12">
                  <c:v>#N/A</c:v>
                </c:pt>
                <c:pt idx="13">
                  <c:v>77</c:v>
                </c:pt>
                <c:pt idx="14">
                  <c:v>#N/A</c:v>
                </c:pt>
              </c:numCache>
            </c:numRef>
          </c:val>
          <c:smooth val="0"/>
          <c:extLst>
            <c:ext xmlns:c16="http://schemas.microsoft.com/office/drawing/2014/chart" uri="{C3380CC4-5D6E-409C-BE32-E72D297353CC}">
              <c16:uniqueId val="{00000008-7D48-4B2C-BAEC-0DEA913264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16466</c:v>
                </c:pt>
                <c:pt idx="5">
                  <c:v>16498</c:v>
                </c:pt>
                <c:pt idx="8">
                  <c:v>16538</c:v>
                </c:pt>
                <c:pt idx="11">
                  <c:v>16584</c:v>
                </c:pt>
                <c:pt idx="14">
                  <c:v>16603</c:v>
                </c:pt>
              </c:numCache>
            </c:numRef>
          </c:val>
          <c:extLst>
            <c:ext xmlns:c16="http://schemas.microsoft.com/office/drawing/2014/chart" uri="{C3380CC4-5D6E-409C-BE32-E72D297353CC}">
              <c16:uniqueId val="{00000000-7608-4B04-9BFC-D53988775F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4382</c:v>
                </c:pt>
                <c:pt idx="5">
                  <c:v>3629</c:v>
                </c:pt>
                <c:pt idx="8">
                  <c:v>3103</c:v>
                </c:pt>
                <c:pt idx="11">
                  <c:v>2811</c:v>
                </c:pt>
                <c:pt idx="14">
                  <c:v>2658</c:v>
                </c:pt>
              </c:numCache>
            </c:numRef>
          </c:val>
          <c:extLst>
            <c:ext xmlns:c16="http://schemas.microsoft.com/office/drawing/2014/chart" uri="{C3380CC4-5D6E-409C-BE32-E72D297353CC}">
              <c16:uniqueId val="{00000001-7608-4B04-9BFC-D53988775F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5196</c:v>
                </c:pt>
                <c:pt idx="5">
                  <c:v>5707</c:v>
                </c:pt>
                <c:pt idx="8">
                  <c:v>5694</c:v>
                </c:pt>
                <c:pt idx="11">
                  <c:v>5722</c:v>
                </c:pt>
                <c:pt idx="14">
                  <c:v>6518</c:v>
                </c:pt>
              </c:numCache>
            </c:numRef>
          </c:val>
          <c:extLst>
            <c:ext xmlns:c16="http://schemas.microsoft.com/office/drawing/2014/chart" uri="{C3380CC4-5D6E-409C-BE32-E72D297353CC}">
              <c16:uniqueId val="{00000002-7608-4B04-9BFC-D53988775F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08-4B04-9BFC-D53988775F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08-4B04-9BFC-D53988775F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08-4B04-9BFC-D53988775F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2201</c:v>
                </c:pt>
                <c:pt idx="3">
                  <c:v>1656</c:v>
                </c:pt>
                <c:pt idx="6">
                  <c:v>1560</c:v>
                </c:pt>
                <c:pt idx="9">
                  <c:v>1602</c:v>
                </c:pt>
                <c:pt idx="12">
                  <c:v>1554</c:v>
                </c:pt>
              </c:numCache>
            </c:numRef>
          </c:val>
          <c:extLst>
            <c:ext xmlns:c16="http://schemas.microsoft.com/office/drawing/2014/chart" uri="{C3380CC4-5D6E-409C-BE32-E72D297353CC}">
              <c16:uniqueId val="{00000006-7608-4B04-9BFC-D53988775F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336</c:v>
                </c:pt>
                <c:pt idx="3">
                  <c:v>308</c:v>
                </c:pt>
                <c:pt idx="6">
                  <c:v>291</c:v>
                </c:pt>
                <c:pt idx="9">
                  <c:v>301</c:v>
                </c:pt>
                <c:pt idx="12">
                  <c:v>307</c:v>
                </c:pt>
              </c:numCache>
            </c:numRef>
          </c:val>
          <c:extLst>
            <c:ext xmlns:c16="http://schemas.microsoft.com/office/drawing/2014/chart" uri="{C3380CC4-5D6E-409C-BE32-E72D297353CC}">
              <c16:uniqueId val="{00000007-7608-4B04-9BFC-D53988775F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5107</c:v>
                </c:pt>
                <c:pt idx="3">
                  <c:v>4620</c:v>
                </c:pt>
                <c:pt idx="6">
                  <c:v>4206</c:v>
                </c:pt>
                <c:pt idx="9">
                  <c:v>3599</c:v>
                </c:pt>
                <c:pt idx="12">
                  <c:v>3023</c:v>
                </c:pt>
              </c:numCache>
            </c:numRef>
          </c:val>
          <c:extLst>
            <c:ext xmlns:c16="http://schemas.microsoft.com/office/drawing/2014/chart" uri="{C3380CC4-5D6E-409C-BE32-E72D297353CC}">
              <c16:uniqueId val="{00000008-7608-4B04-9BFC-D53988775F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58</c:v>
                </c:pt>
                <c:pt idx="3">
                  <c:v>52</c:v>
                </c:pt>
                <c:pt idx="6">
                  <c:v>6</c:v>
                </c:pt>
                <c:pt idx="9">
                  <c:v>0</c:v>
                </c:pt>
                <c:pt idx="12">
                  <c:v>0</c:v>
                </c:pt>
              </c:numCache>
            </c:numRef>
          </c:val>
          <c:extLst>
            <c:ext xmlns:c16="http://schemas.microsoft.com/office/drawing/2014/chart" uri="{C3380CC4-5D6E-409C-BE32-E72D297353CC}">
              <c16:uniqueId val="{00000009-7608-4B04-9BFC-D53988775F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15488</c:v>
                </c:pt>
                <c:pt idx="3">
                  <c:v>15411</c:v>
                </c:pt>
                <c:pt idx="6">
                  <c:v>15471</c:v>
                </c:pt>
                <c:pt idx="9">
                  <c:v>15999</c:v>
                </c:pt>
                <c:pt idx="12">
                  <c:v>16271</c:v>
                </c:pt>
              </c:numCache>
            </c:numRef>
          </c:val>
          <c:extLst>
            <c:ext xmlns:c16="http://schemas.microsoft.com/office/drawing/2014/chart" uri="{C3380CC4-5D6E-409C-BE32-E72D297353CC}">
              <c16:uniqueId val="{0000000A-7608-4B04-9BFC-D53988775F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08-4B04-9BFC-D53988775F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2467</c:v>
                </c:pt>
                <c:pt idx="1">
                  <c:v>2566</c:v>
                </c:pt>
                <c:pt idx="2">
                  <c:v>2727</c:v>
                </c:pt>
              </c:numCache>
            </c:numRef>
          </c:val>
          <c:extLst>
            <c:ext xmlns:c16="http://schemas.microsoft.com/office/drawing/2014/chart" uri="{C3380CC4-5D6E-409C-BE32-E72D297353CC}">
              <c16:uniqueId val="{00000000-5C2A-4BE5-B074-0A5FCBF811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C2A-4BE5-B074-0A5FCBF811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2739</c:v>
                </c:pt>
                <c:pt idx="1">
                  <c:v>2545</c:v>
                </c:pt>
                <c:pt idx="2">
                  <c:v>3250</c:v>
                </c:pt>
              </c:numCache>
            </c:numRef>
          </c:val>
          <c:extLst>
            <c:ext xmlns:c16="http://schemas.microsoft.com/office/drawing/2014/chart" uri="{C3380CC4-5D6E-409C-BE32-E72D297353CC}">
              <c16:uniqueId val="{00000002-5C2A-4BE5-B074-0A5FCBF811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{EE3FA4B9-D061-4D55-8600-5F7BAA394C1B}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FE8-4D42-A533-EFC26C4354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{A0B5FBDC-DBD2-4760-92F0-EC1D6B02281B}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E8-4D42-A533-EFC26C4354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{9630C1DB-20F4-4912-83FA-1C539C58CD5F}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E8-4D42-A533-EFC26C4354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{B6D71129-AF35-48DA-9FED-846FF163300C}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E8-4D42-A533-EFC26C4354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{EBF71E02-45B6-4584-AB67-AC2EA363A5A2}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E8-4D42-A533-EFC26C4354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{5C964C73-687E-47AF-8412-9EE48C955DE3}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FE8-4D42-A533-EFC26C4354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{6D694DEC-0BD5-458D-96A7-348EB7C9C5AF}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FE8-4D42-A533-EFC26C4354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{1B884978-4FE5-4AE6-B90E-9F2F18C5CEDE}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FE8-4D42-A533-EFC26C4354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{2AA77128-5683-460F-812A-19C573DB1563}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FE8-4D42-A533-EFC26C4354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60.6</c:v>
                </c:pt>
                <c:pt idx="16">
                  <c:v>61.8</c:v>
                </c:pt>
                <c:pt idx="24">
                  <c:v>60.9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E8-4D42-A533-EFC26C4354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{3C6E9DE2-2EF7-4331-952B-F7A35852B3A3}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FE8-4D42-A533-EFC26C4354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{5B74C71D-08E1-408C-AEE1-05CF1B917908}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E8-4D42-A533-EFC26C4354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{BD5FB715-1F41-4F6F-A6D0-347FE543105A}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E8-4D42-A533-EFC26C4354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{E90687F7-3895-436D-82CF-DE91F6F5EEC9}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E8-4D42-A533-EFC26C4354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{1A8931BF-2215-4087-8C89-81D0C5CA6D7C}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E8-4D42-A533-EFC26C4354B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{9AAE9B33-DEFB-43CD-936F-C3297B634BA8}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FE8-4D42-A533-EFC26C4354B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{5394FBA5-E6EB-4F83-9D4A-72C7AD4EA720}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FE8-4D42-A533-EFC26C4354B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{572D779A-2724-4914-B4D0-F81AEAF08E34}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FE8-4D42-A533-EFC26C4354B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{C2DCBFAE-3C92-425E-919B-F4A696AE0123}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FE8-4D42-A533-EFC26C4354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numCache>
            </c:numRef>
          </c:xVal>
          <c:yVal>
            <c:numRef>
              <c:f>公会計指標分析・財政指標組合せ分析表!$BP$55:$DC$55</c:f>
              <c:numCache>
                <c:formatCode>#,##0.0;"▲ "#,##0.0</c:formatCode>
                <c:ptCount val="40"/>
                <c:pt idx="8">
                  <c:v>33.6</c:v>
                </c:pt>
                <c:pt idx="16">
                  <c:v>35.299999999999997</c:v>
                </c:pt>
                <c:pt idx="24">
                  <c:v>31.9</c:v>
                </c:pt>
              </c:numCache>
            </c:numRef>
          </c:yVal>
          <c:smooth val="0"/>
          <c:extLst>
            <c:ext xmlns:c16="http://schemas.microsoft.com/office/drawing/2014/chart" uri="{C3380CC4-5D6E-409C-BE32-E72D297353CC}">
              <c16:uniqueId val="{00000013-0FE8-4D42-A533-EFC26C4354B7}"/>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{D9CE1A9A-742C-4953-993B-0C80DE633119}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647-4EA5-ACB9-A334BBA27C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{049AD465-6F28-4B7C-97C3-624C6F9898A4}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47-4EA5-ACB9-A334BBA27C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{501015F2-5B6B-42CF-B53E-366DA139FE9A}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47-4EA5-ACB9-A334BBA27C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{8AE2EBC6-831F-43B9-B764-24D4AC2A2A1E}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47-4EA5-ACB9-A334BBA27C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{A8751EE9-D917-4205-9644-BD421ABE33E1}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47-4EA5-ACB9-A334BBA27C4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{5F4D0BF6-D3D6-49CB-AABC-94583AA96ABC}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647-4EA5-ACB9-A334BBA27C4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{FFB1B3E5-43D0-4DED-9A85-AC1024CEEAF7}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647-4EA5-ACB9-A334BBA27C4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{F9A29B91-9D82-4014-B55D-A0E4976C756C}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647-4EA5-ACB9-A334BBA27C4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{4F4B3B60-0267-489F-8525-0A8BC6AE13FE}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647-4EA5-ACB9-A334BBA27C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0.2</c:v>
                </c:pt>
                <c:pt idx="16">
                  <c:v>0.6</c:v>
                </c:pt>
                <c:pt idx="24">
                  <c:v>1</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647-4EA5-ACB9-A334BBA27C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{11C3AB86-875A-4086-8048-10EB4B21B589}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647-4EA5-ACB9-A334BBA27C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{5F033A4A-CA10-47DD-85F4-D3FB1D392589}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47-4EA5-ACB9-A334BBA27C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{D6240CDE-2184-418E-A76D-894A3A0F7C28}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47-4EA5-ACB9-A334BBA27C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{2D138AA0-9F3D-4630-92F2-A5A8E0AB4693}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47-4EA5-ACB9-A334BBA27C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{93A5F238-13A2-41B4-BE32-CFF7A5922212}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47-4EA5-ACB9-A334BBA27C4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{E27C0819-D66D-4B0E-9000-9235FCA86B00}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647-4EA5-ACB9-A334BBA27C4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{C1A57CED-FA43-41BA-A49C-4B10D7F7B991}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647-4EA5-ACB9-A334BBA27C4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{0D7D02AA-F725-472E-B9B1-6D43A14EF5DE}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647-4EA5-ACB9-A334BBA27C4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{3361247B-4288-45E9-AA03-AF799A6CF7E6}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647-4EA5-ACB9-A334BBA27C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7647-4EA5-ACB9-A334BBA27C47}"/>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平成３０年度は公営企業債の償還が進んだことから、元利償還金等は平成２９年度に比べて減となり、実質公債費比率の分子も減となっている。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起債にあたっては、交付税措置のある有利なものを活用するなど、実質公債費比率の抑制に努めているが、今後、新市庁舎建設をはじめとした公共施設の更新事業が控えていることから、引き続き、適正な地方債の借入れ・償還となるよう努めていく。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微増であるものの、水道及び下水道事業会計における地方債残高の減に伴い、公営企業斉藤繰入見込額が減少したことなどにより、将来負担額は平成２９年度に引き続き減額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については、公共施設安心安全化基金等の積立により増となった一方、充当可能特定歳入については、都市計画事業に対する地方債の償還が進んだことにより、平成２７年度から連続して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なお、本市の将来負担比率は、マイナスの数値を推移しており、数値上では「将来的な負担はなし」ということになる。しかし、新市庁舎建設事業をはじめとする、公共施設等の更新を控えていることから、今後についても、特に大きなウエイトを占めることが見込まれる地方債は、計画的な借入れを行い、健全な財政運営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埼玉県志木市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年度末における不用額等の財源整理による余剰金の積立てにより財政調整基金が約１億６千万円の増となった。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また、平成２９年度決算余剰金を積み立てたことにより、公共施設安心安全化基金が約６億９千万円の増となった結果、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基金全体では平成２９年度に比べて約８億７千万円の増となった。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財政調整基金及び公共施設安心安全化基金については以下に示したとおりであるが、その他の特定目的基金についても使途の明確化を図り、健全で透明性のある基金活用に努めていきたい。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２９年度より新市庁舎建設事業が本格的に始動したことから、建設工事に多大な費用が必要となることはもちろん、仮庁舎への移転や備品購入費などの費用も発生しているため、公共施設安心安全化基金及び財政調整基金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公共施設安心安全化基金：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公共施設の安心と安全の確保に資する施策の推進に要する経費（公共施設の建替えや耐震改修、大規模な修繕、模様替え）の財源に充てるための基金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まちづくりサポート基金：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市のまちづくりに対する支援を目的として寄附された寄附金を適正に管理し、当該寄附をした者の意向に沿った事業の財源に充てるための基金。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安心安全化基金において、新市庁舎建設の実施設計及び仮庁舎賃貸借料や志木第三小学校体育館大規模改修の実施設計などの財源として、およそ２億３千万円の取り崩しをしたものの、平成２９年度決算による繰越金で、財政調整基金に目安とする２３億円まで積立て、なお残った余剰金を積み立てた結果、約６億９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また、まちづくりサポート基金は、寄附者の意向に沿った事業を行うための財源として約８００万円を取崩した一方で、約２，２００万円の寄附があったことから、約１，６００万円の増となった。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庁舎建設事業が本格的に始動したことに加え、市民会館や市民体育館など老朽化が進む公共施設を抱えていることから、公共施設の更新を計画的に進めていくために、今後も継続的な積立てが必要で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決算による繰越金では、目安とする２３億円まで積立てることができ、さらに平成３０年度末における不用額等の財源整理により、余剰金を積み立てた結果、平成２９年度に比べておよそ１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財政調整基金の積立目安を令和元年度より２４億円としている。この根拠としては、突発的な災害等が発生した場合、緊急に１０億円程度であれば一時的な対応ができるものと試算しており、加えて、翌年度の当初予算編成時に財源の不均衡を調整するために取り崩しを想定している、財政調整基金の必要な額は１４億円程度として、災害時の対応及び当初予算の編成のための合計額で、およそ２４億円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今後においても、この考え方をベースに健全な財政運営となるよう努めていく。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年度の固定資産台帳は現在更新中であるが、平成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年度に比べて、宗岡第四小学校校舎増築工事などにより、有形固定資産額が増となったものの、減価償却が進んだことにより、有形固定資産減価償却率は微増傾向である。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56152</xdr:rowOff>
    </xdr:from>
    <xdr:to>
      <xdr:col>19</xdr:col>
      <xdr:colOff>187325</xdr:colOff>
      <xdr:row>29</xdr:row>
      <xdr:rowOff>157752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28394</xdr:rowOff>
    </xdr:from>
    <xdr:to>
      <xdr:col>15</xdr:col>
      <xdr:colOff>187325</xdr:colOff>
      <xdr:row>29</xdr:row>
      <xdr:rowOff>129994</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79194</xdr:rowOff>
    </xdr:from>
    <xdr:to>
      <xdr:col>19</xdr:col>
      <xdr:colOff>136525</xdr:colOff>
      <xdr:row>29</xdr:row>
      <xdr:rowOff>106952</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3289300" y="582276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79194</xdr:rowOff>
    </xdr:from>
    <xdr:to>
      <xdr:col>15</xdr:col>
      <xdr:colOff>136525</xdr:colOff>
      <xdr:row>29</xdr:row>
      <xdr:rowOff>116205</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flipV="1">
          <a:off x="2527300" y="582276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445.4</a:t>
          </a:r>
          <a:r>
            <a:rPr kumimoji="1" lang="ja-JP" altLang="en-US" sz="1100">
              <a:latin typeface="ＭＳ Ｐゴシック" panose="020B0600070205080204" pitchFamily="50" charset="-128"/>
              <a:ea typeface="ＭＳ Ｐゴシック" panose="020B0600070205080204" pitchFamily="50" charset="-128"/>
            </a:rPr>
            <a:t>％となっており、平成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年度に比べて</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増となったものの、類似団体内平均値と比べても低い水準となっている。これは、交付税措置のある有利な地方債を中心に起債を行うなど、精査して借入をしていることによるものであるが、令和２年度より新市庁舎建設が本格的に開始することや、公共施設の更新を計画的に行っていくことにより、多額の地方債の借入が見込まれるため、今後は数値の増加が見込まれ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80659</xdr:rowOff>
    </xdr:from>
    <xdr:to>
      <xdr:col>76</xdr:col>
      <xdr:colOff>73025</xdr:colOff>
      <xdr:row>32</xdr:row>
      <xdr:rowOff>10809</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59086</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614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95292</xdr:rowOff>
    </xdr:from>
    <xdr:to>
      <xdr:col>72</xdr:col>
      <xdr:colOff>123825</xdr:colOff>
      <xdr:row>32</xdr:row>
      <xdr:rowOff>25442</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1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131459</xdr:rowOff>
    </xdr:from>
    <xdr:to>
      <xdr:col>76</xdr:col>
      <xdr:colOff>22225</xdr:colOff>
      <xdr:row>31</xdr:row>
      <xdr:rowOff>146092</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217934"/>
          <a:ext cx="711200" cy="1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5" name="n_1aveValue債務償還比率">
          <a:extLst>
            <a:ext uri="{FF2B5EF4-FFF2-40B4-BE49-F238E27FC236}">
              <a16:creationId xmlns:a16="http://schemas.microsoft.com/office/drawing/2014/main" id="{00000000-0008-0000-0D00-000091000000}"/>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16569</xdr:rowOff>
    </xdr:from>
    <xdr:ext cx="469744" cy="259045"/>
    <xdr:sp macro="" textlink="">
      <xdr:nvSpPr>
        <xdr:cNvPr id="146" name="n_1mainValue債務償還比率">
          <a:extLst>
            <a:ext uri="{FF2B5EF4-FFF2-40B4-BE49-F238E27FC236}">
              <a16:creationId xmlns:a16="http://schemas.microsoft.com/office/drawing/2014/main" id="{00000000-0008-0000-0D00-000092000000}"/>
            </a:ext>
          </a:extLst>
        </xdr:cNvPr>
        <xdr:cNvSpPr txBox="1"/>
      </xdr:nvSpPr>
      <xdr:spPr>
        <a:xfrm>
          <a:off x="13836727" y="62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152763</xdr:rowOff>
    </xdr:from>
    <xdr:to>
      <xdr:col>20</xdr:col>
      <xdr:colOff>38100</xdr:colOff>
      <xdr:row>36</xdr:row>
      <xdr:rowOff>82913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7439</xdr:rowOff>
    </xdr:from>
    <xdr:to>
      <xdr:col>15</xdr:col>
      <xdr:colOff>101600</xdr:colOff>
      <xdr:row>36</xdr:row>
      <xdr:rowOff>109039</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32113</xdr:rowOff>
    </xdr:from>
    <xdr:to>
      <xdr:col>19</xdr:col>
      <xdr:colOff>177800</xdr:colOff>
      <xdr:row>36</xdr:row>
      <xdr:rowOff>58239</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2908300" y="620431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27033</xdr:rowOff>
    </xdr:from>
    <xdr:to>
      <xdr:col>10</xdr:col>
      <xdr:colOff>165100</xdr:colOff>
      <xdr:row>36</xdr:row>
      <xdr:rowOff>128633</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1968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58239</xdr:rowOff>
    </xdr:from>
    <xdr:to>
      <xdr:col>15</xdr:col>
      <xdr:colOff>50800</xdr:colOff>
      <xdr:row>36</xdr:row>
      <xdr:rowOff>77833</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019300" y="623043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99440</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125566</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145160</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E00-000052000000}"/>
            </a:ext>
          </a:extLst>
        </xdr:cNvPr>
        <xdr:cNvSpPr txBox="1"/>
      </xdr:nvSpPr>
      <xdr:spPr>
        <a:xfrm>
          <a:off x="1816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134112</xdr:rowOff>
    </xdr:from>
    <xdr:to>
      <xdr:col>50</xdr:col>
      <xdr:colOff>165100</xdr:colOff>
      <xdr:row>42</xdr:row>
      <xdr:rowOff>64262</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9588500" y="71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133985</xdr:rowOff>
    </xdr:from>
    <xdr:to>
      <xdr:col>46</xdr:col>
      <xdr:colOff>38100</xdr:colOff>
      <xdr:row>42</xdr:row>
      <xdr:rowOff>64135</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13335</xdr:rowOff>
    </xdr:from>
    <xdr:to>
      <xdr:col>50</xdr:col>
      <xdr:colOff>114300</xdr:colOff>
      <xdr:row>42</xdr:row>
      <xdr:rowOff>13462</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721423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133731</xdr:rowOff>
    </xdr:from>
    <xdr:to>
      <xdr:col>41</xdr:col>
      <xdr:colOff>101600</xdr:colOff>
      <xdr:row>42</xdr:row>
      <xdr:rowOff>63881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7810500" y="71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13081</xdr:rowOff>
    </xdr:from>
    <xdr:to>
      <xdr:col>45</xdr:col>
      <xdr:colOff>177800</xdr:colOff>
      <xdr:row>42</xdr:row>
      <xdr:rowOff>13335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861300" y="721398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55389</xdr:rowOff>
    </xdr:from>
    <xdr:ext cx="469744"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91727" y="7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55262</xdr:rowOff>
    </xdr:from>
    <xdr:ext cx="469744"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515427" y="72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55008</xdr:rowOff>
    </xdr:from>
    <xdr:ext cx="469744" cy="259045"/>
    <xdr:sp macro="" textlink="">
      <xdr:nvSpPr>
        <xdr:cNvPr id="131" name="n_3mainValue【道路】&#10;一人当たり延長">
          <a:extLst>
            <a:ext uri="{FF2B5EF4-FFF2-40B4-BE49-F238E27FC236}">
              <a16:creationId xmlns:a16="http://schemas.microsoft.com/office/drawing/2014/main" id="{00000000-0008-0000-0E00-000083000000}"/>
            </a:ext>
          </a:extLst>
        </xdr:cNvPr>
        <xdr:cNvSpPr txBox="1"/>
      </xdr:nvSpPr>
      <xdr:spPr>
        <a:xfrm>
          <a:off x="7626427" y="72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163104</xdr:rowOff>
    </xdr:from>
    <xdr:to>
      <xdr:col>20</xdr:col>
      <xdr:colOff>38100</xdr:colOff>
      <xdr:row>63</xdr:row>
      <xdr:rowOff>93254</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32476</xdr:rowOff>
    </xdr:from>
    <xdr:to>
      <xdr:col>15</xdr:col>
      <xdr:colOff>101600</xdr:colOff>
      <xdr:row>62</xdr:row>
      <xdr:rowOff>134076</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83276</xdr:rowOff>
    </xdr:from>
    <xdr:to>
      <xdr:col>19</xdr:col>
      <xdr:colOff>177800</xdr:colOff>
      <xdr:row>63</xdr:row>
      <xdr:rowOff>42454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2908300" y="1071317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62</xdr:row>
      <xdr:rowOff>111034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2019300" y="107131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84381</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125203</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00000000-0008-0000-0E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00000000-0008-0000-0E00-0000CF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00000000-0008-0000-0E00-0000D1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00000000-0008-0000-0E00-0000D3000000}"/>
            </a:ext>
          </a:extLst>
        </xdr:cNvPr>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170449</xdr:rowOff>
    </xdr:from>
    <xdr:to>
      <xdr:col>50</xdr:col>
      <xdr:colOff>165100</xdr:colOff>
      <xdr:row>64</xdr:row>
      <xdr:rowOff>100599</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9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8904</xdr:rowOff>
    </xdr:from>
    <xdr:to>
      <xdr:col>46</xdr:col>
      <xdr:colOff>38100</xdr:colOff>
      <xdr:row>64</xdr:row>
      <xdr:rowOff>110504</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8699500" y="109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49799</xdr:rowOff>
    </xdr:from>
    <xdr:to>
      <xdr:col>50</xdr:col>
      <xdr:colOff>114300</xdr:colOff>
      <xdr:row>64</xdr:row>
      <xdr:rowOff>59704</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8750300" y="11022599"/>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8628</xdr:rowOff>
    </xdr:from>
    <xdr:to>
      <xdr:col>41</xdr:col>
      <xdr:colOff>101600</xdr:colOff>
      <xdr:row>64</xdr:row>
      <xdr:rowOff>110228</xdr:rowOff>
    </xdr:to>
    <xdr:sp macro="" textlink="">
      <xdr:nvSpPr>
        <xdr:cNvPr id="224" name="楕円 223">
          <a:extLst>
            <a:ext uri="{FF2B5EF4-FFF2-40B4-BE49-F238E27FC236}">
              <a16:creationId xmlns:a16="http://schemas.microsoft.com/office/drawing/2014/main" id="{00000000-0008-0000-0E00-0000E0000000}"/>
            </a:ext>
          </a:extLst>
        </xdr:cNvPr>
        <xdr:cNvSpPr/>
      </xdr:nvSpPr>
      <xdr:spPr>
        <a:xfrm>
          <a:off x="7810500" y="1098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59428</xdr:rowOff>
    </xdr:from>
    <xdr:to>
      <xdr:col>45</xdr:col>
      <xdr:colOff>177800</xdr:colOff>
      <xdr:row>64</xdr:row>
      <xdr:rowOff>59704</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861300" y="11032228"/>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91726</xdr:rowOff>
    </xdr:from>
    <xdr:ext cx="534377" cy="259045"/>
    <xdr:sp macro="" textlink="">
      <xdr:nvSpPr>
        <xdr:cNvPr id="229" name="n_1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9359411" y="110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101631</xdr:rowOff>
    </xdr:from>
    <xdr:ext cx="534377" cy="259045"/>
    <xdr:sp macro="" textlink="">
      <xdr:nvSpPr>
        <xdr:cNvPr id="230" name="n_2main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8483111" y="110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101355</xdr:rowOff>
    </xdr:from>
    <xdr:ext cx="534377" cy="259045"/>
    <xdr:sp macro="" textlink="">
      <xdr:nvSpPr>
        <xdr:cNvPr id="231" name="n_3main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7594111" y="110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00000000-0008-0000-0E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00000000-0008-0000-0E00-000001010000}"/>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00000000-0008-0000-0E00-000003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00000000-0008-0000-0E00-000005010000}"/>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160655</xdr:rowOff>
    </xdr:from>
    <xdr:to>
      <xdr:col>20</xdr:col>
      <xdr:colOff>38100</xdr:colOff>
      <xdr:row>82</xdr:row>
      <xdr:rowOff>90805</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83820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flipV="1">
          <a:off x="2908300" y="14098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274" name="楕円 273">
          <a:extLst>
            <a:ext uri="{FF2B5EF4-FFF2-40B4-BE49-F238E27FC236}">
              <a16:creationId xmlns:a16="http://schemas.microsoft.com/office/drawing/2014/main" id="{00000000-0008-0000-0E00-000012010000}"/>
            </a:ext>
          </a:extLst>
        </xdr:cNvPr>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82</xdr:row>
      <xdr:rowOff>110489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2019300" y="14142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6" name="n_1ave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7" name="n_2ave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8" name="n_3aveValue【公営住宅】&#10;有形固定資産減価償却率">
          <a:extLst>
            <a:ext uri="{FF2B5EF4-FFF2-40B4-BE49-F238E27FC236}">
              <a16:creationId xmlns:a16="http://schemas.microsoft.com/office/drawing/2014/main" id="{00000000-0008-0000-0E00-000016010000}"/>
            </a:ext>
          </a:extLst>
        </xdr:cNvPr>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81932</xdr:rowOff>
    </xdr:from>
    <xdr:ext cx="405111" cy="259045"/>
    <xdr:sp macro="" textlink="">
      <xdr:nvSpPr>
        <xdr:cNvPr id="279" name="n_1mainValue【公営住宅】&#10;有形固定資産減価償却率">
          <a:extLst>
            <a:ext uri="{FF2B5EF4-FFF2-40B4-BE49-F238E27FC236}">
              <a16:creationId xmlns:a16="http://schemas.microsoft.com/office/drawing/2014/main" id="{00000000-0008-0000-0E00-000017010000}"/>
            </a:ext>
          </a:extLst>
        </xdr:cNvPr>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80" name="n_2mainValue【公営住宅】&#10;有形固定資産減価償却率">
          <a:extLst>
            <a:ext uri="{FF2B5EF4-FFF2-40B4-BE49-F238E27FC236}">
              <a16:creationId xmlns:a16="http://schemas.microsoft.com/office/drawing/2014/main" id="{00000000-0008-0000-0E00-00001801000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152416</xdr:rowOff>
    </xdr:from>
    <xdr:ext cx="405111" cy="259045"/>
    <xdr:sp macro="" textlink="">
      <xdr:nvSpPr>
        <xdr:cNvPr id="281" name="n_3mainValue【公営住宅】&#10;有形固定資産減価償却率">
          <a:extLst>
            <a:ext uri="{FF2B5EF4-FFF2-40B4-BE49-F238E27FC236}">
              <a16:creationId xmlns:a16="http://schemas.microsoft.com/office/drawing/2014/main" id="{00000000-0008-0000-0E00-000019010000}"/>
            </a:ext>
          </a:extLst>
        </xdr:cNvPr>
        <xdr:cNvSpPr txBox="1"/>
      </xdr:nvSpPr>
      <xdr:spPr>
        <a:xfrm>
          <a:off x="1816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E00-000032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a:extLst>
            <a:ext uri="{FF2B5EF4-FFF2-40B4-BE49-F238E27FC236}">
              <a16:creationId xmlns:a16="http://schemas.microsoft.com/office/drawing/2014/main" id="{00000000-0008-0000-0E00-000034010000}"/>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E00-000036010000}"/>
            </a:ext>
          </a:extLst>
        </xdr:cNvPr>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43687</xdr:rowOff>
    </xdr:from>
    <xdr:to>
      <xdr:col>46</xdr:col>
      <xdr:colOff>38100</xdr:colOff>
      <xdr:row>86</xdr:row>
      <xdr:rowOff>145287</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8699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94487</xdr:rowOff>
    </xdr:from>
    <xdr:to>
      <xdr:col>50</xdr:col>
      <xdr:colOff>114300</xdr:colOff>
      <xdr:row>86</xdr:row>
      <xdr:rowOff>95250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8750300" y="1483918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43687</xdr:rowOff>
    </xdr:from>
    <xdr:to>
      <xdr:col>41</xdr:col>
      <xdr:colOff>101600</xdr:colOff>
      <xdr:row>86</xdr:row>
      <xdr:rowOff>145287</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7810500" y="147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94487</xdr:rowOff>
    </xdr:from>
    <xdr:to>
      <xdr:col>45</xdr:col>
      <xdr:colOff>177800</xdr:colOff>
      <xdr:row>86</xdr:row>
      <xdr:rowOff>94487</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7861300" y="14839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5" name="n_1aveValue【公営住宅】&#10;一人当たり面積">
          <a:extLst>
            <a:ext uri="{FF2B5EF4-FFF2-40B4-BE49-F238E27FC236}">
              <a16:creationId xmlns:a16="http://schemas.microsoft.com/office/drawing/2014/main" id="{00000000-0008-0000-0E00-000045010000}"/>
            </a:ext>
          </a:extLst>
        </xdr:cNvPr>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6" name="n_2aveValue【公営住宅】&#10;一人当たり面積">
          <a:extLst>
            <a:ext uri="{FF2B5EF4-FFF2-40B4-BE49-F238E27FC236}">
              <a16:creationId xmlns:a16="http://schemas.microsoft.com/office/drawing/2014/main" id="{00000000-0008-0000-0E00-000046010000}"/>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7" name="n_3aveValue【公営住宅】&#10;一人当たり面積">
          <a:extLst>
            <a:ext uri="{FF2B5EF4-FFF2-40B4-BE49-F238E27FC236}">
              <a16:creationId xmlns:a16="http://schemas.microsoft.com/office/drawing/2014/main" id="{00000000-0008-0000-0E00-000047010000}"/>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328" name="n_1mainValue【公営住宅】&#10;一人当たり面積">
          <a:extLst>
            <a:ext uri="{FF2B5EF4-FFF2-40B4-BE49-F238E27FC236}">
              <a16:creationId xmlns:a16="http://schemas.microsoft.com/office/drawing/2014/main" id="{00000000-0008-0000-0E00-000048010000}"/>
            </a:ext>
          </a:extLst>
        </xdr:cNvPr>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136414</xdr:rowOff>
    </xdr:from>
    <xdr:ext cx="469744" cy="259045"/>
    <xdr:sp macro="" textlink="">
      <xdr:nvSpPr>
        <xdr:cNvPr id="329" name="n_2mainValue【公営住宅】&#10;一人当たり面積">
          <a:extLst>
            <a:ext uri="{FF2B5EF4-FFF2-40B4-BE49-F238E27FC236}">
              <a16:creationId xmlns:a16="http://schemas.microsoft.com/office/drawing/2014/main" id="{00000000-0008-0000-0E00-000049010000}"/>
            </a:ext>
          </a:extLst>
        </xdr:cNvPr>
        <xdr:cNvSpPr txBox="1"/>
      </xdr:nvSpPr>
      <xdr:spPr>
        <a:xfrm>
          <a:off x="8515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136414</xdr:rowOff>
    </xdr:from>
    <xdr:ext cx="469744" cy="259045"/>
    <xdr:sp macro="" textlink="">
      <xdr:nvSpPr>
        <xdr:cNvPr id="330" name="n_3mainValue【公営住宅】&#10;一人当たり面積">
          <a:extLst>
            <a:ext uri="{FF2B5EF4-FFF2-40B4-BE49-F238E27FC236}">
              <a16:creationId xmlns:a16="http://schemas.microsoft.com/office/drawing/2014/main" id="{00000000-0008-0000-0E00-00004A010000}"/>
            </a:ext>
          </a:extLst>
        </xdr:cNvPr>
        <xdr:cNvSpPr txBox="1"/>
      </xdr:nvSpPr>
      <xdr:spPr>
        <a:xfrm>
          <a:off x="7626427" y="1488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00000000-0008-0000-0E00-000074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a:extLst>
            <a:ext uri="{FF2B5EF4-FFF2-40B4-BE49-F238E27FC236}">
              <a16:creationId xmlns:a16="http://schemas.microsoft.com/office/drawing/2014/main" id="{00000000-0008-0000-0E00-000076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00000000-0008-0000-0E00-000078010000}"/>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23495</xdr:rowOff>
    </xdr:from>
    <xdr:to>
      <xdr:col>81</xdr:col>
      <xdr:colOff>101600</xdr:colOff>
      <xdr:row>35</xdr:row>
      <xdr:rowOff>125095</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15430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95885</xdr:rowOff>
    </xdr:from>
    <xdr:to>
      <xdr:col>76</xdr:col>
      <xdr:colOff>165100</xdr:colOff>
      <xdr:row>36</xdr:row>
      <xdr:rowOff>26035</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4541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74295</xdr:rowOff>
    </xdr:from>
    <xdr:to>
      <xdr:col>81</xdr:col>
      <xdr:colOff>50800</xdr:colOff>
      <xdr:row>35</xdr:row>
      <xdr:rowOff>146685</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4592300" y="60750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3652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146685</xdr:rowOff>
    </xdr:from>
    <xdr:to>
      <xdr:col>76</xdr:col>
      <xdr:colOff>114300</xdr:colOff>
      <xdr:row>36</xdr:row>
      <xdr:rowOff>45720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3703300" y="61474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00000000-0008-0000-0E00-000088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141622</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52660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42562</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4389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113047</xdr:rowOff>
    </xdr:from>
    <xdr:ext cx="405111" cy="259045"/>
    <xdr:sp macro="" textlink="">
      <xdr:nvSpPr>
        <xdr:cNvPr id="396" name="n_3main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3500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00000000-0008-0000-0E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00000000-0008-0000-0E00-0000A3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00000000-0008-0000-0E00-0000A5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00000000-0008-0000-0E00-0000A7010000}"/>
            </a:ext>
          </a:extLst>
        </xdr:cNvPr>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121412</xdr:rowOff>
    </xdr:from>
    <xdr:to>
      <xdr:col>107</xdr:col>
      <xdr:colOff>101600</xdr:colOff>
      <xdr:row>41</xdr:row>
      <xdr:rowOff>51562</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5334</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20434300" y="703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762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9545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00000000-0008-0000-0E00-0000B8010000}"/>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443" name="n_3main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00000000-0008-0000-0E00-0000D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00000000-0008-0000-0E00-0000D3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00000000-0008-0000-0E00-0000D5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00000000-0008-0000-0E00-0000D7010000}"/>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15430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93218</xdr:rowOff>
    </xdr:from>
    <xdr:to>
      <xdr:col>76</xdr:col>
      <xdr:colOff>165100</xdr:colOff>
      <xdr:row>61</xdr:row>
      <xdr:rowOff>23368</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4541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144018</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14592300" y="103967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144018</xdr:rowOff>
    </xdr:from>
    <xdr:to>
      <xdr:col>76</xdr:col>
      <xdr:colOff>114300</xdr:colOff>
      <xdr:row>61</xdr:row>
      <xdr:rowOff>11430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13703300" y="104310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6" name="n_1aveValue【学校施設】&#10;有形固定資産減価償却率">
          <a:extLst>
            <a:ext uri="{FF2B5EF4-FFF2-40B4-BE49-F238E27FC236}">
              <a16:creationId xmlns:a16="http://schemas.microsoft.com/office/drawing/2014/main" id="{00000000-0008-0000-0E00-0000E6010000}"/>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7" name="n_2aveValue【学校施設】&#10;有形固定資産減価償却率">
          <a:extLst>
            <a:ext uri="{FF2B5EF4-FFF2-40B4-BE49-F238E27FC236}">
              <a16:creationId xmlns:a16="http://schemas.microsoft.com/office/drawing/2014/main" id="{00000000-0008-0000-0E00-0000E7010000}"/>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8" name="n_3aveValue【学校施設】&#10;有形固定資産減価償却率">
          <a:extLst>
            <a:ext uri="{FF2B5EF4-FFF2-40B4-BE49-F238E27FC236}">
              <a16:creationId xmlns:a16="http://schemas.microsoft.com/office/drawing/2014/main" id="{00000000-0008-0000-0E00-0000E8010000}"/>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5605</xdr:rowOff>
    </xdr:from>
    <xdr:ext cx="405111" cy="259045"/>
    <xdr:sp macro="" textlink="">
      <xdr:nvSpPr>
        <xdr:cNvPr id="489" name="n_1mainValue【学校施設】&#10;有形固定資産減価償却率">
          <a:extLst>
            <a:ext uri="{FF2B5EF4-FFF2-40B4-BE49-F238E27FC236}">
              <a16:creationId xmlns:a16="http://schemas.microsoft.com/office/drawing/2014/main" id="{00000000-0008-0000-0E00-0000E9010000}"/>
            </a:ext>
          </a:extLst>
        </xdr:cNvPr>
        <xdr:cNvSpPr txBox="1"/>
      </xdr:nvSpPr>
      <xdr:spPr>
        <a:xfrm>
          <a:off x="152660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39895</xdr:rowOff>
    </xdr:from>
    <xdr:ext cx="405111" cy="259045"/>
    <xdr:sp macro="" textlink="">
      <xdr:nvSpPr>
        <xdr:cNvPr id="490" name="n_2mainValue【学校施設】&#10;有形固定資産減価償却率">
          <a:extLst>
            <a:ext uri="{FF2B5EF4-FFF2-40B4-BE49-F238E27FC236}">
              <a16:creationId xmlns:a16="http://schemas.microsoft.com/office/drawing/2014/main" id="{00000000-0008-0000-0E00-0000EA010000}"/>
            </a:ext>
          </a:extLst>
        </xdr:cNvPr>
        <xdr:cNvSpPr txBox="1"/>
      </xdr:nvSpPr>
      <xdr:spPr>
        <a:xfrm>
          <a:off x="14389744" y="101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491" name="n_3mainValue【学校施設】&#10;有形固定資産減価償却率">
          <a:extLst>
            <a:ext uri="{FF2B5EF4-FFF2-40B4-BE49-F238E27FC236}">
              <a16:creationId xmlns:a16="http://schemas.microsoft.com/office/drawing/2014/main" id="{00000000-0008-0000-0E00-0000EB010000}"/>
            </a:ext>
          </a:extLst>
        </xdr:cNvPr>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00000000-0008-0000-0E00-00000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a:extLst>
            <a:ext uri="{FF2B5EF4-FFF2-40B4-BE49-F238E27FC236}">
              <a16:creationId xmlns:a16="http://schemas.microsoft.com/office/drawing/2014/main" id="{00000000-0008-0000-0E00-00000302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a:extLst>
            <a:ext uri="{FF2B5EF4-FFF2-40B4-BE49-F238E27FC236}">
              <a16:creationId xmlns:a16="http://schemas.microsoft.com/office/drawing/2014/main" id="{00000000-0008-0000-0E00-00000502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a:extLst>
            <a:ext uri="{FF2B5EF4-FFF2-40B4-BE49-F238E27FC236}">
              <a16:creationId xmlns:a16="http://schemas.microsoft.com/office/drawing/2014/main" id="{00000000-0008-0000-0E00-000007020000}"/>
            </a:ext>
          </a:extLst>
        </xdr:cNvPr>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95962</xdr:rowOff>
    </xdr:from>
    <xdr:to>
      <xdr:col>112</xdr:col>
      <xdr:colOff>38100</xdr:colOff>
      <xdr:row>64</xdr:row>
      <xdr:rowOff>26112</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21272500" y="108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91846</xdr:rowOff>
    </xdr:from>
    <xdr:to>
      <xdr:col>107</xdr:col>
      <xdr:colOff>101600</xdr:colOff>
      <xdr:row>64</xdr:row>
      <xdr:rowOff>21996</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20383500" y="108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142646</xdr:rowOff>
    </xdr:from>
    <xdr:to>
      <xdr:col>111</xdr:col>
      <xdr:colOff>177800</xdr:colOff>
      <xdr:row>63</xdr:row>
      <xdr:rowOff>146762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20434300" y="10943996"/>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83617</xdr:rowOff>
    </xdr:from>
    <xdr:to>
      <xdr:col>102</xdr:col>
      <xdr:colOff>165100</xdr:colOff>
      <xdr:row>64</xdr:row>
      <xdr:rowOff>13767</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9494500" y="1088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134417</xdr:rowOff>
    </xdr:from>
    <xdr:to>
      <xdr:col>107</xdr:col>
      <xdr:colOff>50800</xdr:colOff>
      <xdr:row>63</xdr:row>
      <xdr:rowOff>142646</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9545300" y="1093576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4" name="n_1aveValue【学校施設】&#10;一人当たり面積">
          <a:extLst>
            <a:ext uri="{FF2B5EF4-FFF2-40B4-BE49-F238E27FC236}">
              <a16:creationId xmlns:a16="http://schemas.microsoft.com/office/drawing/2014/main" id="{00000000-0008-0000-0E00-00001602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5" name="n_2aveValue【学校施設】&#10;一人当たり面積">
          <a:extLst>
            <a:ext uri="{FF2B5EF4-FFF2-40B4-BE49-F238E27FC236}">
              <a16:creationId xmlns:a16="http://schemas.microsoft.com/office/drawing/2014/main" id="{00000000-0008-0000-0E00-00001702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6" name="n_3aveValue【学校施設】&#10;一人当たり面積">
          <a:extLst>
            <a:ext uri="{FF2B5EF4-FFF2-40B4-BE49-F238E27FC236}">
              <a16:creationId xmlns:a16="http://schemas.microsoft.com/office/drawing/2014/main" id="{00000000-0008-0000-0E00-00001802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17239</xdr:rowOff>
    </xdr:from>
    <xdr:ext cx="469744" cy="259045"/>
    <xdr:sp macro="" textlink="">
      <xdr:nvSpPr>
        <xdr:cNvPr id="537" name="n_1mainValue【学校施設】&#10;一人当たり面積">
          <a:extLst>
            <a:ext uri="{FF2B5EF4-FFF2-40B4-BE49-F238E27FC236}">
              <a16:creationId xmlns:a16="http://schemas.microsoft.com/office/drawing/2014/main" id="{00000000-0008-0000-0E00-000019020000}"/>
            </a:ext>
          </a:extLst>
        </xdr:cNvPr>
        <xdr:cNvSpPr txBox="1"/>
      </xdr:nvSpPr>
      <xdr:spPr>
        <a:xfrm>
          <a:off x="21075727" y="1099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13123</xdr:rowOff>
    </xdr:from>
    <xdr:ext cx="469744" cy="259045"/>
    <xdr:sp macro="" textlink="">
      <xdr:nvSpPr>
        <xdr:cNvPr id="538" name="n_2mainValue【学校施設】&#10;一人当たり面積">
          <a:extLst>
            <a:ext uri="{FF2B5EF4-FFF2-40B4-BE49-F238E27FC236}">
              <a16:creationId xmlns:a16="http://schemas.microsoft.com/office/drawing/2014/main" id="{00000000-0008-0000-0E00-00001A020000}"/>
            </a:ext>
          </a:extLst>
        </xdr:cNvPr>
        <xdr:cNvSpPr txBox="1"/>
      </xdr:nvSpPr>
      <xdr:spPr>
        <a:xfrm>
          <a:off x="20199427" y="109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4894</xdr:rowOff>
    </xdr:from>
    <xdr:ext cx="469744" cy="259045"/>
    <xdr:sp macro="" textlink="">
      <xdr:nvSpPr>
        <xdr:cNvPr id="539" name="n_3mainValue【学校施設】&#10;一人当たり面積">
          <a:extLst>
            <a:ext uri="{FF2B5EF4-FFF2-40B4-BE49-F238E27FC236}">
              <a16:creationId xmlns:a16="http://schemas.microsoft.com/office/drawing/2014/main" id="{00000000-0008-0000-0E00-00001B020000}"/>
            </a:ext>
          </a:extLst>
        </xdr:cNvPr>
        <xdr:cNvSpPr txBox="1"/>
      </xdr:nvSpPr>
      <xdr:spPr>
        <a:xfrm>
          <a:off x="19310427" y="1097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a:extLst>
            <a:ext uri="{FF2B5EF4-FFF2-40B4-BE49-F238E27FC236}">
              <a16:creationId xmlns:a16="http://schemas.microsoft.com/office/drawing/2014/main" id="{00000000-0008-0000-0E00-00003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a:extLst>
            <a:ext uri="{FF2B5EF4-FFF2-40B4-BE49-F238E27FC236}">
              <a16:creationId xmlns:a16="http://schemas.microsoft.com/office/drawing/2014/main" id="{00000000-0008-0000-0E00-00003602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a:extLst>
            <a:ext uri="{FF2B5EF4-FFF2-40B4-BE49-F238E27FC236}">
              <a16:creationId xmlns:a16="http://schemas.microsoft.com/office/drawing/2014/main" id="{00000000-0008-0000-0E00-00003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a:extLst>
            <a:ext uri="{FF2B5EF4-FFF2-40B4-BE49-F238E27FC236}">
              <a16:creationId xmlns:a16="http://schemas.microsoft.com/office/drawing/2014/main" id="{00000000-0008-0000-0E00-00003A020000}"/>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5430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86905</xdr:rowOff>
    </xdr:from>
    <xdr:to>
      <xdr:col>76</xdr:col>
      <xdr:colOff>165100</xdr:colOff>
      <xdr:row>82</xdr:row>
      <xdr:rowOff>17055</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4541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137705</xdr:rowOff>
    </xdr:from>
    <xdr:to>
      <xdr:col>81</xdr:col>
      <xdr:colOff>50800</xdr:colOff>
      <xdr:row>83</xdr:row>
      <xdr:rowOff>13607</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4592300" y="14025155"/>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137705</xdr:rowOff>
    </xdr:from>
    <xdr:to>
      <xdr:col>76</xdr:col>
      <xdr:colOff>114300</xdr:colOff>
      <xdr:row>81</xdr:row>
      <xdr:rowOff>170362</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13703300" y="140251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85" name="n_1aveValue【児童館】&#10;有形固定資産減価償却率">
          <a:extLst>
            <a:ext uri="{FF2B5EF4-FFF2-40B4-BE49-F238E27FC236}">
              <a16:creationId xmlns:a16="http://schemas.microsoft.com/office/drawing/2014/main" id="{00000000-0008-0000-0E00-000049020000}"/>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6" name="n_2aveValue【児童館】&#10;有形固定資産減価償却率">
          <a:extLst>
            <a:ext uri="{FF2B5EF4-FFF2-40B4-BE49-F238E27FC236}">
              <a16:creationId xmlns:a16="http://schemas.microsoft.com/office/drawing/2014/main" id="{00000000-0008-0000-0E00-00004A020000}"/>
            </a:ext>
          </a:extLst>
        </xdr:cNvPr>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587" name="n_3aveValue【児童館】&#10;有形固定資産減価償却率">
          <a:extLst>
            <a:ext uri="{FF2B5EF4-FFF2-40B4-BE49-F238E27FC236}">
              <a16:creationId xmlns:a16="http://schemas.microsoft.com/office/drawing/2014/main" id="{00000000-0008-0000-0E00-00004B020000}"/>
            </a:ext>
          </a:extLst>
        </xdr:cNvPr>
        <xdr:cNvSpPr txBox="1"/>
      </xdr:nvSpPr>
      <xdr:spPr>
        <a:xfrm>
          <a:off x="135007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55534</xdr:rowOff>
    </xdr:from>
    <xdr:ext cx="405111" cy="259045"/>
    <xdr:sp macro="" textlink="">
      <xdr:nvSpPr>
        <xdr:cNvPr id="588" name="n_1mainValue【児童館】&#10;有形固定資産減価償却率">
          <a:extLst>
            <a:ext uri="{FF2B5EF4-FFF2-40B4-BE49-F238E27FC236}">
              <a16:creationId xmlns:a16="http://schemas.microsoft.com/office/drawing/2014/main" id="{00000000-0008-0000-0E00-00004C02000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33582</xdr:rowOff>
    </xdr:from>
    <xdr:ext cx="405111" cy="259045"/>
    <xdr:sp macro="" textlink="">
      <xdr:nvSpPr>
        <xdr:cNvPr id="589" name="n_2mainValue【児童館】&#10;有形固定資産減価償却率">
          <a:extLst>
            <a:ext uri="{FF2B5EF4-FFF2-40B4-BE49-F238E27FC236}">
              <a16:creationId xmlns:a16="http://schemas.microsoft.com/office/drawing/2014/main" id="{00000000-0008-0000-0E00-00004D020000}"/>
            </a:ext>
          </a:extLst>
        </xdr:cNvPr>
        <xdr:cNvSpPr txBox="1"/>
      </xdr:nvSpPr>
      <xdr:spPr>
        <a:xfrm>
          <a:off x="14389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590" name="n_3mainValue【児童館】&#10;有形固定資産減価償却率">
          <a:extLst>
            <a:ext uri="{FF2B5EF4-FFF2-40B4-BE49-F238E27FC236}">
              <a16:creationId xmlns:a16="http://schemas.microsoft.com/office/drawing/2014/main" id="{00000000-0008-0000-0E00-00004E02000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a:extLst>
            <a:ext uri="{FF2B5EF4-FFF2-40B4-BE49-F238E27FC236}">
              <a16:creationId xmlns:a16="http://schemas.microsoft.com/office/drawing/2014/main" id="{00000000-0008-0000-0E00-00006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a:extLst>
            <a:ext uri="{FF2B5EF4-FFF2-40B4-BE49-F238E27FC236}">
              <a16:creationId xmlns:a16="http://schemas.microsoft.com/office/drawing/2014/main" id="{00000000-0008-0000-0E00-000065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a:extLst>
            <a:ext uri="{FF2B5EF4-FFF2-40B4-BE49-F238E27FC236}">
              <a16:creationId xmlns:a16="http://schemas.microsoft.com/office/drawing/2014/main" id="{00000000-0008-0000-0E00-000067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a:extLst>
            <a:ext uri="{FF2B5EF4-FFF2-40B4-BE49-F238E27FC236}">
              <a16:creationId xmlns:a16="http://schemas.microsoft.com/office/drawing/2014/main" id="{00000000-0008-0000-0E00-000069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26670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9545300" y="14577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2" name="n_1aveValue【児童館】&#10;一人当たり面積">
          <a:extLst>
            <a:ext uri="{FF2B5EF4-FFF2-40B4-BE49-F238E27FC236}">
              <a16:creationId xmlns:a16="http://schemas.microsoft.com/office/drawing/2014/main" id="{00000000-0008-0000-0E00-000078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3" name="n_2aveValue【児童館】&#10;一人当たり面積">
          <a:extLst>
            <a:ext uri="{FF2B5EF4-FFF2-40B4-BE49-F238E27FC236}">
              <a16:creationId xmlns:a16="http://schemas.microsoft.com/office/drawing/2014/main" id="{00000000-0008-0000-0E00-000079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4" name="n_3aveValue【児童館】&#10;一人当たり面積">
          <a:extLst>
            <a:ext uri="{FF2B5EF4-FFF2-40B4-BE49-F238E27FC236}">
              <a16:creationId xmlns:a16="http://schemas.microsoft.com/office/drawing/2014/main" id="{00000000-0008-0000-0E00-00007A020000}"/>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35" name="n_1mainValue【児童館】&#10;一人当たり面積">
          <a:extLst>
            <a:ext uri="{FF2B5EF4-FFF2-40B4-BE49-F238E27FC236}">
              <a16:creationId xmlns:a16="http://schemas.microsoft.com/office/drawing/2014/main" id="{00000000-0008-0000-0E00-00007B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6" name="n_2mainValue【児童館】&#10;一人当たり面積">
          <a:extLst>
            <a:ext uri="{FF2B5EF4-FFF2-40B4-BE49-F238E27FC236}">
              <a16:creationId xmlns:a16="http://schemas.microsoft.com/office/drawing/2014/main" id="{00000000-0008-0000-0E00-00007C02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637" name="n_3mainValue【児童館】&#10;一人当たり面積">
          <a:extLst>
            <a:ext uri="{FF2B5EF4-FFF2-40B4-BE49-F238E27FC236}">
              <a16:creationId xmlns:a16="http://schemas.microsoft.com/office/drawing/2014/main" id="{00000000-0008-0000-0E00-00007D020000}"/>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E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a:extLst>
            <a:ext uri="{FF2B5EF4-FFF2-40B4-BE49-F238E27FC236}">
              <a16:creationId xmlns:a16="http://schemas.microsoft.com/office/drawing/2014/main" id="{00000000-0008-0000-0E00-000098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a:extLst>
            <a:ext uri="{FF2B5EF4-FFF2-40B4-BE49-F238E27FC236}">
              <a16:creationId xmlns:a16="http://schemas.microsoft.com/office/drawing/2014/main" id="{00000000-0008-0000-0E00-00009A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E00-00009C020000}"/>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125005</xdr:rowOff>
    </xdr:from>
    <xdr:to>
      <xdr:col>81</xdr:col>
      <xdr:colOff>101600</xdr:colOff>
      <xdr:row>104</xdr:row>
      <xdr:rowOff>55155</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5430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104</xdr:row>
      <xdr:rowOff>4355</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4592300" y="176718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103</xdr:row>
      <xdr:rowOff>12519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3703300" y="17453066"/>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83" name="n_1aveValue【公民館】&#10;有形固定資産減価償却率">
          <a:extLst>
            <a:ext uri="{FF2B5EF4-FFF2-40B4-BE49-F238E27FC236}">
              <a16:creationId xmlns:a16="http://schemas.microsoft.com/office/drawing/2014/main" id="{00000000-0008-0000-0E00-0000AB020000}"/>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4" name="n_2aveValue【公民館】&#10;有形固定資産減価償却率">
          <a:extLst>
            <a:ext uri="{FF2B5EF4-FFF2-40B4-BE49-F238E27FC236}">
              <a16:creationId xmlns:a16="http://schemas.microsoft.com/office/drawing/2014/main" id="{00000000-0008-0000-0E00-0000AC020000}"/>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685" name="n_3aveValue【公民館】&#10;有形固定資産減価償却率">
          <a:extLst>
            <a:ext uri="{FF2B5EF4-FFF2-40B4-BE49-F238E27FC236}">
              <a16:creationId xmlns:a16="http://schemas.microsoft.com/office/drawing/2014/main" id="{00000000-0008-0000-0E00-0000AD020000}"/>
            </a:ext>
          </a:extLst>
        </xdr:cNvPr>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46282</xdr:rowOff>
    </xdr:from>
    <xdr:ext cx="405111" cy="259045"/>
    <xdr:sp macro="" textlink="">
      <xdr:nvSpPr>
        <xdr:cNvPr id="686" name="n_1mainValue【公民館】&#10;有形固定資産減価償却率">
          <a:extLst>
            <a:ext uri="{FF2B5EF4-FFF2-40B4-BE49-F238E27FC236}">
              <a16:creationId xmlns:a16="http://schemas.microsoft.com/office/drawing/2014/main" id="{00000000-0008-0000-0E00-0000AE02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687" name="n_2mainValue【公民館】&#10;有形固定資産減価償却率">
          <a:extLst>
            <a:ext uri="{FF2B5EF4-FFF2-40B4-BE49-F238E27FC236}">
              <a16:creationId xmlns:a16="http://schemas.microsoft.com/office/drawing/2014/main" id="{00000000-0008-0000-0E00-0000AF020000}"/>
            </a:ext>
          </a:extLst>
        </xdr:cNvPr>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688" name="n_3mainValue【公民館】&#10;有形固定資産減価償却率">
          <a:extLst>
            <a:ext uri="{FF2B5EF4-FFF2-40B4-BE49-F238E27FC236}">
              <a16:creationId xmlns:a16="http://schemas.microsoft.com/office/drawing/2014/main" id="{00000000-0008-0000-0E00-0000B0020000}"/>
            </a:ext>
          </a:extLst>
        </xdr:cNvPr>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00000000-0008-0000-0E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a:extLst>
            <a:ext uri="{FF2B5EF4-FFF2-40B4-BE49-F238E27FC236}">
              <a16:creationId xmlns:a16="http://schemas.microsoft.com/office/drawing/2014/main" id="{00000000-0008-0000-0E00-0000C9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a:extLst>
            <a:ext uri="{FF2B5EF4-FFF2-40B4-BE49-F238E27FC236}">
              <a16:creationId xmlns:a16="http://schemas.microsoft.com/office/drawing/2014/main" id="{00000000-0008-0000-0E00-0000CB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17" name="【公民館】&#10;一人当たり面積平均値テキスト">
          <a:extLst>
            <a:ext uri="{FF2B5EF4-FFF2-40B4-BE49-F238E27FC236}">
              <a16:creationId xmlns:a16="http://schemas.microsoft.com/office/drawing/2014/main" id="{00000000-0008-0000-0E00-0000CD020000}"/>
            </a:ext>
          </a:extLst>
        </xdr:cNvPr>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52070</xdr:rowOff>
    </xdr:from>
    <xdr:to>
      <xdr:col>102</xdr:col>
      <xdr:colOff>165100</xdr:colOff>
      <xdr:row>108</xdr:row>
      <xdr:rowOff>153670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9494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102870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19545300" y="18562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2" name="n_1aveValue【公民館】&#10;一人当たり面積">
          <a:extLst>
            <a:ext uri="{FF2B5EF4-FFF2-40B4-BE49-F238E27FC236}">
              <a16:creationId xmlns:a16="http://schemas.microsoft.com/office/drawing/2014/main" id="{00000000-0008-0000-0E00-0000DC02000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3" name="n_2aveValue【公民館】&#10;一人当たり面積">
          <a:extLst>
            <a:ext uri="{FF2B5EF4-FFF2-40B4-BE49-F238E27FC236}">
              <a16:creationId xmlns:a16="http://schemas.microsoft.com/office/drawing/2014/main" id="{00000000-0008-0000-0E00-0000DD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4" name="n_3aveValue【公民館】&#10;一人当たり面積">
          <a:extLst>
            <a:ext uri="{FF2B5EF4-FFF2-40B4-BE49-F238E27FC236}">
              <a16:creationId xmlns:a16="http://schemas.microsoft.com/office/drawing/2014/main" id="{00000000-0008-0000-0E00-0000DE020000}"/>
            </a:ext>
          </a:extLst>
        </xdr:cNvPr>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35" name="n_1mainValue【公民館】&#10;一人当たり面積">
          <a:extLst>
            <a:ext uri="{FF2B5EF4-FFF2-40B4-BE49-F238E27FC236}">
              <a16:creationId xmlns:a16="http://schemas.microsoft.com/office/drawing/2014/main" id="{00000000-0008-0000-0E00-0000DF020000}"/>
            </a:ext>
          </a:extLst>
        </xdr:cNvPr>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36" name="n_2mainValue【公民館】&#10;一人当たり面積">
          <a:extLst>
            <a:ext uri="{FF2B5EF4-FFF2-40B4-BE49-F238E27FC236}">
              <a16:creationId xmlns:a16="http://schemas.microsoft.com/office/drawing/2014/main" id="{00000000-0008-0000-0E00-0000E0020000}"/>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144797</xdr:rowOff>
    </xdr:from>
    <xdr:ext cx="469744" cy="259045"/>
    <xdr:sp macro="" textlink="">
      <xdr:nvSpPr>
        <xdr:cNvPr id="737" name="n_3mainValue【公民館】&#10;一人当たり面積">
          <a:extLst>
            <a:ext uri="{FF2B5EF4-FFF2-40B4-BE49-F238E27FC236}">
              <a16:creationId xmlns:a16="http://schemas.microsoft.com/office/drawing/2014/main" id="{00000000-0008-0000-0E00-0000E1020000}"/>
            </a:ext>
          </a:extLst>
        </xdr:cNvPr>
        <xdr:cNvSpPr txBox="1"/>
      </xdr:nvSpPr>
      <xdr:spPr>
        <a:xfrm>
          <a:off x="19310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平成３０年度の固定資産台帳については現在更新中であるが、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については、適宜、舗装工事や改修工事を行っていることから、有形固定資産減価償却率はほぼ横ばいである。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については、減価償却が進んだことにより、平成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年度に比べて有形固定資産減価償却率が増加傾向であるものの、類似団体内平均と比べても減価償却率は低い状況である。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について、減価償却が進んだことにより、有形固定資産減価償却率は増加傾向である。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については、減価償却が進んだことにより、有形固定資産減価償却率は増加傾向であり、類似団体内平均と比べても減価償却率が高い状況である。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については、計画的に校舎や体育館の大規模改修を進めており、平成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年度は宗岡第四小学校校舎増築工事などを行ったことにより、有形固定資産減価償却率は横ばいを維持している。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82204</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78939</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F00-000045000000}"/>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130084</xdr:rowOff>
    </xdr:from>
    <xdr:to>
      <xdr:col>19</xdr:col>
      <xdr:colOff>177800</xdr:colOff>
      <xdr:row>38</xdr:row>
      <xdr:rowOff>156210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47373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111942</xdr:rowOff>
    </xdr:from>
    <xdr:to>
      <xdr:col>10</xdr:col>
      <xdr:colOff>165100</xdr:colOff>
      <xdr:row>38</xdr:row>
      <xdr:rowOff>42092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162741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4737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26687</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58619</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73677</xdr:rowOff>
    </xdr:from>
    <xdr:ext cx="469744" cy="259045"/>
    <xdr:sp macro="" textlink="">
      <xdr:nvSpPr>
        <xdr:cNvPr id="114" name="n_1aveValue【図書館】&#10;一人当たり面積">
          <a:extLst>
            <a:ext uri="{FF2B5EF4-FFF2-40B4-BE49-F238E27FC236}">
              <a16:creationId xmlns:a16="http://schemas.microsoft.com/office/drawing/2014/main" id="{00000000-0008-0000-0F00-000072000000}"/>
            </a:ext>
          </a:extLst>
        </xdr:cNvPr>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111777</xdr:rowOff>
    </xdr:from>
    <xdr:ext cx="469744" cy="259045"/>
    <xdr:sp macro="" textlink="">
      <xdr:nvSpPr>
        <xdr:cNvPr id="116" name="n_2aveValue【図書館】&#10;一人当たり面積">
          <a:extLst>
            <a:ext uri="{FF2B5EF4-FFF2-40B4-BE49-F238E27FC236}">
              <a16:creationId xmlns:a16="http://schemas.microsoft.com/office/drawing/2014/main" id="{00000000-0008-0000-0F00-000074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111777</xdr:rowOff>
    </xdr:from>
    <xdr:ext cx="469744" cy="259045"/>
    <xdr:sp macro="" textlink="">
      <xdr:nvSpPr>
        <xdr:cNvPr id="118" name="n_3aveValue【図書館】&#10;一人当たり面積">
          <a:extLst>
            <a:ext uri="{FF2B5EF4-FFF2-40B4-BE49-F238E27FC236}">
              <a16:creationId xmlns:a16="http://schemas.microsoft.com/office/drawing/2014/main" id="{00000000-0008-0000-0F00-000076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165100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87503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7810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152400</xdr:rowOff>
    </xdr:from>
    <xdr:to>
      <xdr:col>45</xdr:col>
      <xdr:colOff>177800</xdr:colOff>
      <xdr:row>38</xdr:row>
      <xdr:rowOff>152400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7861300" y="666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29" name="n_1mainValue【図書館】&#10;一人当たり面積">
          <a:extLst>
            <a:ext uri="{FF2B5EF4-FFF2-40B4-BE49-F238E27FC236}">
              <a16:creationId xmlns:a16="http://schemas.microsoft.com/office/drawing/2014/main" id="{00000000-0008-0000-0F00-000081000000}"/>
            </a:ext>
          </a:extLst>
        </xdr:cNvPr>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30" name="n_2mainValue【図書館】&#10;一人当たり面積">
          <a:extLst>
            <a:ext uri="{FF2B5EF4-FFF2-40B4-BE49-F238E27FC236}">
              <a16:creationId xmlns:a16="http://schemas.microsoft.com/office/drawing/2014/main" id="{00000000-0008-0000-0F00-000082000000}"/>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48277</xdr:rowOff>
    </xdr:from>
    <xdr:ext cx="469744" cy="259045"/>
    <xdr:sp macro="" textlink="">
      <xdr:nvSpPr>
        <xdr:cNvPr id="131" name="n_3mainValue【図書館】&#10;一人当たり面積">
          <a:extLst>
            <a:ext uri="{FF2B5EF4-FFF2-40B4-BE49-F238E27FC236}">
              <a16:creationId xmlns:a16="http://schemas.microsoft.com/office/drawing/2014/main" id="{00000000-0008-0000-0F00-000083000000}"/>
            </a:ext>
          </a:extLst>
        </xdr:cNvPr>
        <xdr:cNvSpPr txBox="1"/>
      </xdr:nvSpPr>
      <xdr:spPr>
        <a:xfrm>
          <a:off x="7626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F00-00009D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F00-00009F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F00-0000A1000000}"/>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57167</xdr:rowOff>
    </xdr:from>
    <xdr:ext cx="405111" cy="259045"/>
    <xdr:sp macro="" textlink="">
      <xdr:nvSpPr>
        <xdr:cNvPr id="164" name="n_1ave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87647</xdr:rowOff>
    </xdr:from>
    <xdr:ext cx="405111" cy="259045"/>
    <xdr:sp macro="" textlink="">
      <xdr:nvSpPr>
        <xdr:cNvPr id="166" name="n_2aveValue【体育館・プール】&#10;有形固定資産減価償却率">
          <a:extLst>
            <a:ext uri="{FF2B5EF4-FFF2-40B4-BE49-F238E27FC236}">
              <a16:creationId xmlns:a16="http://schemas.microsoft.com/office/drawing/2014/main" id="{00000000-0008-0000-0F00-0000A6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110507</xdr:rowOff>
    </xdr:from>
    <xdr:ext cx="405111" cy="259045"/>
    <xdr:sp macro="" textlink="">
      <xdr:nvSpPr>
        <xdr:cNvPr id="168" name="n_3aveValue【体育館・プール】&#10;有形固定資産減価償却率">
          <a:extLst>
            <a:ext uri="{FF2B5EF4-FFF2-40B4-BE49-F238E27FC236}">
              <a16:creationId xmlns:a16="http://schemas.microsoft.com/office/drawing/2014/main" id="{00000000-0008-0000-0F00-0000A8000000}"/>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109220</xdr:rowOff>
    </xdr:from>
    <xdr:to>
      <xdr:col>15</xdr:col>
      <xdr:colOff>101600</xdr:colOff>
      <xdr:row>58</xdr:row>
      <xdr:rowOff>39370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160020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2908300" y="989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93980</xdr:rowOff>
    </xdr:from>
    <xdr:to>
      <xdr:col>10</xdr:col>
      <xdr:colOff>165100</xdr:colOff>
      <xdr:row>58</xdr:row>
      <xdr:rowOff>24130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196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144780</xdr:rowOff>
    </xdr:from>
    <xdr:to>
      <xdr:col>15</xdr:col>
      <xdr:colOff>50800</xdr:colOff>
      <xdr:row>57</xdr:row>
      <xdr:rowOff>160020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2019300" y="9917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17797</xdr:rowOff>
    </xdr:from>
    <xdr:ext cx="405111" cy="259045"/>
    <xdr:sp macro="" textlink="">
      <xdr:nvSpPr>
        <xdr:cNvPr id="179" name="n_1main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180" name="n_2main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40657</xdr:rowOff>
    </xdr:from>
    <xdr:ext cx="405111" cy="259045"/>
    <xdr:sp macro="" textlink="">
      <xdr:nvSpPr>
        <xdr:cNvPr id="181" name="n_3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1816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F00-0000CE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F00-0000D0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F00-0000D2000000}"/>
            </a:ext>
          </a:extLst>
        </xdr:cNvPr>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213" name="n_1aveValue【体育館・プール】&#10;一人当たり面積">
          <a:extLst>
            <a:ext uri="{FF2B5EF4-FFF2-40B4-BE49-F238E27FC236}">
              <a16:creationId xmlns:a16="http://schemas.microsoft.com/office/drawing/2014/main" id="{00000000-0008-0000-0F00-0000D5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215" name="n_2aveValue【体育館・プール】&#10;一人当たり面積">
          <a:extLst>
            <a:ext uri="{FF2B5EF4-FFF2-40B4-BE49-F238E27FC236}">
              <a16:creationId xmlns:a16="http://schemas.microsoft.com/office/drawing/2014/main" id="{00000000-0008-0000-0F00-0000D7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17780</xdr:rowOff>
    </xdr:from>
    <xdr:to>
      <xdr:col>41</xdr:col>
      <xdr:colOff>101600</xdr:colOff>
      <xdr:row>61</xdr:row>
      <xdr:rowOff>119380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135907</xdr:rowOff>
    </xdr:from>
    <xdr:ext cx="469744" cy="259045"/>
    <xdr:sp macro="" textlink="">
      <xdr:nvSpPr>
        <xdr:cNvPr id="217" name="n_3aveValue【体育館・プール】&#10;一人当たり面積">
          <a:extLst>
            <a:ext uri="{FF2B5EF4-FFF2-40B4-BE49-F238E27FC236}">
              <a16:creationId xmlns:a16="http://schemas.microsoft.com/office/drawing/2014/main" id="{00000000-0008-0000-0F00-0000D9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67310</xdr:rowOff>
    </xdr:from>
    <xdr:to>
      <xdr:col>46</xdr:col>
      <xdr:colOff>38100</xdr:colOff>
      <xdr:row>62</xdr:row>
      <xdr:rowOff>168910</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118110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875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59690</xdr:rowOff>
    </xdr:from>
    <xdr:to>
      <xdr:col>41</xdr:col>
      <xdr:colOff>101600</xdr:colOff>
      <xdr:row>62</xdr:row>
      <xdr:rowOff>161290</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7810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110490</xdr:rowOff>
    </xdr:from>
    <xdr:to>
      <xdr:col>45</xdr:col>
      <xdr:colOff>177800</xdr:colOff>
      <xdr:row>62</xdr:row>
      <xdr:rowOff>118110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861300" y="10740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160037</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F00-0000E4000000}"/>
            </a:ext>
          </a:extLst>
        </xdr:cNvPr>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F00-0000E5000000}"/>
            </a:ext>
          </a:extLst>
        </xdr:cNvPr>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152417</xdr:rowOff>
    </xdr:from>
    <xdr:ext cx="469744" cy="259045"/>
    <xdr:sp macro="" textlink="">
      <xdr:nvSpPr>
        <xdr:cNvPr id="230" name="n_3mainValue【体育館・プール】&#10;一人当たり面積">
          <a:extLst>
            <a:ext uri="{FF2B5EF4-FFF2-40B4-BE49-F238E27FC236}">
              <a16:creationId xmlns:a16="http://schemas.microsoft.com/office/drawing/2014/main" id="{00000000-0008-0000-0F00-0000E6000000}"/>
            </a:ext>
          </a:extLst>
        </xdr:cNvPr>
        <xdr:cNvSpPr txBox="1"/>
      </xdr:nvSpPr>
      <xdr:spPr>
        <a:xfrm>
          <a:off x="7626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00000000-0008-0000-0F00-0000FE00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a:extLst>
            <a:ext uri="{FF2B5EF4-FFF2-40B4-BE49-F238E27FC236}">
              <a16:creationId xmlns:a16="http://schemas.microsoft.com/office/drawing/2014/main" id="{00000000-0008-0000-0F00-000000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00000000-0008-0000-0F00-000002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82566</xdr:rowOff>
    </xdr:from>
    <xdr:ext cx="405111" cy="259045"/>
    <xdr:sp macro="" textlink="">
      <xdr:nvSpPr>
        <xdr:cNvPr id="261" name="n_1aveValue【福祉施設】&#10;有形固定資産減価償却率">
          <a:extLst>
            <a:ext uri="{FF2B5EF4-FFF2-40B4-BE49-F238E27FC236}">
              <a16:creationId xmlns:a16="http://schemas.microsoft.com/office/drawing/2014/main" id="{00000000-0008-0000-0F00-000005010000}"/>
            </a:ext>
          </a:extLst>
        </xdr:cNvPr>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91457</xdr:rowOff>
    </xdr:from>
    <xdr:ext cx="405111" cy="259045"/>
    <xdr:sp macro="" textlink="">
      <xdr:nvSpPr>
        <xdr:cNvPr id="263" name="n_2aveValue【福祉施設】&#10;有形固定資産減価償却率">
          <a:extLst>
            <a:ext uri="{FF2B5EF4-FFF2-40B4-BE49-F238E27FC236}">
              <a16:creationId xmlns:a16="http://schemas.microsoft.com/office/drawing/2014/main" id="{00000000-0008-0000-0F00-000007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90170</xdr:rowOff>
    </xdr:from>
    <xdr:to>
      <xdr:col>10</xdr:col>
      <xdr:colOff>165100</xdr:colOff>
      <xdr:row>85</xdr:row>
      <xdr:rowOff>20320</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85</xdr:row>
      <xdr:rowOff>11447</xdr:rowOff>
    </xdr:from>
    <xdr:ext cx="405111" cy="259045"/>
    <xdr:sp macro="" textlink="">
      <xdr:nvSpPr>
        <xdr:cNvPr id="265" name="n_3aveValue【福祉施設】&#10;有形固定資産減価償却率">
          <a:extLst>
            <a:ext uri="{FF2B5EF4-FFF2-40B4-BE49-F238E27FC236}">
              <a16:creationId xmlns:a16="http://schemas.microsoft.com/office/drawing/2014/main" id="{00000000-0008-0000-0F00-000009010000}"/>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60452</xdr:rowOff>
    </xdr:from>
    <xdr:to>
      <xdr:col>15</xdr:col>
      <xdr:colOff>101600</xdr:colOff>
      <xdr:row>83</xdr:row>
      <xdr:rowOff>162052</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2857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111252</xdr:rowOff>
    </xdr:from>
    <xdr:to>
      <xdr:col>19</xdr:col>
      <xdr:colOff>177800</xdr:colOff>
      <xdr:row>84</xdr:row>
      <xdr:rowOff>140970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2908300" y="1434160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106172</xdr:rowOff>
    </xdr:from>
    <xdr:to>
      <xdr:col>10</xdr:col>
      <xdr:colOff>165100</xdr:colOff>
      <xdr:row>84</xdr:row>
      <xdr:rowOff>36322</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1968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111252</xdr:rowOff>
    </xdr:from>
    <xdr:to>
      <xdr:col>15</xdr:col>
      <xdr:colOff>50800</xdr:colOff>
      <xdr:row>83</xdr:row>
      <xdr:rowOff>156972</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2019300" y="143416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11447</xdr:rowOff>
    </xdr:from>
    <xdr:ext cx="405111" cy="259045"/>
    <xdr:sp macro="" textlink="">
      <xdr:nvSpPr>
        <xdr:cNvPr id="276" name="n_1mainValue【福祉施設】&#10;有形固定資産減価償却率">
          <a:extLst>
            <a:ext uri="{FF2B5EF4-FFF2-40B4-BE49-F238E27FC236}">
              <a16:creationId xmlns:a16="http://schemas.microsoft.com/office/drawing/2014/main" id="{00000000-0008-0000-0F00-000014010000}"/>
            </a:ext>
          </a:extLst>
        </xdr:cNvPr>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7129</xdr:rowOff>
    </xdr:from>
    <xdr:ext cx="405111" cy="259045"/>
    <xdr:sp macro="" textlink="">
      <xdr:nvSpPr>
        <xdr:cNvPr id="277" name="n_2mainValue【福祉施設】&#10;有形固定資産減価償却率">
          <a:extLst>
            <a:ext uri="{FF2B5EF4-FFF2-40B4-BE49-F238E27FC236}">
              <a16:creationId xmlns:a16="http://schemas.microsoft.com/office/drawing/2014/main" id="{00000000-0008-0000-0F00-000015010000}"/>
            </a:ext>
          </a:extLst>
        </xdr:cNvPr>
        <xdr:cNvSpPr txBox="1"/>
      </xdr:nvSpPr>
      <xdr:spPr>
        <a:xfrm>
          <a:off x="27057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52849</xdr:rowOff>
    </xdr:from>
    <xdr:ext cx="405111" cy="259045"/>
    <xdr:sp macro="" textlink="">
      <xdr:nvSpPr>
        <xdr:cNvPr id="278" name="n_3mainValue【福祉施設】&#10;有形固定資産減価償却率">
          <a:extLst>
            <a:ext uri="{FF2B5EF4-FFF2-40B4-BE49-F238E27FC236}">
              <a16:creationId xmlns:a16="http://schemas.microsoft.com/office/drawing/2014/main" id="{00000000-0008-0000-0F00-000016010000}"/>
            </a:ext>
          </a:extLst>
        </xdr:cNvPr>
        <xdr:cNvSpPr txBox="1"/>
      </xdr:nvSpPr>
      <xdr:spPr>
        <a:xfrm>
          <a:off x="1816744" y="1411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a:extLst>
            <a:ext uri="{FF2B5EF4-FFF2-40B4-BE49-F238E27FC236}">
              <a16:creationId xmlns:a16="http://schemas.microsoft.com/office/drawing/2014/main" id="{00000000-0008-0000-0F00-00002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a:extLst>
            <a:ext uri="{FF2B5EF4-FFF2-40B4-BE49-F238E27FC236}">
              <a16:creationId xmlns:a16="http://schemas.microsoft.com/office/drawing/2014/main" id="{00000000-0008-0000-0F00-00002B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a:extLst>
            <a:ext uri="{FF2B5EF4-FFF2-40B4-BE49-F238E27FC236}">
              <a16:creationId xmlns:a16="http://schemas.microsoft.com/office/drawing/2014/main" id="{00000000-0008-0000-0F00-00002D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a:extLst>
            <a:ext uri="{FF2B5EF4-FFF2-40B4-BE49-F238E27FC236}">
              <a16:creationId xmlns:a16="http://schemas.microsoft.com/office/drawing/2014/main" id="{00000000-0008-0000-0F00-00002F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306" name="n_1aveValue【福祉施設】&#10;一人当たり面積">
          <a:extLst>
            <a:ext uri="{FF2B5EF4-FFF2-40B4-BE49-F238E27FC236}">
              <a16:creationId xmlns:a16="http://schemas.microsoft.com/office/drawing/2014/main" id="{00000000-0008-0000-0F00-000032010000}"/>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308" name="n_2aveValue【福祉施設】&#10;一人当たり面積">
          <a:extLst>
            <a:ext uri="{FF2B5EF4-FFF2-40B4-BE49-F238E27FC236}">
              <a16:creationId xmlns:a16="http://schemas.microsoft.com/office/drawing/2014/main" id="{00000000-0008-0000-0F00-000034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73025</xdr:rowOff>
    </xdr:from>
    <xdr:to>
      <xdr:col>41</xdr:col>
      <xdr:colOff>101600</xdr:colOff>
      <xdr:row>83</xdr:row>
      <xdr:rowOff>3175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19702</xdr:rowOff>
    </xdr:from>
    <xdr:ext cx="469744" cy="259045"/>
    <xdr:sp macro="" textlink="">
      <xdr:nvSpPr>
        <xdr:cNvPr id="310" name="n_3aveValue【福祉施設】&#10;一人当たり面積">
          <a:extLst>
            <a:ext uri="{FF2B5EF4-FFF2-40B4-BE49-F238E27FC236}">
              <a16:creationId xmlns:a16="http://schemas.microsoft.com/office/drawing/2014/main" id="{00000000-0008-0000-0F00-000036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21589</xdr:rowOff>
    </xdr:from>
    <xdr:to>
      <xdr:col>46</xdr:col>
      <xdr:colOff>38100</xdr:colOff>
      <xdr:row>84</xdr:row>
      <xdr:rowOff>123189</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869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72389</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8750300" y="1447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15875</xdr:rowOff>
    </xdr:from>
    <xdr:to>
      <xdr:col>41</xdr:col>
      <xdr:colOff>101600</xdr:colOff>
      <xdr:row>84</xdr:row>
      <xdr:rowOff>117475</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7810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66675</xdr:rowOff>
    </xdr:from>
    <xdr:to>
      <xdr:col>45</xdr:col>
      <xdr:colOff>177800</xdr:colOff>
      <xdr:row>84</xdr:row>
      <xdr:rowOff>72389</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861300" y="144684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21" name="n_1mainValue【福祉施設】&#10;一人当たり面積">
          <a:extLst>
            <a:ext uri="{FF2B5EF4-FFF2-40B4-BE49-F238E27FC236}">
              <a16:creationId xmlns:a16="http://schemas.microsoft.com/office/drawing/2014/main" id="{00000000-0008-0000-0F00-000041010000}"/>
            </a:ext>
          </a:extLst>
        </xdr:cNvPr>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114316</xdr:rowOff>
    </xdr:from>
    <xdr:ext cx="469744" cy="259045"/>
    <xdr:sp macro="" textlink="">
      <xdr:nvSpPr>
        <xdr:cNvPr id="322" name="n_2mainValue【福祉施設】&#10;一人当たり面積">
          <a:extLst>
            <a:ext uri="{FF2B5EF4-FFF2-40B4-BE49-F238E27FC236}">
              <a16:creationId xmlns:a16="http://schemas.microsoft.com/office/drawing/2014/main" id="{00000000-0008-0000-0F00-000042010000}"/>
            </a:ext>
          </a:extLst>
        </xdr:cNvPr>
        <xdr:cNvSpPr txBox="1"/>
      </xdr:nvSpPr>
      <xdr:spPr>
        <a:xfrm>
          <a:off x="8515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108602</xdr:rowOff>
    </xdr:from>
    <xdr:ext cx="469744" cy="259045"/>
    <xdr:sp macro="" textlink="">
      <xdr:nvSpPr>
        <xdr:cNvPr id="323" name="n_3mainValue【福祉施設】&#10;一人当たり面積">
          <a:extLst>
            <a:ext uri="{FF2B5EF4-FFF2-40B4-BE49-F238E27FC236}">
              <a16:creationId xmlns:a16="http://schemas.microsoft.com/office/drawing/2014/main" id="{00000000-0008-0000-0F00-000043010000}"/>
            </a:ext>
          </a:extLst>
        </xdr:cNvPr>
        <xdr:cNvSpPr txBox="1"/>
      </xdr:nvSpPr>
      <xdr:spPr>
        <a:xfrm>
          <a:off x="76264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00000000-0008-0000-0F00-00005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a:extLst>
            <a:ext uri="{FF2B5EF4-FFF2-40B4-BE49-F238E27FC236}">
              <a16:creationId xmlns:a16="http://schemas.microsoft.com/office/drawing/2014/main" id="{00000000-0008-0000-0F00-00005E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a:extLst>
            <a:ext uri="{FF2B5EF4-FFF2-40B4-BE49-F238E27FC236}">
              <a16:creationId xmlns:a16="http://schemas.microsoft.com/office/drawing/2014/main" id="{00000000-0008-0000-0F00-000060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00000000-0008-0000-0F00-000062010000}"/>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72407</xdr:rowOff>
    </xdr:from>
    <xdr:ext cx="405111" cy="259045"/>
    <xdr:sp macro="" textlink="">
      <xdr:nvSpPr>
        <xdr:cNvPr id="357" name="n_1aveValue【市民会館】&#10;有形固定資産減価償却率">
          <a:extLst>
            <a:ext uri="{FF2B5EF4-FFF2-40B4-BE49-F238E27FC236}">
              <a16:creationId xmlns:a16="http://schemas.microsoft.com/office/drawing/2014/main" id="{00000000-0008-0000-0F00-000065010000}"/>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38116</xdr:rowOff>
    </xdr:from>
    <xdr:ext cx="405111" cy="259045"/>
    <xdr:sp macro="" textlink="">
      <xdr:nvSpPr>
        <xdr:cNvPr id="359" name="n_2aveValue【市民会館】&#10;有形固定資産減価償却率">
          <a:extLst>
            <a:ext uri="{FF2B5EF4-FFF2-40B4-BE49-F238E27FC236}">
              <a16:creationId xmlns:a16="http://schemas.microsoft.com/office/drawing/2014/main" id="{00000000-0008-0000-0F00-000067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109963</xdr:rowOff>
    </xdr:from>
    <xdr:ext cx="405111" cy="259045"/>
    <xdr:sp macro="" textlink="">
      <xdr:nvSpPr>
        <xdr:cNvPr id="361" name="n_3aveValue【市民会館】&#10;有形固定資産減価償却率">
          <a:extLst>
            <a:ext uri="{FF2B5EF4-FFF2-40B4-BE49-F238E27FC236}">
              <a16:creationId xmlns:a16="http://schemas.microsoft.com/office/drawing/2014/main" id="{00000000-0008-0000-0F00-000069010000}"/>
            </a:ext>
          </a:extLst>
        </xdr:cNvPr>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22134</xdr:rowOff>
    </xdr:from>
    <xdr:to>
      <xdr:col>20</xdr:col>
      <xdr:colOff>38100</xdr:colOff>
      <xdr:row>101</xdr:row>
      <xdr:rowOff>123734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3746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53158</xdr:rowOff>
    </xdr:from>
    <xdr:to>
      <xdr:col>15</xdr:col>
      <xdr:colOff>101600</xdr:colOff>
      <xdr:row>101</xdr:row>
      <xdr:rowOff>154758</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2857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72934</xdr:rowOff>
    </xdr:from>
    <xdr:to>
      <xdr:col>19</xdr:col>
      <xdr:colOff>177800</xdr:colOff>
      <xdr:row>101</xdr:row>
      <xdr:rowOff>103958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2908300" y="173893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87449</xdr:rowOff>
    </xdr:from>
    <xdr:to>
      <xdr:col>10</xdr:col>
      <xdr:colOff>165100</xdr:colOff>
      <xdr:row>102</xdr:row>
      <xdr:rowOff>17599</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1968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103958</xdr:rowOff>
    </xdr:from>
    <xdr:to>
      <xdr:col>15</xdr:col>
      <xdr:colOff>50800</xdr:colOff>
      <xdr:row>101</xdr:row>
      <xdr:rowOff>138249</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2019300" y="174204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140261</xdr:rowOff>
    </xdr:from>
    <xdr:ext cx="405111" cy="259045"/>
    <xdr:sp macro="" textlink="">
      <xdr:nvSpPr>
        <xdr:cNvPr id="372" name="n_1mainValue【市民会館】&#10;有形固定資産減価償却率">
          <a:extLst>
            <a:ext uri="{FF2B5EF4-FFF2-40B4-BE49-F238E27FC236}">
              <a16:creationId xmlns:a16="http://schemas.microsoft.com/office/drawing/2014/main" id="{00000000-0008-0000-0F00-000074010000}"/>
            </a:ext>
          </a:extLst>
        </xdr:cNvPr>
        <xdr:cNvSpPr txBox="1"/>
      </xdr:nvSpPr>
      <xdr:spPr>
        <a:xfrm>
          <a:off x="3582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171285</xdr:rowOff>
    </xdr:from>
    <xdr:ext cx="405111" cy="259045"/>
    <xdr:sp macro="" textlink="">
      <xdr:nvSpPr>
        <xdr:cNvPr id="373" name="n_2mainValue【市民会館】&#10;有形固定資産減価償却率">
          <a:extLst>
            <a:ext uri="{FF2B5EF4-FFF2-40B4-BE49-F238E27FC236}">
              <a16:creationId xmlns:a16="http://schemas.microsoft.com/office/drawing/2014/main" id="{00000000-0008-0000-0F00-000075010000}"/>
            </a:ext>
          </a:extLst>
        </xdr:cNvPr>
        <xdr:cNvSpPr txBox="1"/>
      </xdr:nvSpPr>
      <xdr:spPr>
        <a:xfrm>
          <a:off x="27057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34126</xdr:rowOff>
    </xdr:from>
    <xdr:ext cx="405111" cy="259045"/>
    <xdr:sp macro="" textlink="">
      <xdr:nvSpPr>
        <xdr:cNvPr id="374" name="n_3mainValue【市民会館】&#10;有形固定資産減価償却率">
          <a:extLst>
            <a:ext uri="{FF2B5EF4-FFF2-40B4-BE49-F238E27FC236}">
              <a16:creationId xmlns:a16="http://schemas.microsoft.com/office/drawing/2014/main" id="{00000000-0008-0000-0F00-000076010000}"/>
            </a:ext>
          </a:extLst>
        </xdr:cNvPr>
        <xdr:cNvSpPr txBox="1"/>
      </xdr:nvSpPr>
      <xdr:spPr>
        <a:xfrm>
          <a:off x="1816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00000000-0008-0000-0F00-00008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a:extLst>
            <a:ext uri="{FF2B5EF4-FFF2-40B4-BE49-F238E27FC236}">
              <a16:creationId xmlns:a16="http://schemas.microsoft.com/office/drawing/2014/main" id="{00000000-0008-0000-0F00-00008F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a:extLst>
            <a:ext uri="{FF2B5EF4-FFF2-40B4-BE49-F238E27FC236}">
              <a16:creationId xmlns:a16="http://schemas.microsoft.com/office/drawing/2014/main" id="{00000000-0008-0000-0F00-000091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a:extLst>
            <a:ext uri="{FF2B5EF4-FFF2-40B4-BE49-F238E27FC236}">
              <a16:creationId xmlns:a16="http://schemas.microsoft.com/office/drawing/2014/main" id="{00000000-0008-0000-0F00-000093010000}"/>
            </a:ext>
          </a:extLst>
        </xdr:cNvPr>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406" name="n_1aveValue【市民会館】&#10;一人当たり面積">
          <a:extLst>
            <a:ext uri="{FF2B5EF4-FFF2-40B4-BE49-F238E27FC236}">
              <a16:creationId xmlns:a16="http://schemas.microsoft.com/office/drawing/2014/main" id="{00000000-0008-0000-0F00-000096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67327</xdr:rowOff>
    </xdr:from>
    <xdr:ext cx="469744" cy="259045"/>
    <xdr:sp macro="" textlink="">
      <xdr:nvSpPr>
        <xdr:cNvPr id="408" name="n_2aveValue【市民会館】&#10;一人当たり面積">
          <a:extLst>
            <a:ext uri="{FF2B5EF4-FFF2-40B4-BE49-F238E27FC236}">
              <a16:creationId xmlns:a16="http://schemas.microsoft.com/office/drawing/2014/main" id="{00000000-0008-0000-0F00-000098010000}"/>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109238</xdr:rowOff>
    </xdr:from>
    <xdr:ext cx="469744" cy="259045"/>
    <xdr:sp macro="" textlink="">
      <xdr:nvSpPr>
        <xdr:cNvPr id="410" name="n_3aveValue【市民会館】&#10;一人当たり面積">
          <a:extLst>
            <a:ext uri="{FF2B5EF4-FFF2-40B4-BE49-F238E27FC236}">
              <a16:creationId xmlns:a16="http://schemas.microsoft.com/office/drawing/2014/main" id="{00000000-0008-0000-0F00-00009A010000}"/>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9588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170180</xdr:rowOff>
    </xdr:from>
    <xdr:to>
      <xdr:col>46</xdr:col>
      <xdr:colOff>38100</xdr:colOff>
      <xdr:row>107</xdr:row>
      <xdr:rowOff>100330</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8699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49530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8750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49530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7861300" y="18387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91457</xdr:rowOff>
    </xdr:from>
    <xdr:ext cx="469744" cy="259045"/>
    <xdr:sp macro="" textlink="">
      <xdr:nvSpPr>
        <xdr:cNvPr id="421" name="n_1mainValue【市民会館】&#10;一人当たり面積">
          <a:extLst>
            <a:ext uri="{FF2B5EF4-FFF2-40B4-BE49-F238E27FC236}">
              <a16:creationId xmlns:a16="http://schemas.microsoft.com/office/drawing/2014/main" id="{00000000-0008-0000-0F00-0000A5010000}"/>
            </a:ext>
          </a:extLst>
        </xdr:cNvPr>
        <xdr:cNvSpPr txBox="1"/>
      </xdr:nvSpPr>
      <xdr:spPr>
        <a:xfrm>
          <a:off x="9391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91457</xdr:rowOff>
    </xdr:from>
    <xdr:ext cx="469744" cy="259045"/>
    <xdr:sp macro="" textlink="">
      <xdr:nvSpPr>
        <xdr:cNvPr id="422" name="n_2mainValue【市民会館】&#10;一人当たり面積">
          <a:extLst>
            <a:ext uri="{FF2B5EF4-FFF2-40B4-BE49-F238E27FC236}">
              <a16:creationId xmlns:a16="http://schemas.microsoft.com/office/drawing/2014/main" id="{00000000-0008-0000-0F00-0000A6010000}"/>
            </a:ext>
          </a:extLst>
        </xdr:cNvPr>
        <xdr:cNvSpPr txBox="1"/>
      </xdr:nvSpPr>
      <xdr:spPr>
        <a:xfrm>
          <a:off x="8515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83838</xdr:rowOff>
    </xdr:from>
    <xdr:ext cx="469744" cy="259045"/>
    <xdr:sp macro="" textlink="">
      <xdr:nvSpPr>
        <xdr:cNvPr id="423" name="n_3mainValue【市民会館】&#10;一人当たり面積">
          <a:extLst>
            <a:ext uri="{FF2B5EF4-FFF2-40B4-BE49-F238E27FC236}">
              <a16:creationId xmlns:a16="http://schemas.microsoft.com/office/drawing/2014/main" id="{00000000-0008-0000-0F00-0000A7010000}"/>
            </a:ext>
          </a:extLst>
        </xdr:cNvPr>
        <xdr:cNvSpPr txBox="1"/>
      </xdr:nvSpPr>
      <xdr:spPr>
        <a:xfrm>
          <a:off x="7626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00000000-0008-0000-0F00-0000C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a:extLst>
            <a:ext uri="{FF2B5EF4-FFF2-40B4-BE49-F238E27FC236}">
              <a16:creationId xmlns:a16="http://schemas.microsoft.com/office/drawing/2014/main" id="{00000000-0008-0000-0F00-0000C2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a:extLst>
            <a:ext uri="{FF2B5EF4-FFF2-40B4-BE49-F238E27FC236}">
              <a16:creationId xmlns:a16="http://schemas.microsoft.com/office/drawing/2014/main" id="{00000000-0008-0000-0F00-0000C4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00000000-0008-0000-0F00-0000C6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18523</xdr:rowOff>
    </xdr:from>
    <xdr:ext cx="405111" cy="259045"/>
    <xdr:sp macro="" textlink="">
      <xdr:nvSpPr>
        <xdr:cNvPr id="457" name="n_1ave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13624</xdr:rowOff>
    </xdr:from>
    <xdr:ext cx="405111" cy="259045"/>
    <xdr:sp macro="" textlink="">
      <xdr:nvSpPr>
        <xdr:cNvPr id="459" name="n_2aveValue【一般廃棄物処理施設】&#10;有形固定資産減価償却率">
          <a:extLst>
            <a:ext uri="{FF2B5EF4-FFF2-40B4-BE49-F238E27FC236}">
              <a16:creationId xmlns:a16="http://schemas.microsoft.com/office/drawing/2014/main" id="{00000000-0008-0000-0F00-0000CB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154957</xdr:rowOff>
    </xdr:from>
    <xdr:ext cx="405111" cy="259045"/>
    <xdr:sp macro="" textlink="">
      <xdr:nvSpPr>
        <xdr:cNvPr id="461" name="n_3aveValue【一般廃棄物処理施設】&#10;有形固定資産減価償却率">
          <a:extLst>
            <a:ext uri="{FF2B5EF4-FFF2-40B4-BE49-F238E27FC236}">
              <a16:creationId xmlns:a16="http://schemas.microsoft.com/office/drawing/2014/main" id="{00000000-0008-0000-0F00-0000CD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48260</xdr:rowOff>
    </xdr:from>
    <xdr:to>
      <xdr:col>76</xdr:col>
      <xdr:colOff>165100</xdr:colOff>
      <xdr:row>36</xdr:row>
      <xdr:rowOff>149860</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99060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4592300" y="62320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70" name="n_1main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471" name="n_2mainValue【一般廃棄物処理施設】&#10;有形固定資産減価償却率">
          <a:extLst>
            <a:ext uri="{FF2B5EF4-FFF2-40B4-BE49-F238E27FC236}">
              <a16:creationId xmlns:a16="http://schemas.microsoft.com/office/drawing/2014/main" id="{00000000-0008-0000-0F00-0000D7010000}"/>
            </a:ext>
          </a:extLst>
        </xdr:cNvPr>
        <xdr:cNvSpPr txBox="1"/>
      </xdr:nvSpPr>
      <xdr:spPr>
        <a:xfrm>
          <a:off x="14389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a:extLst>
            <a:ext uri="{FF2B5EF4-FFF2-40B4-BE49-F238E27FC236}">
              <a16:creationId xmlns:a16="http://schemas.microsoft.com/office/drawing/2014/main" id="{00000000-0008-0000-0F00-0000E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6" name="【一般廃棄物処理施設】&#10;一人当たり有形固定資産（償却資産）額最小値テキスト">
          <a:extLst>
            <a:ext uri="{FF2B5EF4-FFF2-40B4-BE49-F238E27FC236}">
              <a16:creationId xmlns:a16="http://schemas.microsoft.com/office/drawing/2014/main" id="{00000000-0008-0000-0F00-0000F001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98" name="【一般廃棄物処理施設】&#10;一人当たり有形固定資産（償却資産）額最大値テキスト">
          <a:extLst>
            <a:ext uri="{FF2B5EF4-FFF2-40B4-BE49-F238E27FC236}">
              <a16:creationId xmlns:a16="http://schemas.microsoft.com/office/drawing/2014/main" id="{00000000-0008-0000-0F00-0000F201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0" name="【一般廃棄物処理施設】&#10;一人当たり有形固定資産（償却資産）額平均値テキスト">
          <a:extLst>
            <a:ext uri="{FF2B5EF4-FFF2-40B4-BE49-F238E27FC236}">
              <a16:creationId xmlns:a16="http://schemas.microsoft.com/office/drawing/2014/main" id="{00000000-0008-0000-0F00-0000F4010000}"/>
            </a:ext>
          </a:extLst>
        </xdr:cNvPr>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109969</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117962</xdr:rowOff>
    </xdr:from>
    <xdr:ext cx="534377" cy="259045"/>
    <xdr:sp macro="" textlink="">
      <xdr:nvSpPr>
        <xdr:cNvPr id="505" name="n_2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165983</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9230</xdr:rowOff>
    </xdr:from>
    <xdr:to>
      <xdr:col>112</xdr:col>
      <xdr:colOff>38100</xdr:colOff>
      <xdr:row>41</xdr:row>
      <xdr:rowOff>110830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70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9619</xdr:rowOff>
    </xdr:from>
    <xdr:to>
      <xdr:col>107</xdr:col>
      <xdr:colOff>101600</xdr:colOff>
      <xdr:row>41</xdr:row>
      <xdr:rowOff>111219</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0383500" y="70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60030</xdr:rowOff>
    </xdr:from>
    <xdr:to>
      <xdr:col>111</xdr:col>
      <xdr:colOff>177800</xdr:colOff>
      <xdr:row>41</xdr:row>
      <xdr:rowOff>60419</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0434300" y="708948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101957</xdr:rowOff>
    </xdr:from>
    <xdr:ext cx="534377" cy="259045"/>
    <xdr:sp macro="" textlink="">
      <xdr:nvSpPr>
        <xdr:cNvPr id="516" name="n_1mainValue【一般廃棄物処理施設】&#10;一人当たり有形固定資産（償却資産）額">
          <a:extLst>
            <a:ext uri="{FF2B5EF4-FFF2-40B4-BE49-F238E27FC236}">
              <a16:creationId xmlns:a16="http://schemas.microsoft.com/office/drawing/2014/main" id="{00000000-0008-0000-0F00-000004020000}"/>
            </a:ext>
          </a:extLst>
        </xdr:cNvPr>
        <xdr:cNvSpPr txBox="1"/>
      </xdr:nvSpPr>
      <xdr:spPr>
        <a:xfrm>
          <a:off x="21043411" y="71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102346</xdr:rowOff>
    </xdr:from>
    <xdr:ext cx="534377" cy="259045"/>
    <xdr:sp macro="" textlink="">
      <xdr:nvSpPr>
        <xdr:cNvPr id="517" name="n_2main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20167111" y="713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保健センター・保健所】&#10;有形固定資産減価償却率グラフ枠">
          <a:extLst>
            <a:ext uri="{FF2B5EF4-FFF2-40B4-BE49-F238E27FC236}">
              <a16:creationId xmlns:a16="http://schemas.microsoft.com/office/drawing/2014/main" id="{00000000-0008-0000-0F00-00001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44" name="【保健センター・保健所】&#10;有形固定資産減価償却率最小値テキスト">
          <a:extLst>
            <a:ext uri="{FF2B5EF4-FFF2-40B4-BE49-F238E27FC236}">
              <a16:creationId xmlns:a16="http://schemas.microsoft.com/office/drawing/2014/main" id="{00000000-0008-0000-0F00-000020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46" name="【保健センター・保健所】&#10;有形固定資産減価償却率最大値テキスト">
          <a:extLst>
            <a:ext uri="{FF2B5EF4-FFF2-40B4-BE49-F238E27FC236}">
              <a16:creationId xmlns:a16="http://schemas.microsoft.com/office/drawing/2014/main" id="{00000000-0008-0000-0F00-00002202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48" name="【保健センター・保健所】&#10;有形固定資産減価償却率平均値テキスト">
          <a:extLst>
            <a:ext uri="{FF2B5EF4-FFF2-40B4-BE49-F238E27FC236}">
              <a16:creationId xmlns:a16="http://schemas.microsoft.com/office/drawing/2014/main" id="{00000000-0008-0000-0F00-00002402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551" name="n_1ave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86921</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10177</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110853</xdr:rowOff>
    </xdr:from>
    <xdr:to>
      <xdr:col>76</xdr:col>
      <xdr:colOff>165100</xdr:colOff>
      <xdr:row>63</xdr:row>
      <xdr:rowOff>41003</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4541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117566</xdr:rowOff>
    </xdr:from>
    <xdr:to>
      <xdr:col>81</xdr:col>
      <xdr:colOff>50800</xdr:colOff>
      <xdr:row>62</xdr:row>
      <xdr:rowOff>161653</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14592300" y="107474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365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161653</xdr:rowOff>
    </xdr:from>
    <xdr:to>
      <xdr:col>76</xdr:col>
      <xdr:colOff>114300</xdr:colOff>
      <xdr:row>63</xdr:row>
      <xdr:rowOff>34290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13703300" y="107915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159493</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32130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500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0000000-0008-0000-0F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00000000-0008-0000-0F00-00004F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0000000-0008-0000-0F00-000051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00000000-0008-0000-0F00-000053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74185</xdr:rowOff>
    </xdr:from>
    <xdr:ext cx="469744" cy="259045"/>
    <xdr:sp macro="" textlink="">
      <xdr:nvSpPr>
        <xdr:cNvPr id="598" name="n_1aveValue【保健センター・保健所】&#10;一人当たり面積">
          <a:extLst>
            <a:ext uri="{FF2B5EF4-FFF2-40B4-BE49-F238E27FC236}">
              <a16:creationId xmlns:a16="http://schemas.microsoft.com/office/drawing/2014/main" id="{00000000-0008-0000-0F00-000056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74185</xdr:rowOff>
    </xdr:from>
    <xdr:ext cx="469744" cy="259045"/>
    <xdr:sp macro="" textlink="">
      <xdr:nvSpPr>
        <xdr:cNvPr id="600" name="n_2aveValue【保健センター・保健所】&#10;一人当たり面積">
          <a:extLst>
            <a:ext uri="{FF2B5EF4-FFF2-40B4-BE49-F238E27FC236}">
              <a16:creationId xmlns:a16="http://schemas.microsoft.com/office/drawing/2014/main" id="{00000000-0008-0000-0F00-000058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83329</xdr:rowOff>
    </xdr:from>
    <xdr:ext cx="469744" cy="259045"/>
    <xdr:sp macro="" textlink="">
      <xdr:nvSpPr>
        <xdr:cNvPr id="602" name="n_3aveValue【保健センター・保健所】&#10;一人当たり面積">
          <a:extLst>
            <a:ext uri="{FF2B5EF4-FFF2-40B4-BE49-F238E27FC236}">
              <a16:creationId xmlns:a16="http://schemas.microsoft.com/office/drawing/2014/main" id="{00000000-0008-0000-0F00-00005A020000}"/>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167657</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F00-00006502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F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2" name="【消防施設】&#10;有形固定資産減価償却率最小値テキスト">
          <a:extLst>
            <a:ext uri="{FF2B5EF4-FFF2-40B4-BE49-F238E27FC236}">
              <a16:creationId xmlns:a16="http://schemas.microsoft.com/office/drawing/2014/main" id="{00000000-0008-0000-0F00-000082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F00-000084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F00-000086020000}"/>
            </a:ext>
          </a:extLst>
        </xdr:cNvPr>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9814</xdr:rowOff>
    </xdr:from>
    <xdr:ext cx="405111" cy="259045"/>
    <xdr:sp macro="" textlink="">
      <xdr:nvSpPr>
        <xdr:cNvPr id="649" name="n_1aveValue【消防施設】&#10;有形固定資産減価償却率">
          <a:extLst>
            <a:ext uri="{FF2B5EF4-FFF2-40B4-BE49-F238E27FC236}">
              <a16:creationId xmlns:a16="http://schemas.microsoft.com/office/drawing/2014/main" id="{00000000-0008-0000-0F00-000089020000}"/>
            </a:ext>
          </a:extLst>
        </xdr:cNvPr>
        <xdr:cNvSpPr txBox="1"/>
      </xdr:nvSpPr>
      <xdr:spPr>
        <a:xfrm>
          <a:off x="15266044"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651" name="n_2aveValue【消防施設】&#10;有形固定資産減価償却率">
          <a:extLst>
            <a:ext uri="{FF2B5EF4-FFF2-40B4-BE49-F238E27FC236}">
              <a16:creationId xmlns:a16="http://schemas.microsoft.com/office/drawing/2014/main" id="{00000000-0008-0000-0F00-00008B020000}"/>
            </a:ext>
          </a:extLst>
        </xdr:cNvPr>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53" name="n_3aveValue【消防施設】&#10;有形固定資産減価償却率">
          <a:extLst>
            <a:ext uri="{FF2B5EF4-FFF2-40B4-BE49-F238E27FC236}">
              <a16:creationId xmlns:a16="http://schemas.microsoft.com/office/drawing/2014/main" id="{00000000-0008-0000-0F00-00008D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42818</xdr:rowOff>
    </xdr:from>
    <xdr:to>
      <xdr:col>81</xdr:col>
      <xdr:colOff>101600</xdr:colOff>
      <xdr:row>78</xdr:row>
      <xdr:rowOff>144418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5430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90170</xdr:rowOff>
    </xdr:from>
    <xdr:to>
      <xdr:col>76</xdr:col>
      <xdr:colOff>165100</xdr:colOff>
      <xdr:row>78</xdr:row>
      <xdr:rowOff>20320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454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140970</xdr:rowOff>
    </xdr:from>
    <xdr:to>
      <xdr:col>81</xdr:col>
      <xdr:colOff>50800</xdr:colOff>
      <xdr:row>78</xdr:row>
      <xdr:rowOff>93618</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4592300" y="1334262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160945</xdr:rowOff>
    </xdr:from>
    <xdr:ext cx="405111" cy="259045"/>
    <xdr:sp macro="" textlink="">
      <xdr:nvSpPr>
        <xdr:cNvPr id="662" name="n_1mainValue【消防施設】&#10;有形固定資産減価償却率">
          <a:extLst>
            <a:ext uri="{FF2B5EF4-FFF2-40B4-BE49-F238E27FC236}">
              <a16:creationId xmlns:a16="http://schemas.microsoft.com/office/drawing/2014/main" id="{00000000-0008-0000-0F00-000096020000}"/>
            </a:ext>
          </a:extLst>
        </xdr:cNvPr>
        <xdr:cNvSpPr txBox="1"/>
      </xdr:nvSpPr>
      <xdr:spPr>
        <a:xfrm>
          <a:off x="152660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36847</xdr:rowOff>
    </xdr:from>
    <xdr:ext cx="405111" cy="259045"/>
    <xdr:sp macro="" textlink="">
      <xdr:nvSpPr>
        <xdr:cNvPr id="663" name="n_2mainValue【消防施設】&#10;有形固定資産減価償却率">
          <a:extLst>
            <a:ext uri="{FF2B5EF4-FFF2-40B4-BE49-F238E27FC236}">
              <a16:creationId xmlns:a16="http://schemas.microsoft.com/office/drawing/2014/main" id="{00000000-0008-0000-0F00-000097020000}"/>
            </a:ext>
          </a:extLst>
        </xdr:cNvPr>
        <xdr:cNvSpPr txBox="1"/>
      </xdr:nvSpPr>
      <xdr:spPr>
        <a:xfrm>
          <a:off x="14389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消防施設】&#10;一人当たり面積グラフ枠">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86" name="【消防施設】&#10;一人当たり面積最小値テキスト">
          <a:extLst>
            <a:ext uri="{FF2B5EF4-FFF2-40B4-BE49-F238E27FC236}">
              <a16:creationId xmlns:a16="http://schemas.microsoft.com/office/drawing/2014/main" id="{00000000-0008-0000-0F00-0000AE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88" name="【消防施設】&#10;一人当たり面積最大値テキスト">
          <a:extLst>
            <a:ext uri="{FF2B5EF4-FFF2-40B4-BE49-F238E27FC236}">
              <a16:creationId xmlns:a16="http://schemas.microsoft.com/office/drawing/2014/main" id="{00000000-0008-0000-0F00-0000B0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0" name="【消防施設】&#10;一人当たり面積平均値テキスト">
          <a:extLst>
            <a:ext uri="{FF2B5EF4-FFF2-40B4-BE49-F238E27FC236}">
              <a16:creationId xmlns:a16="http://schemas.microsoft.com/office/drawing/2014/main" id="{00000000-0008-0000-0F00-0000B2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693" name="n_1aveValue【消防施設】&#10;一人当たり面積">
          <a:extLst>
            <a:ext uri="{FF2B5EF4-FFF2-40B4-BE49-F238E27FC236}">
              <a16:creationId xmlns:a16="http://schemas.microsoft.com/office/drawing/2014/main" id="{00000000-0008-0000-0F00-0000B5020000}"/>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95" name="n_2aveValue【消防施設】&#10;一人当たり面積">
          <a:extLst>
            <a:ext uri="{FF2B5EF4-FFF2-40B4-BE49-F238E27FC236}">
              <a16:creationId xmlns:a16="http://schemas.microsoft.com/office/drawing/2014/main" id="{00000000-0008-0000-0F00-0000B7020000}"/>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75709</xdr:rowOff>
    </xdr:from>
    <xdr:ext cx="469744" cy="259045"/>
    <xdr:sp macro="" textlink="">
      <xdr:nvSpPr>
        <xdr:cNvPr id="697" name="n_3aveValue【消防施設】&#10;一人当たり面積">
          <a:extLst>
            <a:ext uri="{FF2B5EF4-FFF2-40B4-BE49-F238E27FC236}">
              <a16:creationId xmlns:a16="http://schemas.microsoft.com/office/drawing/2014/main" id="{00000000-0008-0000-0F00-0000B9020000}"/>
            </a:ext>
          </a:extLst>
        </xdr:cNvPr>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706" name="n_1mainValue【消防施設】&#10;一人当たり面積">
          <a:extLst>
            <a:ext uri="{FF2B5EF4-FFF2-40B4-BE49-F238E27FC236}">
              <a16:creationId xmlns:a16="http://schemas.microsoft.com/office/drawing/2014/main" id="{00000000-0008-0000-0F00-0000C202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07" name="n_2mainValue【消防施設】&#10;一人当たり面積">
          <a:extLst>
            <a:ext uri="{FF2B5EF4-FFF2-40B4-BE49-F238E27FC236}">
              <a16:creationId xmlns:a16="http://schemas.microsoft.com/office/drawing/2014/main" id="{00000000-0008-0000-0F00-0000C302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2" name="【庁舎】&#10;有形固定資産減価償却率グラフ枠">
          <a:extLst>
            <a:ext uri="{FF2B5EF4-FFF2-40B4-BE49-F238E27FC236}">
              <a16:creationId xmlns:a16="http://schemas.microsoft.com/office/drawing/2014/main" id="{00000000-0008-0000-0F00-0000D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34" name="【庁舎】&#10;有形固定資産減価償却率最小値テキスト">
          <a:extLst>
            <a:ext uri="{FF2B5EF4-FFF2-40B4-BE49-F238E27FC236}">
              <a16:creationId xmlns:a16="http://schemas.microsoft.com/office/drawing/2014/main" id="{00000000-0008-0000-0F00-0000DE02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36" name="【庁舎】&#10;有形固定資産減価償却率最大値テキスト">
          <a:extLst>
            <a:ext uri="{FF2B5EF4-FFF2-40B4-BE49-F238E27FC236}">
              <a16:creationId xmlns:a16="http://schemas.microsoft.com/office/drawing/2014/main" id="{00000000-0008-0000-0F00-0000E002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38" name="【庁舎】&#10;有形固定資産減価償却率平均値テキスト">
          <a:extLst>
            <a:ext uri="{FF2B5EF4-FFF2-40B4-BE49-F238E27FC236}">
              <a16:creationId xmlns:a16="http://schemas.microsoft.com/office/drawing/2014/main" id="{00000000-0008-0000-0F00-0000E202000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60977</xdr:rowOff>
    </xdr:from>
    <xdr:ext cx="405111" cy="259045"/>
    <xdr:sp macro="" textlink="">
      <xdr:nvSpPr>
        <xdr:cNvPr id="741" name="n_1aveValue【庁舎】&#10;有形固定資産減価償却率">
          <a:extLst>
            <a:ext uri="{FF2B5EF4-FFF2-40B4-BE49-F238E27FC236}">
              <a16:creationId xmlns:a16="http://schemas.microsoft.com/office/drawing/2014/main" id="{00000000-0008-0000-0F00-0000E502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54446</xdr:rowOff>
    </xdr:from>
    <xdr:ext cx="405111" cy="259045"/>
    <xdr:sp macro="" textlink="">
      <xdr:nvSpPr>
        <xdr:cNvPr id="743" name="n_2aveValue【庁舎】&#10;有形固定資産減価償却率">
          <a:extLst>
            <a:ext uri="{FF2B5EF4-FFF2-40B4-BE49-F238E27FC236}">
              <a16:creationId xmlns:a16="http://schemas.microsoft.com/office/drawing/2014/main" id="{00000000-0008-0000-0F00-0000E7020000}"/>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111596</xdr:rowOff>
    </xdr:from>
    <xdr:ext cx="405111" cy="259045"/>
    <xdr:sp macro="" textlink="">
      <xdr:nvSpPr>
        <xdr:cNvPr id="745" name="n_3aveValue【庁舎】&#10;有形固定資産減価償却率">
          <a:extLst>
            <a:ext uri="{FF2B5EF4-FFF2-40B4-BE49-F238E27FC236}">
              <a16:creationId xmlns:a16="http://schemas.microsoft.com/office/drawing/2014/main" id="{00000000-0008-0000-0F00-0000E9020000}"/>
            </a:ext>
          </a:extLst>
        </xdr:cNvPr>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31931</xdr:rowOff>
    </xdr:from>
    <xdr:to>
      <xdr:col>81</xdr:col>
      <xdr:colOff>101600</xdr:colOff>
      <xdr:row>100</xdr:row>
      <xdr:rowOff>133531</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5430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64588</xdr:rowOff>
    </xdr:from>
    <xdr:to>
      <xdr:col>76</xdr:col>
      <xdr:colOff>165100</xdr:colOff>
      <xdr:row>100</xdr:row>
      <xdr:rowOff>166188</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4541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82731</xdr:rowOff>
    </xdr:from>
    <xdr:to>
      <xdr:col>81</xdr:col>
      <xdr:colOff>50800</xdr:colOff>
      <xdr:row>100</xdr:row>
      <xdr:rowOff>115388</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flipV="1">
          <a:off x="14592300" y="172277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93980</xdr:rowOff>
    </xdr:from>
    <xdr:to>
      <xdr:col>72</xdr:col>
      <xdr:colOff>38100</xdr:colOff>
      <xdr:row>101</xdr:row>
      <xdr:rowOff>24130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3652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115388</xdr:rowOff>
    </xdr:from>
    <xdr:to>
      <xdr:col>76</xdr:col>
      <xdr:colOff>114300</xdr:colOff>
      <xdr:row>100</xdr:row>
      <xdr:rowOff>144780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3703300" y="17260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150058</xdr:rowOff>
    </xdr:from>
    <xdr:ext cx="405111" cy="259045"/>
    <xdr:sp macro="" textlink="">
      <xdr:nvSpPr>
        <xdr:cNvPr id="756" name="n_1mainValue【庁舎】&#10;有形固定資産減価償却率">
          <a:extLst>
            <a:ext uri="{FF2B5EF4-FFF2-40B4-BE49-F238E27FC236}">
              <a16:creationId xmlns:a16="http://schemas.microsoft.com/office/drawing/2014/main" id="{00000000-0008-0000-0F00-0000F4020000}"/>
            </a:ext>
          </a:extLst>
        </xdr:cNvPr>
        <xdr:cNvSpPr txBox="1"/>
      </xdr:nvSpPr>
      <xdr:spPr>
        <a:xfrm>
          <a:off x="1526604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11265</xdr:rowOff>
    </xdr:from>
    <xdr:ext cx="405111" cy="259045"/>
    <xdr:sp macro="" textlink="">
      <xdr:nvSpPr>
        <xdr:cNvPr id="757" name="n_2mainValue【庁舎】&#10;有形固定資産減価償却率">
          <a:extLst>
            <a:ext uri="{FF2B5EF4-FFF2-40B4-BE49-F238E27FC236}">
              <a16:creationId xmlns:a16="http://schemas.microsoft.com/office/drawing/2014/main" id="{00000000-0008-0000-0F00-0000F5020000}"/>
            </a:ext>
          </a:extLst>
        </xdr:cNvPr>
        <xdr:cNvSpPr txBox="1"/>
      </xdr:nvSpPr>
      <xdr:spPr>
        <a:xfrm>
          <a:off x="14389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40657</xdr:rowOff>
    </xdr:from>
    <xdr:ext cx="405111" cy="259045"/>
    <xdr:sp macro="" textlink="">
      <xdr:nvSpPr>
        <xdr:cNvPr id="758" name="n_3mainValue【庁舎】&#10;有形固定資産減価償却率">
          <a:extLst>
            <a:ext uri="{FF2B5EF4-FFF2-40B4-BE49-F238E27FC236}">
              <a16:creationId xmlns:a16="http://schemas.microsoft.com/office/drawing/2014/main" id="{00000000-0008-0000-0F00-0000F6020000}"/>
            </a:ext>
          </a:extLst>
        </xdr:cNvPr>
        <xdr:cNvSpPr txBox="1"/>
      </xdr:nvSpPr>
      <xdr:spPr>
        <a:xfrm>
          <a:off x="13500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a:extLst>
            <a:ext uri="{FF2B5EF4-FFF2-40B4-BE49-F238E27FC236}">
              <a16:creationId xmlns:a16="http://schemas.microsoft.com/office/drawing/2014/main" id="{00000000-0008-0000-0F00-00000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85" name="【庁舎】&#10;一人当たり面積最小値テキスト">
          <a:extLst>
            <a:ext uri="{FF2B5EF4-FFF2-40B4-BE49-F238E27FC236}">
              <a16:creationId xmlns:a16="http://schemas.microsoft.com/office/drawing/2014/main" id="{00000000-0008-0000-0F00-000011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87" name="【庁舎】&#10;一人当たり面積最大値テキスト">
          <a:extLst>
            <a:ext uri="{FF2B5EF4-FFF2-40B4-BE49-F238E27FC236}">
              <a16:creationId xmlns:a16="http://schemas.microsoft.com/office/drawing/2014/main" id="{00000000-0008-0000-0F00-000013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89" name="【庁舎】&#10;一人当たり面積平均値テキスト">
          <a:extLst>
            <a:ext uri="{FF2B5EF4-FFF2-40B4-BE49-F238E27FC236}">
              <a16:creationId xmlns:a16="http://schemas.microsoft.com/office/drawing/2014/main" id="{00000000-0008-0000-0F00-000015030000}"/>
            </a:ext>
          </a:extLst>
        </xdr:cNvPr>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48821</xdr:rowOff>
    </xdr:from>
    <xdr:ext cx="469744" cy="259045"/>
    <xdr:sp macro="" textlink="">
      <xdr:nvSpPr>
        <xdr:cNvPr id="792" name="n_1aveValue【庁舎】&#10;一人当たり面積">
          <a:extLst>
            <a:ext uri="{FF2B5EF4-FFF2-40B4-BE49-F238E27FC236}">
              <a16:creationId xmlns:a16="http://schemas.microsoft.com/office/drawing/2014/main" id="{00000000-0008-0000-0F00-00001803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794" name="n_2aveValue【庁舎】&#10;一人当たり面積">
          <a:extLst>
            <a:ext uri="{FF2B5EF4-FFF2-40B4-BE49-F238E27FC236}">
              <a16:creationId xmlns:a16="http://schemas.microsoft.com/office/drawing/2014/main" id="{00000000-0008-0000-0F00-00001A03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74947</xdr:rowOff>
    </xdr:from>
    <xdr:ext cx="469744" cy="259045"/>
    <xdr:sp macro="" textlink="">
      <xdr:nvSpPr>
        <xdr:cNvPr id="796" name="n_3aveValue【庁舎】&#10;一人当たり面積">
          <a:extLst>
            <a:ext uri="{FF2B5EF4-FFF2-40B4-BE49-F238E27FC236}">
              <a16:creationId xmlns:a16="http://schemas.microsoft.com/office/drawing/2014/main" id="{00000000-0008-0000-0F00-00001C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03" name="楕円 802">
          <a:extLst>
            <a:ext uri="{FF2B5EF4-FFF2-40B4-BE49-F238E27FC236}">
              <a16:creationId xmlns:a16="http://schemas.microsoft.com/office/drawing/2014/main" id="{00000000-0008-0000-0F00-000023030000}"/>
            </a:ext>
          </a:extLst>
        </xdr:cNvPr>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63137</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0434300" y="182335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5" name="楕円 804">
          <a:extLst>
            <a:ext uri="{FF2B5EF4-FFF2-40B4-BE49-F238E27FC236}">
              <a16:creationId xmlns:a16="http://schemas.microsoft.com/office/drawing/2014/main" id="{00000000-0008-0000-0F00-000025030000}"/>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59871</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9545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105064</xdr:rowOff>
    </xdr:from>
    <xdr:ext cx="469744" cy="259045"/>
    <xdr:sp macro="" textlink="">
      <xdr:nvSpPr>
        <xdr:cNvPr id="807" name="n_1mainValue【庁舎】&#10;一人当たり面積">
          <a:extLst>
            <a:ext uri="{FF2B5EF4-FFF2-40B4-BE49-F238E27FC236}">
              <a16:creationId xmlns:a16="http://schemas.microsoft.com/office/drawing/2014/main" id="{00000000-0008-0000-0F00-000027030000}"/>
            </a:ext>
          </a:extLst>
        </xdr:cNvPr>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08" name="n_2mainValue【庁舎】&#10;一人当たり面積">
          <a:extLst>
            <a:ext uri="{FF2B5EF4-FFF2-40B4-BE49-F238E27FC236}">
              <a16:creationId xmlns:a16="http://schemas.microsoft.com/office/drawing/2014/main" id="{00000000-0008-0000-0F00-000028030000}"/>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09" name="n_3mainValue【庁舎】&#10;一人当たり面積">
          <a:extLst>
            <a:ext uri="{FF2B5EF4-FFF2-40B4-BE49-F238E27FC236}">
              <a16:creationId xmlns:a16="http://schemas.microsoft.com/office/drawing/2014/main" id="{00000000-0008-0000-0F00-000029030000}"/>
            </a:ext>
          </a:extLst>
        </xdr:cNvPr>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平成３０年度の固定資産台帳については現在更新中であるが、</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については、減価償却が進み、平成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年度に比べて有形固定資産減価償却率が増加傾向である。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については、し尿処理施設整備工事により有形固定資産額が増となり、有形固定資産減価償却率が平成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年度に比べて僅かながら減少傾向となっている。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については、市民体育館の減価償却が進み、有形固定資産減価償却率が平成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年度と比べて増加傾向となっており、類似団体内平均値と比べても高い水準となっているが、令和２年度に市民会館・市民体育館の更新にむけた再整備基本計画を策定予定である。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保健センター・保健所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については、健康増進センターの減価償却が進み、有形固定資産減価償却率が平成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年度と比べて増加傾向となっているが、類似団体内平均値と比べると低い水準となっている。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福祉施設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年度に福祉センターを解体し、その機能を平成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年度に大規模改修を行った総合福祉センター内に集約化したことにより、有形固定資産減価償却率は減少傾向である。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については、減価償却が進んだことにより、有形固定資産減価償却率が平成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年度に比べて僅かながら増加傾向となっている。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については、減価償却が進み、有形固定資産減価償却率が平成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年度と比べて</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％増となっており、類似団体内平均値と比べても高い水準となっているが、令和２年度に市民会館・市民体育館の更新にむけた再整備基本計画を策定する。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ついては、減価償却が進み、有形固定資産減価償却率が増加傾向であり、類似団体の中でも非常に高い数値となっているが、令和元年度より現市庁舎の解体を開始し、新市庁舎建設についても令和２年度より開始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大型マンションの建設等に伴う人口の増加により、類似団体内平均値を上回る財政力指数ではあるが、近年の指数は横ばいが続いている状況である。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においても、歳入の確保に努めるため、令和２年度決算における個人市民税の納税率を全国平均以上にすることを目標に設定し、市税等の徴収業務の強化に取り組むことで、財政基盤を強固なもの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臨時財政対策債、地方消費税交付金、市税などの増により経常一般財源収入額が増加したものの、中学校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機器借上料の増などにより、物件費において充当経常一般財源額が増となったことなどから、平成３０年度決算の経常収支比率は前年度決算の９３．０％から９４．５％に増加し、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の硬直化の目安とされる９０％を超過している状況であり、幼児教育・保育の無償化や高齢化に伴う医療費などの経常経費は今後も確実に増加していくことから、平成２９年２月に策定した志木市新行政改革プランに基づき、事務事業の見直しや使用料、手数料、利用料金の見直しなどを推進し、経常経費の削減・歳入の確保に努め、経常収支比率の改善につなげ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140970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9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131318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984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62</xdr:row>
      <xdr:rowOff>131318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3922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61</xdr:row>
      <xdr:rowOff>85598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392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80518</xdr:rowOff>
    </xdr:from>
    <xdr:to>
      <xdr:col>15</xdr:col>
      <xdr:colOff>133350</xdr:colOff>
      <xdr:row>63</xdr:row>
      <xdr:rowOff>10668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166895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の人口１人当たりの決算額は類似団体内平均値を下回っている。これは、常備消防業務やごみの中間処理業務、障がい者支援施設運営等を一部事務組合で運営しているため、負担金として支出していることから、補助費等に計上されていることが要因として上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なお、一部事務組合等の人件費・物件費等に充てる負担金を決算額に加算した場合、人口１人当たりの金額は約</a:t>
          </a:r>
          <a:r>
            <a:rPr kumimoji="1" lang="en-US" altLang="ja-JP" sz="1100">
              <a:latin typeface="ＭＳ Ｐゴシック" panose="020B0600070205080204" pitchFamily="50" charset="-128"/>
              <a:ea typeface="ＭＳ Ｐゴシック" panose="020B0600070205080204" pitchFamily="50" charset="-128"/>
            </a:rPr>
            <a:t>107,000</a:t>
          </a:r>
          <a:r>
            <a:rPr kumimoji="1" lang="ja-JP" altLang="en-US" sz="1100">
              <a:latin typeface="ＭＳ Ｐゴシック" panose="020B0600070205080204" pitchFamily="50" charset="-128"/>
              <a:ea typeface="ＭＳ Ｐゴシック" panose="020B0600070205080204" pitchFamily="50" charset="-128"/>
            </a:rPr>
            <a:t>円となり、類似団体平均と大きな差は生じない。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今後も、志木市新行政改革プランに基づき実施している事務事業の見直しの中で、経常経費の抑制に努めていく。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144335</xdr:rowOff>
    </xdr:from>
    <xdr:to>
      <xdr:col>23</xdr:col>
      <xdr:colOff>133350</xdr:colOff>
      <xdr:row>82</xdr:row>
      <xdr:rowOff>156803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3235"/>
          <a:ext cx="8382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120621</xdr:rowOff>
    </xdr:from>
    <xdr:to>
      <xdr:col>19</xdr:col>
      <xdr:colOff>133350</xdr:colOff>
      <xdr:row>82</xdr:row>
      <xdr:rowOff>144335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79521"/>
          <a:ext cx="8890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120621</xdr:rowOff>
    </xdr:from>
    <xdr:to>
      <xdr:col>15</xdr:col>
      <xdr:colOff>82550</xdr:colOff>
      <xdr:row>82</xdr:row>
      <xdr:rowOff>150422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79521"/>
          <a:ext cx="889000" cy="2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97014</xdr:rowOff>
    </xdr:from>
    <xdr:to>
      <xdr:col>11</xdr:col>
      <xdr:colOff>31750</xdr:colOff>
      <xdr:row>82</xdr:row>
      <xdr:rowOff>150422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5914"/>
          <a:ext cx="889000" cy="5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106003</xdr:rowOff>
    </xdr:from>
    <xdr:to>
      <xdr:col>23</xdr:col>
      <xdr:colOff>184150</xdr:colOff>
      <xdr:row>83</xdr:row>
      <xdr:rowOff>36153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122530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93535</xdr:rowOff>
    </xdr:from>
    <xdr:to>
      <xdr:col>19</xdr:col>
      <xdr:colOff>184150</xdr:colOff>
      <xdr:row>83</xdr:row>
      <xdr:rowOff>23685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33862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21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69821</xdr:rowOff>
    </xdr:from>
    <xdr:to>
      <xdr:col>15</xdr:col>
      <xdr:colOff>133350</xdr:colOff>
      <xdr:row>82</xdr:row>
      <xdr:rowOff>171421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9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99622</xdr:rowOff>
    </xdr:from>
    <xdr:to>
      <xdr:col>11</xdr:col>
      <xdr:colOff>82550</xdr:colOff>
      <xdr:row>83</xdr:row>
      <xdr:rowOff>29772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39949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2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46214</xdr:rowOff>
    </xdr:from>
    <xdr:to>
      <xdr:col>7</xdr:col>
      <xdr:colOff>31750</xdr:colOff>
      <xdr:row>82</xdr:row>
      <xdr:rowOff>147814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157991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特別昇給が未実施であったことなどが要因となり、県内市でも低水準が続いている。現在は、人事評価結果を昇給に反映させるとともに、平成２６年度と平成２８年度に昇任選考制度を改善し、昇任・昇格者の増加を促している。また、初任給を国と比較して４号給高く設定していることから、継続的な採用を行うことで、ラスパイレス指数の上昇に努め、一層の給与水準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84364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2565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84364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877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平成２７年３月に志木市定員管理計画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第３期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を策定し、職員数の適正化に取り組んでいるところであるが、市の人口も増加傾向が続いており、類似団体を下回っている状況である。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今後も、現行の定員管理計画や次期定員管理計画の策定を検討する中で、再任用制度の活用や計画的な職員採用等により、引き続き適正な定員管理に努めていく。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153141</xdr:rowOff>
    </xdr:from>
    <xdr:to>
      <xdr:col>81</xdr:col>
      <xdr:colOff>44450</xdr:colOff>
      <xdr:row>59</xdr:row>
      <xdr:rowOff>3810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09724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3810</xdr:rowOff>
    </xdr:from>
    <xdr:to>
      <xdr:col>77</xdr:col>
      <xdr:colOff>44450</xdr:colOff>
      <xdr:row>59</xdr:row>
      <xdr:rowOff>17886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1936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5821</xdr:rowOff>
    </xdr:from>
    <xdr:to>
      <xdr:col>72</xdr:col>
      <xdr:colOff>203200</xdr:colOff>
      <xdr:row>59</xdr:row>
      <xdr:rowOff>17886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213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1799</xdr:rowOff>
    </xdr:from>
    <xdr:to>
      <xdr:col>68</xdr:col>
      <xdr:colOff>152400</xdr:colOff>
      <xdr:row>59</xdr:row>
      <xdr:rowOff>5821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1734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102341</xdr:rowOff>
    </xdr:from>
    <xdr:to>
      <xdr:col>81</xdr:col>
      <xdr:colOff>95250</xdr:colOff>
      <xdr:row>59</xdr:row>
      <xdr:rowOff>32491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118868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89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64787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138536</xdr:rowOff>
    </xdr:from>
    <xdr:to>
      <xdr:col>73</xdr:col>
      <xdr:colOff>44450</xdr:colOff>
      <xdr:row>59</xdr:row>
      <xdr:rowOff>68686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78863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126471</xdr:rowOff>
    </xdr:from>
    <xdr:to>
      <xdr:col>68</xdr:col>
      <xdr:colOff>203200</xdr:colOff>
      <xdr:row>59</xdr:row>
      <xdr:rowOff>56621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66798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3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122449</xdr:rowOff>
    </xdr:from>
    <xdr:to>
      <xdr:col>64</xdr:col>
      <xdr:colOff>152400</xdr:colOff>
      <xdr:row>59</xdr:row>
      <xdr:rowOff>52599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62776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3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平成２９年度決算に比べて平成３０年度決算は微減で推移しており、類似団体内平均値との比較でも非常に低い数値を維持している。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主な要因としては地方消費税交付金などの増により、標準財政規模が約３億３千万円増となったことが挙げられる。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今後は、新市庁舎建設に伴い実質公債費比率は増加していくことが見込まれるが、交付税措置のある地方債や公共施設安心安全化基金を有効に活用し、健全な財政運営に努めていく。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95758</xdr:rowOff>
    </xdr:from>
    <xdr:to>
      <xdr:col>81</xdr:col>
      <xdr:colOff>44450</xdr:colOff>
      <xdr:row>39</xdr:row>
      <xdr:rowOff>105410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823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105410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726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86106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66802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3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44958</xdr:rowOff>
    </xdr:from>
    <xdr:to>
      <xdr:col>81</xdr:col>
      <xdr:colOff>95250</xdr:colOff>
      <xdr:row>39</xdr:row>
      <xdr:rowOff>146558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61485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平成２９年度に引き続き、平成３０年度決算においても類似団体内順位１位を維持している。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財政調整基金や公共施設安心安全化基金などの充当可能財源が約６億６千万円増となったほか、企業会計地方債残高の減少により公営企業債繰入見込額の減に伴い、将来負担額が約３億５千万円の減となったことなど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新市庁舎建設事業が平成２９年度より本格始動しており、多額の財政出動が今後見込まれることから、地方債の起債にあたっては、引き続き、計画的な借入れを行い、健全な財政運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９年度決算に比べて平成３０年度は経常収支比率は微減となっている。また、類似団体平均値と比べて低い水準となっており、要因として、常備消防業務やごみの中間処理業務を一部事務組合で行っていることや、業務の一部を民間委託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今後も、これらを含めた人件費関係全体の増大を最小限に抑えつつ、安定した公共サービスを提供するため、引き続き適正な定員管理に努めていく。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23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物件費は小・中学校の</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教育機器借上料の増などにより平成２９年度に比べて平成３０年度は０．１ポイントの微増となっており、依然、類似団体内平均値を上回っている状況である。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今後も、平成２８年度より実施している志木市新行政改革プランでの取り組みなどにより、引き続き経常経費の削減に努めていく。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業務を民間委託することで、物件費が増となる一方、人件費等の削減の効果が狙えることから、民間活力を積極的に導入することにより、多様化、高度化する市民ニーズに対応するとともに、経費全体としての削減を図れるよう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58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72136</xdr:rowOff>
    </xdr:from>
    <xdr:to>
      <xdr:col>78</xdr:col>
      <xdr:colOff>69850</xdr:colOff>
      <xdr:row>18</xdr:row>
      <xdr:rowOff>90424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58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90424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49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62992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49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平成２９年度決算に比べて平成３０年度は経常収支比率が１．６ポイント増加しており、類似団体内平均値を上回っている。主な要因としては、保育施設数の増に伴う保育給付費の増などか挙げられる。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おいても、社会保障関係経費の増大が見込まれることから、子ども子育て支援事業計画に沿った保育施設の整備や各種給付費の適正受給の推進に努め、扶助費を要因とする財政圧迫を生じさせることのないように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731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58</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207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48078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維持管理にかかる委託料の計上を物件費から維持補修費に振り替えたことにより平成２９年度決算に比べて平成３０年度決算は０．５ポイントの増となっているが、類似団体平均値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今後においても、経費の削減・抑制に努め、安定した行政サービスを展開していく必要がある。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20865</xdr:rowOff>
    </xdr:from>
    <xdr:to>
      <xdr:col>82</xdr:col>
      <xdr:colOff>107950</xdr:colOff>
      <xdr:row>55</xdr:row>
      <xdr:rowOff>53522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27396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50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27396</xdr:rowOff>
    </xdr:from>
    <xdr:to>
      <xdr:col>73</xdr:col>
      <xdr:colOff>180975</xdr:colOff>
      <xdr:row>55</xdr:row>
      <xdr:rowOff>27396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57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140063</xdr:rowOff>
    </xdr:from>
    <xdr:to>
      <xdr:col>69</xdr:col>
      <xdr:colOff>92075</xdr:colOff>
      <xdr:row>55</xdr:row>
      <xdr:rowOff>27396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983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148046</xdr:rowOff>
    </xdr:from>
    <xdr:to>
      <xdr:col>74</xdr:col>
      <xdr:colOff>31750</xdr:colOff>
      <xdr:row>55</xdr:row>
      <xdr:rowOff>78196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88373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148046</xdr:rowOff>
    </xdr:from>
    <xdr:to>
      <xdr:col>69</xdr:col>
      <xdr:colOff>142875</xdr:colOff>
      <xdr:row>55</xdr:row>
      <xdr:rowOff>78196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88373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89263</xdr:rowOff>
    </xdr:from>
    <xdr:to>
      <xdr:col>65</xdr:col>
      <xdr:colOff>53975</xdr:colOff>
      <xdr:row>55</xdr:row>
      <xdr:rowOff>19413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29590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決算に比べて平成３０年度決算は０．１ポイントの微増となっており、類似団体内平均値と比較しても高くなっている。この要因は、常備消防業務やごみの中間処理業務などを一部事務組合で行っているためであり、行政サービスの提供方法の差異によるもの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今後においても構成市と調整を図りながら、一層の事務の効率化に努める。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100874</xdr:rowOff>
    </xdr:from>
    <xdr:to>
      <xdr:col>82</xdr:col>
      <xdr:colOff>107950</xdr:colOff>
      <xdr:row>38</xdr:row>
      <xdr:rowOff>107406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6159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100874</xdr:rowOff>
    </xdr:from>
    <xdr:to>
      <xdr:col>78</xdr:col>
      <xdr:colOff>69850</xdr:colOff>
      <xdr:row>38</xdr:row>
      <xdr:rowOff>166188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159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55154</xdr:rowOff>
    </xdr:from>
    <xdr:to>
      <xdr:col>73</xdr:col>
      <xdr:colOff>180975</xdr:colOff>
      <xdr:row>38</xdr:row>
      <xdr:rowOff>166188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702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55154</xdr:rowOff>
    </xdr:from>
    <xdr:to>
      <xdr:col>69</xdr:col>
      <xdr:colOff>92075</xdr:colOff>
      <xdr:row>38</xdr:row>
      <xdr:rowOff>113937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702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56606</xdr:rowOff>
    </xdr:from>
    <xdr:to>
      <xdr:col>82</xdr:col>
      <xdr:colOff>158750</xdr:colOff>
      <xdr:row>38</xdr:row>
      <xdr:rowOff>158206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28683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4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50074</xdr:rowOff>
    </xdr:from>
    <xdr:to>
      <xdr:col>78</xdr:col>
      <xdr:colOff>120650</xdr:colOff>
      <xdr:row>38</xdr:row>
      <xdr:rowOff>151674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136451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5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115388</xdr:rowOff>
    </xdr:from>
    <xdr:to>
      <xdr:col>74</xdr:col>
      <xdr:colOff>31750</xdr:colOff>
      <xdr:row>39</xdr:row>
      <xdr:rowOff>45538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30315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xdr:rowOff>
    </xdr:from>
    <xdr:to>
      <xdr:col>69</xdr:col>
      <xdr:colOff>142875</xdr:colOff>
      <xdr:row>38</xdr:row>
      <xdr:rowOff>105954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90731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63137</xdr:rowOff>
    </xdr:from>
    <xdr:to>
      <xdr:col>65</xdr:col>
      <xdr:colOff>53975</xdr:colOff>
      <xdr:row>38</xdr:row>
      <xdr:rowOff>164737</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149514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臨時財政対策債事業債（平成２６年度起債分）などの償還が開始した一方で、志木駅東口第一種市街地再開発事業債などの償還が平成２９年度で完了したことから、結果として平成２９年度に比べて０．２ポイントの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状において、公債費に係る経常収支比率は類似団体内平均値を大きく下回っているが、新市庁舎建設をはじめとした公共施設の更新事業が控えており、公債費の増加は明らかであることから、計画的な借入を行い、健全な財政運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44704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65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30987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154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17272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165354</xdr:rowOff>
    </xdr:from>
    <xdr:to>
      <xdr:col>20</xdr:col>
      <xdr:colOff>38100</xdr:colOff>
      <xdr:row>76</xdr:row>
      <xdr:rowOff>95504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105681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過去５年間のいずれも類似団体平均値を上回っている状況であり、要因としては、各費目での分析のとおりである。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平成２８年度より実施している志木市新行政改革プランでの取り組みなどにより、経常経費を含めた見直しを行い、健全な財政運営に努めていく。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79</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052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133858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052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133858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138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140715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102635</xdr:rowOff>
    </xdr:from>
    <xdr:to>
      <xdr:col>29</xdr:col>
      <xdr:colOff>127000</xdr:colOff>
      <xdr:row>18</xdr:row>
      <xdr:rowOff>106597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6360"/>
          <a:ext cx="6477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106597</xdr:rowOff>
    </xdr:from>
    <xdr:to>
      <xdr:col>26</xdr:col>
      <xdr:colOff>50800</xdr:colOff>
      <xdr:row>18</xdr:row>
      <xdr:rowOff>124257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0322"/>
          <a:ext cx="698500" cy="1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100063</xdr:rowOff>
    </xdr:from>
    <xdr:to>
      <xdr:col>22</xdr:col>
      <xdr:colOff>114300</xdr:colOff>
      <xdr:row>18</xdr:row>
      <xdr:rowOff>124257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33788"/>
          <a:ext cx="6985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100063</xdr:rowOff>
    </xdr:from>
    <xdr:to>
      <xdr:col>18</xdr:col>
      <xdr:colOff>177800</xdr:colOff>
      <xdr:row>18</xdr:row>
      <xdr:rowOff>122562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33788"/>
          <a:ext cx="698500" cy="2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51835</xdr:rowOff>
    </xdr:from>
    <xdr:to>
      <xdr:col>29</xdr:col>
      <xdr:colOff>177800</xdr:colOff>
      <xdr:row>18</xdr:row>
      <xdr:rowOff>153435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23912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55797</xdr:rowOff>
    </xdr:from>
    <xdr:to>
      <xdr:col>26</xdr:col>
      <xdr:colOff>101600</xdr:colOff>
      <xdr:row>18</xdr:row>
      <xdr:rowOff>157397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9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142174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5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73457</xdr:rowOff>
    </xdr:from>
    <xdr:to>
      <xdr:col>22</xdr:col>
      <xdr:colOff>165100</xdr:colOff>
      <xdr:row>19</xdr:row>
      <xdr:rowOff>3607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49263</xdr:rowOff>
    </xdr:from>
    <xdr:to>
      <xdr:col>19</xdr:col>
      <xdr:colOff>38100</xdr:colOff>
      <xdr:row>18</xdr:row>
      <xdr:rowOff>150863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8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135640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71761</xdr:rowOff>
    </xdr:from>
    <xdr:to>
      <xdr:col>15</xdr:col>
      <xdr:colOff>101600</xdr:colOff>
      <xdr:row>19</xdr:row>
      <xdr:rowOff>1912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548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158139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114590</xdr:rowOff>
    </xdr:from>
    <xdr:to>
      <xdr:col>29</xdr:col>
      <xdr:colOff>127000</xdr:colOff>
      <xdr:row>37</xdr:row>
      <xdr:rowOff>126412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39290"/>
          <a:ext cx="6477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94212</xdr:rowOff>
    </xdr:from>
    <xdr:to>
      <xdr:col>26</xdr:col>
      <xdr:colOff>50800</xdr:colOff>
      <xdr:row>37</xdr:row>
      <xdr:rowOff>114590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18912"/>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94212</xdr:rowOff>
    </xdr:from>
    <xdr:to>
      <xdr:col>22</xdr:col>
      <xdr:colOff>114300</xdr:colOff>
      <xdr:row>37</xdr:row>
      <xdr:rowOff>100450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18912"/>
          <a:ext cx="698500" cy="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100450</xdr:rowOff>
    </xdr:from>
    <xdr:to>
      <xdr:col>18</xdr:col>
      <xdr:colOff>177800</xdr:colOff>
      <xdr:row>37</xdr:row>
      <xdr:rowOff>170826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25150"/>
          <a:ext cx="698500" cy="7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75612</xdr:rowOff>
    </xdr:from>
    <xdr:to>
      <xdr:col>29</xdr:col>
      <xdr:colOff>177800</xdr:colOff>
      <xdr:row>37</xdr:row>
      <xdr:rowOff>177212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0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47689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7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63790</xdr:rowOff>
    </xdr:from>
    <xdr:to>
      <xdr:col>26</xdr:col>
      <xdr:colOff>101600</xdr:colOff>
      <xdr:row>37</xdr:row>
      <xdr:rowOff>165390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8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150167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7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43412</xdr:rowOff>
    </xdr:from>
    <xdr:to>
      <xdr:col>22</xdr:col>
      <xdr:colOff>165100</xdr:colOff>
      <xdr:row>37</xdr:row>
      <xdr:rowOff>145012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6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129789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5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49650</xdr:rowOff>
    </xdr:from>
    <xdr:to>
      <xdr:col>19</xdr:col>
      <xdr:colOff>38100</xdr:colOff>
      <xdr:row>37</xdr:row>
      <xdr:rowOff>151250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136027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6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120026</xdr:rowOff>
    </xdr:from>
    <xdr:to>
      <xdr:col>15</xdr:col>
      <xdr:colOff>101600</xdr:colOff>
      <xdr:row>37</xdr:row>
      <xdr:rowOff>221626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44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206403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3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156655</xdr:rowOff>
    </xdr:from>
    <xdr:to>
      <xdr:col>24</xdr:col>
      <xdr:colOff>63500</xdr:colOff>
      <xdr:row>38</xdr:row>
      <xdr:rowOff>169532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71755"/>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154140</xdr:rowOff>
    </xdr:from>
    <xdr:to>
      <xdr:col>19</xdr:col>
      <xdr:colOff>177800</xdr:colOff>
      <xdr:row>38</xdr:row>
      <xdr:rowOff>156655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6924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141167</xdr:rowOff>
    </xdr:from>
    <xdr:to>
      <xdr:col>15</xdr:col>
      <xdr:colOff>50800</xdr:colOff>
      <xdr:row>38</xdr:row>
      <xdr:rowOff>154140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56267"/>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118459</xdr:rowOff>
    </xdr:from>
    <xdr:to>
      <xdr:col>10</xdr:col>
      <xdr:colOff>114300</xdr:colOff>
      <xdr:row>38</xdr:row>
      <xdr:rowOff>141167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33559"/>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118732</xdr:rowOff>
    </xdr:from>
    <xdr:to>
      <xdr:col>24</xdr:col>
      <xdr:colOff>114300</xdr:colOff>
      <xdr:row>39</xdr:row>
      <xdr:rowOff>48882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6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33659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105855</xdr:rowOff>
    </xdr:from>
    <xdr:to>
      <xdr:col>20</xdr:col>
      <xdr:colOff>38100</xdr:colOff>
      <xdr:row>39</xdr:row>
      <xdr:rowOff>36005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27132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103340</xdr:rowOff>
    </xdr:from>
    <xdr:to>
      <xdr:col>15</xdr:col>
      <xdr:colOff>101600</xdr:colOff>
      <xdr:row>39</xdr:row>
      <xdr:rowOff>33490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24617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90367</xdr:rowOff>
    </xdr:from>
    <xdr:to>
      <xdr:col>10</xdr:col>
      <xdr:colOff>165100</xdr:colOff>
      <xdr:row>39</xdr:row>
      <xdr:rowOff>20517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11644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67659</xdr:rowOff>
    </xdr:from>
    <xdr:to>
      <xdr:col>6</xdr:col>
      <xdr:colOff>38100</xdr:colOff>
      <xdr:row>38</xdr:row>
      <xdr:rowOff>169259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160386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5763</xdr:rowOff>
    </xdr:from>
    <xdr:to>
      <xdr:col>24</xdr:col>
      <xdr:colOff>63500</xdr:colOff>
      <xdr:row>55</xdr:row>
      <xdr:rowOff>19868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35513"/>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19868</xdr:rowOff>
    </xdr:from>
    <xdr:to>
      <xdr:col>19</xdr:col>
      <xdr:colOff>177800</xdr:colOff>
      <xdr:row>55</xdr:row>
      <xdr:rowOff>44259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49618"/>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31686</xdr:rowOff>
    </xdr:from>
    <xdr:to>
      <xdr:col>15</xdr:col>
      <xdr:colOff>50800</xdr:colOff>
      <xdr:row>55</xdr:row>
      <xdr:rowOff>44259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6143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31686</xdr:rowOff>
    </xdr:from>
    <xdr:to>
      <xdr:col>10</xdr:col>
      <xdr:colOff>114300</xdr:colOff>
      <xdr:row>55</xdr:row>
      <xdr:rowOff>105387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61436"/>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126413</xdr:rowOff>
    </xdr:from>
    <xdr:to>
      <xdr:col>24</xdr:col>
      <xdr:colOff>114300</xdr:colOff>
      <xdr:row>55</xdr:row>
      <xdr:rowOff>56563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104840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6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140518</xdr:rowOff>
    </xdr:from>
    <xdr:to>
      <xdr:col>20</xdr:col>
      <xdr:colOff>38100</xdr:colOff>
      <xdr:row>55</xdr:row>
      <xdr:rowOff>70668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61795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164909</xdr:rowOff>
    </xdr:from>
    <xdr:to>
      <xdr:col>15</xdr:col>
      <xdr:colOff>101600</xdr:colOff>
      <xdr:row>55</xdr:row>
      <xdr:rowOff>95059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86186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152336</xdr:rowOff>
    </xdr:from>
    <xdr:to>
      <xdr:col>10</xdr:col>
      <xdr:colOff>165100</xdr:colOff>
      <xdr:row>55</xdr:row>
      <xdr:rowOff>82486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73613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54587</xdr:rowOff>
    </xdr:from>
    <xdr:to>
      <xdr:col>6</xdr:col>
      <xdr:colOff>38100</xdr:colOff>
      <xdr:row>55</xdr:row>
      <xdr:rowOff>156187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147314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7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5649</xdr:rowOff>
    </xdr:from>
    <xdr:to>
      <xdr:col>24</xdr:col>
      <xdr:colOff>63500</xdr:colOff>
      <xdr:row>78</xdr:row>
      <xdr:rowOff>33355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78749"/>
          <a:ext cx="8382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25355</xdr:rowOff>
    </xdr:from>
    <xdr:to>
      <xdr:col>19</xdr:col>
      <xdr:colOff>177800</xdr:colOff>
      <xdr:row>78</xdr:row>
      <xdr:rowOff>33355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98455"/>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157806</xdr:rowOff>
    </xdr:from>
    <xdr:to>
      <xdr:col>15</xdr:col>
      <xdr:colOff>50800</xdr:colOff>
      <xdr:row>78</xdr:row>
      <xdr:rowOff>25355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9456"/>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157806</xdr:rowOff>
    </xdr:from>
    <xdr:to>
      <xdr:col>10</xdr:col>
      <xdr:colOff>114300</xdr:colOff>
      <xdr:row>78</xdr:row>
      <xdr:rowOff>8849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9456"/>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126299</xdr:rowOff>
    </xdr:from>
    <xdr:to>
      <xdr:col>24</xdr:col>
      <xdr:colOff>114300</xdr:colOff>
      <xdr:row>78</xdr:row>
      <xdr:rowOff>56449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68470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154005</xdr:rowOff>
    </xdr:from>
    <xdr:to>
      <xdr:col>20</xdr:col>
      <xdr:colOff>38100</xdr:colOff>
      <xdr:row>78</xdr:row>
      <xdr:rowOff>84155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75282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4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146005</xdr:rowOff>
    </xdr:from>
    <xdr:to>
      <xdr:col>15</xdr:col>
      <xdr:colOff>101600</xdr:colOff>
      <xdr:row>78</xdr:row>
      <xdr:rowOff>76155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67282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107006</xdr:rowOff>
    </xdr:from>
    <xdr:to>
      <xdr:col>10</xdr:col>
      <xdr:colOff>165100</xdr:colOff>
      <xdr:row>78</xdr:row>
      <xdr:rowOff>37156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28283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0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129499</xdr:rowOff>
    </xdr:from>
    <xdr:to>
      <xdr:col>6</xdr:col>
      <xdr:colOff>38100</xdr:colOff>
      <xdr:row>78</xdr:row>
      <xdr:rowOff>59649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50776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82062</xdr:rowOff>
    </xdr:from>
    <xdr:to>
      <xdr:col>24</xdr:col>
      <xdr:colOff>63500</xdr:colOff>
      <xdr:row>96</xdr:row>
      <xdr:rowOff>99436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41262"/>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99436</xdr:rowOff>
    </xdr:from>
    <xdr:to>
      <xdr:col>19</xdr:col>
      <xdr:colOff>177800</xdr:colOff>
      <xdr:row>96</xdr:row>
      <xdr:rowOff>134747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58636"/>
          <a:ext cx="889000" cy="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134747</xdr:rowOff>
    </xdr:from>
    <xdr:to>
      <xdr:col>15</xdr:col>
      <xdr:colOff>50800</xdr:colOff>
      <xdr:row>97</xdr:row>
      <xdr:rowOff>63850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93947"/>
          <a:ext cx="889000" cy="10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63850</xdr:rowOff>
    </xdr:from>
    <xdr:to>
      <xdr:col>10</xdr:col>
      <xdr:colOff>114300</xdr:colOff>
      <xdr:row>97</xdr:row>
      <xdr:rowOff>131516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94500"/>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31262</xdr:rowOff>
    </xdr:from>
    <xdr:to>
      <xdr:col>24</xdr:col>
      <xdr:colOff>114300</xdr:colOff>
      <xdr:row>96</xdr:row>
      <xdr:rowOff>132862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9689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48636</xdr:rowOff>
    </xdr:from>
    <xdr:to>
      <xdr:col>20</xdr:col>
      <xdr:colOff>38100</xdr:colOff>
      <xdr:row>96</xdr:row>
      <xdr:rowOff>150236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141363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83947</xdr:rowOff>
    </xdr:from>
    <xdr:to>
      <xdr:col>15</xdr:col>
      <xdr:colOff>101600</xdr:colOff>
      <xdr:row>97</xdr:row>
      <xdr:rowOff>14097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13050</xdr:rowOff>
    </xdr:from>
    <xdr:to>
      <xdr:col>10</xdr:col>
      <xdr:colOff>165100</xdr:colOff>
      <xdr:row>97</xdr:row>
      <xdr:rowOff>114650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105777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3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80716</xdr:rowOff>
    </xdr:from>
    <xdr:to>
      <xdr:col>6</xdr:col>
      <xdr:colOff>38100</xdr:colOff>
      <xdr:row>98</xdr:row>
      <xdr:rowOff>10866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62962</xdr:rowOff>
    </xdr:from>
    <xdr:to>
      <xdr:col>55</xdr:col>
      <xdr:colOff>0</xdr:colOff>
      <xdr:row>36</xdr:row>
      <xdr:rowOff>74949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35162"/>
          <a:ext cx="8382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27357</xdr:rowOff>
    </xdr:from>
    <xdr:to>
      <xdr:col>50</xdr:col>
      <xdr:colOff>114300</xdr:colOff>
      <xdr:row>36</xdr:row>
      <xdr:rowOff>74949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199557"/>
          <a:ext cx="889000" cy="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159260</xdr:rowOff>
    </xdr:from>
    <xdr:to>
      <xdr:col>45</xdr:col>
      <xdr:colOff>177800</xdr:colOff>
      <xdr:row>36</xdr:row>
      <xdr:rowOff>27357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60010"/>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159260</xdr:rowOff>
    </xdr:from>
    <xdr:to>
      <xdr:col>41</xdr:col>
      <xdr:colOff>50800</xdr:colOff>
      <xdr:row>36</xdr:row>
      <xdr:rowOff>14441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60010"/>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12162</xdr:rowOff>
    </xdr:from>
    <xdr:to>
      <xdr:col>55</xdr:col>
      <xdr:colOff>50800</xdr:colOff>
      <xdr:row>36</xdr:row>
      <xdr:rowOff>113762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35039</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24149</xdr:rowOff>
    </xdr:from>
    <xdr:to>
      <xdr:col>50</xdr:col>
      <xdr:colOff>165100</xdr:colOff>
      <xdr:row>36</xdr:row>
      <xdr:rowOff>125749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9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142276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7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148007</xdr:rowOff>
    </xdr:from>
    <xdr:to>
      <xdr:col>46</xdr:col>
      <xdr:colOff>38100</xdr:colOff>
      <xdr:row>36</xdr:row>
      <xdr:rowOff>78157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4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94684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2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108460</xdr:rowOff>
    </xdr:from>
    <xdr:to>
      <xdr:col>41</xdr:col>
      <xdr:colOff>101600</xdr:colOff>
      <xdr:row>36</xdr:row>
      <xdr:rowOff>38610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55137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135091</xdr:rowOff>
    </xdr:from>
    <xdr:to>
      <xdr:col>36</xdr:col>
      <xdr:colOff>165100</xdr:colOff>
      <xdr:row>36</xdr:row>
      <xdr:rowOff>65241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3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81768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40519</xdr:rowOff>
    </xdr:from>
    <xdr:to>
      <xdr:col>55</xdr:col>
      <xdr:colOff>0</xdr:colOff>
      <xdr:row>58</xdr:row>
      <xdr:rowOff>43048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84619"/>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43048</xdr:rowOff>
    </xdr:from>
    <xdr:to>
      <xdr:col>50</xdr:col>
      <xdr:colOff>114300</xdr:colOff>
      <xdr:row>58</xdr:row>
      <xdr:rowOff>69721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87148"/>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69721</xdr:rowOff>
    </xdr:from>
    <xdr:to>
      <xdr:col>45</xdr:col>
      <xdr:colOff>177800</xdr:colOff>
      <xdr:row>58</xdr:row>
      <xdr:rowOff>71509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13821"/>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17235</xdr:rowOff>
    </xdr:from>
    <xdr:to>
      <xdr:col>41</xdr:col>
      <xdr:colOff>50800</xdr:colOff>
      <xdr:row>58</xdr:row>
      <xdr:rowOff>71509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1335"/>
          <a:ext cx="889000" cy="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161169</xdr:rowOff>
    </xdr:from>
    <xdr:to>
      <xdr:col>55</xdr:col>
      <xdr:colOff>50800</xdr:colOff>
      <xdr:row>58</xdr:row>
      <xdr:rowOff>91319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76096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4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163698</xdr:rowOff>
    </xdr:from>
    <xdr:to>
      <xdr:col>50</xdr:col>
      <xdr:colOff>165100</xdr:colOff>
      <xdr:row>58</xdr:row>
      <xdr:rowOff>93848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3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84975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2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18921</xdr:rowOff>
    </xdr:from>
    <xdr:to>
      <xdr:col>46</xdr:col>
      <xdr:colOff>38100</xdr:colOff>
      <xdr:row>58</xdr:row>
      <xdr:rowOff>120521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111648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20709</xdr:rowOff>
    </xdr:from>
    <xdr:to>
      <xdr:col>41</xdr:col>
      <xdr:colOff>101600</xdr:colOff>
      <xdr:row>58</xdr:row>
      <xdr:rowOff>122309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113436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137885</xdr:rowOff>
    </xdr:from>
    <xdr:to>
      <xdr:col>36</xdr:col>
      <xdr:colOff>165100</xdr:colOff>
      <xdr:row>58</xdr:row>
      <xdr:rowOff>68035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59162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12240</xdr:rowOff>
    </xdr:from>
    <xdr:to>
      <xdr:col>55</xdr:col>
      <xdr:colOff>0</xdr:colOff>
      <xdr:row>79</xdr:row>
      <xdr:rowOff>97321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56790"/>
          <a:ext cx="838200" cy="8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93839</xdr:rowOff>
    </xdr:from>
    <xdr:to>
      <xdr:col>50</xdr:col>
      <xdr:colOff>114300</xdr:colOff>
      <xdr:row>79</xdr:row>
      <xdr:rowOff>97321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638389"/>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93839</xdr:rowOff>
    </xdr:from>
    <xdr:to>
      <xdr:col>45</xdr:col>
      <xdr:colOff>177800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638389"/>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132890</xdr:rowOff>
    </xdr:from>
    <xdr:to>
      <xdr:col>55</xdr:col>
      <xdr:colOff>50800</xdr:colOff>
      <xdr:row>79</xdr:row>
      <xdr:rowOff>63040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65630</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46521</xdr:rowOff>
    </xdr:from>
    <xdr:to>
      <xdr:col>50</xdr:col>
      <xdr:colOff>165100</xdr:colOff>
      <xdr:row>79</xdr:row>
      <xdr:rowOff>148121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139248</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43039</xdr:rowOff>
    </xdr:from>
    <xdr:to>
      <xdr:col>46</xdr:col>
      <xdr:colOff>38100</xdr:colOff>
      <xdr:row>79</xdr:row>
      <xdr:rowOff>144639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135766</xdr:rowOff>
    </xdr:from>
    <xdr:ext cx="378565"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61017" y="1368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115615</xdr:rowOff>
    </xdr:from>
    <xdr:to>
      <xdr:col>55</xdr:col>
      <xdr:colOff>0</xdr:colOff>
      <xdr:row>98</xdr:row>
      <xdr:rowOff>92543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46265"/>
          <a:ext cx="838200" cy="14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115615</xdr:rowOff>
    </xdr:from>
    <xdr:to>
      <xdr:col>50</xdr:col>
      <xdr:colOff>114300</xdr:colOff>
      <xdr:row>98</xdr:row>
      <xdr:rowOff>52767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46265"/>
          <a:ext cx="889000" cy="10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52767</xdr:rowOff>
    </xdr:from>
    <xdr:to>
      <xdr:col>45</xdr:col>
      <xdr:colOff>177800</xdr:colOff>
      <xdr:row>98</xdr:row>
      <xdr:rowOff>63821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54867"/>
          <a:ext cx="889000" cy="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14329</xdr:rowOff>
    </xdr:from>
    <xdr:to>
      <xdr:col>41</xdr:col>
      <xdr:colOff>50800</xdr:colOff>
      <xdr:row>98</xdr:row>
      <xdr:rowOff>63821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44979"/>
          <a:ext cx="889000" cy="2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41743</xdr:rowOff>
    </xdr:from>
    <xdr:to>
      <xdr:col>55</xdr:col>
      <xdr:colOff>50800</xdr:colOff>
      <xdr:row>98</xdr:row>
      <xdr:rowOff>143343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20170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64815</xdr:rowOff>
    </xdr:from>
    <xdr:to>
      <xdr:col>50</xdr:col>
      <xdr:colOff>165100</xdr:colOff>
      <xdr:row>97</xdr:row>
      <xdr:rowOff>166415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157542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1967</xdr:rowOff>
    </xdr:from>
    <xdr:to>
      <xdr:col>46</xdr:col>
      <xdr:colOff>38100</xdr:colOff>
      <xdr:row>98</xdr:row>
      <xdr:rowOff>103567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94694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9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13021</xdr:rowOff>
    </xdr:from>
    <xdr:to>
      <xdr:col>41</xdr:col>
      <xdr:colOff>101600</xdr:colOff>
      <xdr:row>98</xdr:row>
      <xdr:rowOff>114621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105748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134979</xdr:rowOff>
    </xdr:from>
    <xdr:to>
      <xdr:col>36</xdr:col>
      <xdr:colOff>165100</xdr:colOff>
      <xdr:row>97</xdr:row>
      <xdr:rowOff>65129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81656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42964</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95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163614</xdr:rowOff>
    </xdr:from>
    <xdr:to>
      <xdr:col>85</xdr:col>
      <xdr:colOff>177800</xdr:colOff>
      <xdr:row>39</xdr:row>
      <xdr:rowOff>93764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18642</xdr:rowOff>
    </xdr:from>
    <xdr:to>
      <xdr:col>85</xdr:col>
      <xdr:colOff>127000</xdr:colOff>
      <xdr:row>78</xdr:row>
      <xdr:rowOff>20327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91742"/>
          <a:ext cx="8382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18642</xdr:rowOff>
    </xdr:from>
    <xdr:to>
      <xdr:col>81</xdr:col>
      <xdr:colOff>50800</xdr:colOff>
      <xdr:row>78</xdr:row>
      <xdr:rowOff>29928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91742"/>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29928</xdr:rowOff>
    </xdr:from>
    <xdr:to>
      <xdr:col>76</xdr:col>
      <xdr:colOff>114300</xdr:colOff>
      <xdr:row>78</xdr:row>
      <xdr:rowOff>50803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403028"/>
          <a:ext cx="889000" cy="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38602</xdr:rowOff>
    </xdr:from>
    <xdr:to>
      <xdr:col>71</xdr:col>
      <xdr:colOff>177800</xdr:colOff>
      <xdr:row>78</xdr:row>
      <xdr:rowOff>50803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411702"/>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140977</xdr:rowOff>
    </xdr:from>
    <xdr:to>
      <xdr:col>85</xdr:col>
      <xdr:colOff>177800</xdr:colOff>
      <xdr:row>78</xdr:row>
      <xdr:rowOff>71127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3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119404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3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139292</xdr:rowOff>
    </xdr:from>
    <xdr:to>
      <xdr:col>81</xdr:col>
      <xdr:colOff>101600</xdr:colOff>
      <xdr:row>78</xdr:row>
      <xdr:rowOff>69442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34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60569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4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150578</xdr:rowOff>
    </xdr:from>
    <xdr:to>
      <xdr:col>76</xdr:col>
      <xdr:colOff>165100</xdr:colOff>
      <xdr:row>78</xdr:row>
      <xdr:rowOff>80728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5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71855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4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xdr:rowOff>
    </xdr:from>
    <xdr:to>
      <xdr:col>72</xdr:col>
      <xdr:colOff>38100</xdr:colOff>
      <xdr:row>78</xdr:row>
      <xdr:rowOff>101603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92730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4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159252</xdr:rowOff>
    </xdr:from>
    <xdr:to>
      <xdr:col>67</xdr:col>
      <xdr:colOff>101600</xdr:colOff>
      <xdr:row>78</xdr:row>
      <xdr:rowOff>89402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3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80529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4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162274</xdr:rowOff>
    </xdr:from>
    <xdr:to>
      <xdr:col>85</xdr:col>
      <xdr:colOff>127000</xdr:colOff>
      <xdr:row>99</xdr:row>
      <xdr:rowOff>15836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92924"/>
          <a:ext cx="838200" cy="19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69272</xdr:rowOff>
    </xdr:from>
    <xdr:to>
      <xdr:col>81</xdr:col>
      <xdr:colOff>50800</xdr:colOff>
      <xdr:row>99</xdr:row>
      <xdr:rowOff>15836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71372"/>
          <a:ext cx="889000" cy="1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69272</xdr:rowOff>
    </xdr:from>
    <xdr:to>
      <xdr:col>76</xdr:col>
      <xdr:colOff>114300</xdr:colOff>
      <xdr:row>98</xdr:row>
      <xdr:rowOff>86761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71372"/>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160026</xdr:rowOff>
    </xdr:from>
    <xdr:to>
      <xdr:col>71</xdr:col>
      <xdr:colOff>177800</xdr:colOff>
      <xdr:row>98</xdr:row>
      <xdr:rowOff>86761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90676"/>
          <a:ext cx="889000" cy="9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111474</xdr:rowOff>
    </xdr:from>
    <xdr:to>
      <xdr:col>85</xdr:col>
      <xdr:colOff>177800</xdr:colOff>
      <xdr:row>98</xdr:row>
      <xdr:rowOff>41624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4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134351</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136486</xdr:rowOff>
    </xdr:from>
    <xdr:to>
      <xdr:col>81</xdr:col>
      <xdr:colOff>101600</xdr:colOff>
      <xdr:row>99</xdr:row>
      <xdr:rowOff>66636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57763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18472</xdr:rowOff>
    </xdr:from>
    <xdr:to>
      <xdr:col>76</xdr:col>
      <xdr:colOff>165100</xdr:colOff>
      <xdr:row>98</xdr:row>
      <xdr:rowOff>120072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111199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1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35961</xdr:rowOff>
    </xdr:from>
    <xdr:to>
      <xdr:col>72</xdr:col>
      <xdr:colOff>38100</xdr:colOff>
      <xdr:row>98</xdr:row>
      <xdr:rowOff>137561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128688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3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109226</xdr:rowOff>
    </xdr:from>
    <xdr:to>
      <xdr:col>67</xdr:col>
      <xdr:colOff>101600</xdr:colOff>
      <xdr:row>98</xdr:row>
      <xdr:rowOff>39376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30503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8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30125</xdr:rowOff>
    </xdr:from>
    <xdr:to>
      <xdr:col>116</xdr:col>
      <xdr:colOff>63500</xdr:colOff>
      <xdr:row>59</xdr:row>
      <xdr:rowOff>32486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5675"/>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24524</xdr:rowOff>
    </xdr:from>
    <xdr:to>
      <xdr:col>111</xdr:col>
      <xdr:colOff>177800</xdr:colOff>
      <xdr:row>59</xdr:row>
      <xdr:rowOff>30125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007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20904</xdr:rowOff>
    </xdr:from>
    <xdr:to>
      <xdr:col>107</xdr:col>
      <xdr:colOff>50800</xdr:colOff>
      <xdr:row>59</xdr:row>
      <xdr:rowOff>24524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645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20904</xdr:rowOff>
    </xdr:from>
    <xdr:to>
      <xdr:col>102</xdr:col>
      <xdr:colOff>114300</xdr:colOff>
      <xdr:row>59</xdr:row>
      <xdr:rowOff>22847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3645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153136</xdr:rowOff>
    </xdr:from>
    <xdr:to>
      <xdr:col>116</xdr:col>
      <xdr:colOff>114300</xdr:colOff>
      <xdr:row>59</xdr:row>
      <xdr:rowOff>83286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68063</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150775</xdr:rowOff>
    </xdr:from>
    <xdr:to>
      <xdr:col>112</xdr:col>
      <xdr:colOff>38100</xdr:colOff>
      <xdr:row>59</xdr:row>
      <xdr:rowOff>80925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72052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145174</xdr:rowOff>
    </xdr:from>
    <xdr:to>
      <xdr:col>107</xdr:col>
      <xdr:colOff>101600</xdr:colOff>
      <xdr:row>59</xdr:row>
      <xdr:rowOff>75324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66451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141554</xdr:rowOff>
    </xdr:from>
    <xdr:to>
      <xdr:col>102</xdr:col>
      <xdr:colOff>165100</xdr:colOff>
      <xdr:row>59</xdr:row>
      <xdr:rowOff>71704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62831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7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143497</xdr:rowOff>
    </xdr:from>
    <xdr:to>
      <xdr:col>98</xdr:col>
      <xdr:colOff>38100</xdr:colOff>
      <xdr:row>59</xdr:row>
      <xdr:rowOff>73647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64774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137254</xdr:rowOff>
    </xdr:from>
    <xdr:to>
      <xdr:col>116</xdr:col>
      <xdr:colOff>63500</xdr:colOff>
      <xdr:row>78</xdr:row>
      <xdr:rowOff>28051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38904"/>
          <a:ext cx="838200" cy="6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137254</xdr:rowOff>
    </xdr:from>
    <xdr:to>
      <xdr:col>111</xdr:col>
      <xdr:colOff>177800</xdr:colOff>
      <xdr:row>77</xdr:row>
      <xdr:rowOff>161761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38904"/>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161761</xdr:rowOff>
    </xdr:from>
    <xdr:to>
      <xdr:col>107</xdr:col>
      <xdr:colOff>50800</xdr:colOff>
      <xdr:row>77</xdr:row>
      <xdr:rowOff>162652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63411"/>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162308</xdr:rowOff>
    </xdr:from>
    <xdr:to>
      <xdr:col>102</xdr:col>
      <xdr:colOff>114300</xdr:colOff>
      <xdr:row>77</xdr:row>
      <xdr:rowOff>162652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63958"/>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148701</xdr:rowOff>
    </xdr:from>
    <xdr:to>
      <xdr:col>116</xdr:col>
      <xdr:colOff>114300</xdr:colOff>
      <xdr:row>78</xdr:row>
      <xdr:rowOff>78851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63628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86454</xdr:rowOff>
    </xdr:from>
    <xdr:to>
      <xdr:col>112</xdr:col>
      <xdr:colOff>38100</xdr:colOff>
      <xdr:row>78</xdr:row>
      <xdr:rowOff>16604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7731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110961</xdr:rowOff>
    </xdr:from>
    <xdr:to>
      <xdr:col>107</xdr:col>
      <xdr:colOff>101600</xdr:colOff>
      <xdr:row>78</xdr:row>
      <xdr:rowOff>41111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32238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111852</xdr:rowOff>
    </xdr:from>
    <xdr:to>
      <xdr:col>102</xdr:col>
      <xdr:colOff>165100</xdr:colOff>
      <xdr:row>78</xdr:row>
      <xdr:rowOff>42002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1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33129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0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111508</xdr:rowOff>
    </xdr:from>
    <xdr:to>
      <xdr:col>98</xdr:col>
      <xdr:colOff>38100</xdr:colOff>
      <xdr:row>78</xdr:row>
      <xdr:rowOff>41658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32785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常備消防業務やごみの中間処理業務などを一部事務組合で運営しているため、人件費は類似団体内平均値を大きく下回っている一方で、補助費等は類似団体内平均値をわずかに上回っている状況である。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しかしながら、人件費及び補助費等を合算した住民一人当たりのコスト額（志木市：</a:t>
          </a:r>
          <a:r>
            <a:rPr kumimoji="1" lang="en-US" altLang="ja-JP" sz="1300">
              <a:latin typeface="ＭＳ Ｐゴシック" panose="020B0600070205080204" pitchFamily="50" charset="-128"/>
              <a:ea typeface="ＭＳ Ｐゴシック" panose="020B0600070205080204" pitchFamily="50" charset="-128"/>
            </a:rPr>
            <a:t>83,805</a:t>
          </a:r>
          <a:r>
            <a:rPr kumimoji="1" lang="ja-JP" altLang="en-US" sz="1300">
              <a:latin typeface="ＭＳ Ｐゴシック" panose="020B0600070205080204" pitchFamily="50" charset="-128"/>
              <a:ea typeface="ＭＳ Ｐゴシック" panose="020B0600070205080204" pitchFamily="50" charset="-128"/>
            </a:rPr>
            <a:t>円　類似団体内平均値：</a:t>
          </a:r>
          <a:r>
            <a:rPr kumimoji="1" lang="en-US" altLang="ja-JP" sz="1300">
              <a:latin typeface="ＭＳ Ｐゴシック" panose="020B0600070205080204" pitchFamily="50" charset="-128"/>
              <a:ea typeface="ＭＳ Ｐゴシック" panose="020B0600070205080204" pitchFamily="50" charset="-128"/>
            </a:rPr>
            <a:t>97,180</a:t>
          </a:r>
          <a:r>
            <a:rPr kumimoji="1" lang="ja-JP" altLang="en-US" sz="1300">
              <a:latin typeface="ＭＳ Ｐゴシック" panose="020B0600070205080204" pitchFamily="50" charset="-128"/>
              <a:ea typeface="ＭＳ Ｐゴシック" panose="020B0600070205080204" pitchFamily="50" charset="-128"/>
            </a:rPr>
            <a:t>円）は類似団体内平均値を下回っていることから、結果として、経費の削減に努めることができている。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去５年間の推移では、特に扶助費、物件費が増加傾向にあるが、主な要因については、民間保育施設の新規開園に伴う運営助成や障がい者自立支援給付費、学童保育クラブの定員拡大に伴う運営費など、経常的な経費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普通建設事業費、公債費については平成３０年度決算時点では大きな増はないものの、新市庁舎建設事業の実施に伴い、経費が増大していくことが明らかであることから、財政を圧迫させないよう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埼玉県志木市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76,303
74,398
9.05
24,317,312
22,927,464
1,383,047
14,223,966
16,271,386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163017</xdr:rowOff>
    </xdr:from>
    <xdr:to>
      <xdr:col>24</xdr:col>
      <xdr:colOff>63500</xdr:colOff>
      <xdr:row>38</xdr:row>
      <xdr:rowOff>52832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06667"/>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144729</xdr:rowOff>
    </xdr:from>
    <xdr:to>
      <xdr:col>19</xdr:col>
      <xdr:colOff>177800</xdr:colOff>
      <xdr:row>37</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48837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46888</xdr:rowOff>
    </xdr:from>
    <xdr:to>
      <xdr:col>15</xdr:col>
      <xdr:colOff>50800</xdr:colOff>
      <xdr:row>37</xdr:row>
      <xdr:rowOff>144729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90538"/>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43688</xdr:rowOff>
    </xdr:from>
    <xdr:to>
      <xdr:col>10</xdr:col>
      <xdr:colOff>114300</xdr:colOff>
      <xdr:row>37</xdr:row>
      <xdr:rowOff>46888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8733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2032</xdr:rowOff>
    </xdr:from>
    <xdr:to>
      <xdr:col>24</xdr:col>
      <xdr:colOff>114300</xdr:colOff>
      <xdr:row>38</xdr:row>
      <xdr:rowOff>103632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88409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112217</xdr:rowOff>
    </xdr:from>
    <xdr:to>
      <xdr:col>20</xdr:col>
      <xdr:colOff>38100</xdr:colOff>
      <xdr:row>38</xdr:row>
      <xdr:rowOff>42367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33494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4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93929</xdr:rowOff>
    </xdr:from>
    <xdr:to>
      <xdr:col>15</xdr:col>
      <xdr:colOff>101600</xdr:colOff>
      <xdr:row>38</xdr:row>
      <xdr:rowOff>24079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15206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3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167538</xdr:rowOff>
    </xdr:from>
    <xdr:to>
      <xdr:col>10</xdr:col>
      <xdr:colOff>165100</xdr:colOff>
      <xdr:row>37</xdr:row>
      <xdr:rowOff>97688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88815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164338</xdr:rowOff>
    </xdr:from>
    <xdr:to>
      <xdr:col>6</xdr:col>
      <xdr:colOff>38100</xdr:colOff>
      <xdr:row>37</xdr:row>
      <xdr:rowOff>94488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85615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54595</xdr:rowOff>
    </xdr:from>
    <xdr:to>
      <xdr:col>24</xdr:col>
      <xdr:colOff>63500</xdr:colOff>
      <xdr:row>58</xdr:row>
      <xdr:rowOff>55118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27245"/>
          <a:ext cx="838200" cy="17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86567</xdr:rowOff>
    </xdr:from>
    <xdr:to>
      <xdr:col>19</xdr:col>
      <xdr:colOff>177800</xdr:colOff>
      <xdr:row>58</xdr:row>
      <xdr:rowOff>55118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59217"/>
          <a:ext cx="889000" cy="1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81701</xdr:rowOff>
    </xdr:from>
    <xdr:to>
      <xdr:col>15</xdr:col>
      <xdr:colOff>50800</xdr:colOff>
      <xdr:row>57</xdr:row>
      <xdr:rowOff>86567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54351"/>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164601</xdr:rowOff>
    </xdr:from>
    <xdr:to>
      <xdr:col>10</xdr:col>
      <xdr:colOff>114300</xdr:colOff>
      <xdr:row>57</xdr:row>
      <xdr:rowOff>81701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65801"/>
          <a:ext cx="889000" cy="8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3795</xdr:rowOff>
    </xdr:from>
    <xdr:to>
      <xdr:col>24</xdr:col>
      <xdr:colOff>114300</xdr:colOff>
      <xdr:row>57</xdr:row>
      <xdr:rowOff>105395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153672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4318</xdr:rowOff>
    </xdr:from>
    <xdr:to>
      <xdr:col>20</xdr:col>
      <xdr:colOff>38100</xdr:colOff>
      <xdr:row>58</xdr:row>
      <xdr:rowOff>105918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97045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35767</xdr:rowOff>
    </xdr:from>
    <xdr:to>
      <xdr:col>15</xdr:col>
      <xdr:colOff>101600</xdr:colOff>
      <xdr:row>57</xdr:row>
      <xdr:rowOff>137367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128494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30901</xdr:rowOff>
    </xdr:from>
    <xdr:to>
      <xdr:col>10</xdr:col>
      <xdr:colOff>165100</xdr:colOff>
      <xdr:row>57</xdr:row>
      <xdr:rowOff>132501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123628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113801</xdr:rowOff>
    </xdr:from>
    <xdr:to>
      <xdr:col>6</xdr:col>
      <xdr:colOff>38100</xdr:colOff>
      <xdr:row>57</xdr:row>
      <xdr:rowOff>43951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35078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169320</xdr:rowOff>
    </xdr:from>
    <xdr:to>
      <xdr:col>24</xdr:col>
      <xdr:colOff>63500</xdr:colOff>
      <xdr:row>76</xdr:row>
      <xdr:rowOff>48554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28070"/>
          <a:ext cx="8382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169320</xdr:rowOff>
    </xdr:from>
    <xdr:to>
      <xdr:col>19</xdr:col>
      <xdr:colOff>177800</xdr:colOff>
      <xdr:row>76</xdr:row>
      <xdr:rowOff>94568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28070"/>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94568</xdr:rowOff>
    </xdr:from>
    <xdr:to>
      <xdr:col>15</xdr:col>
      <xdr:colOff>50800</xdr:colOff>
      <xdr:row>77</xdr:row>
      <xdr:rowOff>10204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2476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10204</xdr:rowOff>
    </xdr:from>
    <xdr:to>
      <xdr:col>10</xdr:col>
      <xdr:colOff>114300</xdr:colOff>
      <xdr:row>77</xdr:row>
      <xdr:rowOff>33041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1185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169204</xdr:rowOff>
    </xdr:from>
    <xdr:to>
      <xdr:col>24</xdr:col>
      <xdr:colOff>114300</xdr:colOff>
      <xdr:row>76</xdr:row>
      <xdr:rowOff>99354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147631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118520</xdr:rowOff>
    </xdr:from>
    <xdr:to>
      <xdr:col>20</xdr:col>
      <xdr:colOff>38100</xdr:colOff>
      <xdr:row>76</xdr:row>
      <xdr:rowOff>48670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39797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6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43768</xdr:rowOff>
    </xdr:from>
    <xdr:to>
      <xdr:col>15</xdr:col>
      <xdr:colOff>101600</xdr:colOff>
      <xdr:row>76</xdr:row>
      <xdr:rowOff>145368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136495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6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130854</xdr:rowOff>
    </xdr:from>
    <xdr:to>
      <xdr:col>10</xdr:col>
      <xdr:colOff>165100</xdr:colOff>
      <xdr:row>77</xdr:row>
      <xdr:rowOff>61004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52131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153691</xdr:rowOff>
    </xdr:from>
    <xdr:to>
      <xdr:col>6</xdr:col>
      <xdr:colOff>38100</xdr:colOff>
      <xdr:row>77</xdr:row>
      <xdr:rowOff>83841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74968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7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120498</xdr:rowOff>
    </xdr:from>
    <xdr:to>
      <xdr:col>24</xdr:col>
      <xdr:colOff>63500</xdr:colOff>
      <xdr:row>99</xdr:row>
      <xdr:rowOff>128189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7094048"/>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128189</xdr:rowOff>
    </xdr:from>
    <xdr:to>
      <xdr:col>19</xdr:col>
      <xdr:colOff>177800</xdr:colOff>
      <xdr:row>99</xdr:row>
      <xdr:rowOff>137708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710173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136091</xdr:rowOff>
    </xdr:from>
    <xdr:to>
      <xdr:col>15</xdr:col>
      <xdr:colOff>50800</xdr:colOff>
      <xdr:row>99</xdr:row>
      <xdr:rowOff>137708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7109641"/>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110815</xdr:rowOff>
    </xdr:from>
    <xdr:to>
      <xdr:col>10</xdr:col>
      <xdr:colOff>114300</xdr:colOff>
      <xdr:row>99</xdr:row>
      <xdr:rowOff>136091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7084365"/>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69698</xdr:rowOff>
    </xdr:from>
    <xdr:to>
      <xdr:col>24</xdr:col>
      <xdr:colOff>114300</xdr:colOff>
      <xdr:row>99</xdr:row>
      <xdr:rowOff>171298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70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156075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9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77389</xdr:rowOff>
    </xdr:from>
    <xdr:to>
      <xdr:col>20</xdr:col>
      <xdr:colOff>38100</xdr:colOff>
      <xdr:row>100</xdr:row>
      <xdr:rowOff>7539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70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170116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1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86908</xdr:rowOff>
    </xdr:from>
    <xdr:to>
      <xdr:col>15</xdr:col>
      <xdr:colOff>101600</xdr:colOff>
      <xdr:row>100</xdr:row>
      <xdr:rowOff>17058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70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8185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15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85291</xdr:rowOff>
    </xdr:from>
    <xdr:to>
      <xdr:col>10</xdr:col>
      <xdr:colOff>165100</xdr:colOff>
      <xdr:row>100</xdr:row>
      <xdr:rowOff>15441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6568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15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60015</xdr:rowOff>
    </xdr:from>
    <xdr:to>
      <xdr:col>6</xdr:col>
      <xdr:colOff>38100</xdr:colOff>
      <xdr:row>99</xdr:row>
      <xdr:rowOff>161615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152742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2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138176</xdr:rowOff>
    </xdr:from>
    <xdr:to>
      <xdr:col>55</xdr:col>
      <xdr:colOff>0</xdr:colOff>
      <xdr:row>38</xdr:row>
      <xdr:rowOff>138176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532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85598</xdr:rowOff>
    </xdr:from>
    <xdr:to>
      <xdr:col>50</xdr:col>
      <xdr:colOff>114300</xdr:colOff>
      <xdr:row>38</xdr:row>
      <xdr:rowOff>138176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006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85598</xdr:rowOff>
    </xdr:from>
    <xdr:to>
      <xdr:col>45</xdr:col>
      <xdr:colOff>177800</xdr:colOff>
      <xdr:row>38</xdr:row>
      <xdr:rowOff>101219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0069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43688</xdr:rowOff>
    </xdr:from>
    <xdr:to>
      <xdr:col>41</xdr:col>
      <xdr:colOff>50800</xdr:colOff>
      <xdr:row>38</xdr:row>
      <xdr:rowOff>101219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58788"/>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87376</xdr:rowOff>
    </xdr:from>
    <xdr:to>
      <xdr:col>55</xdr:col>
      <xdr:colOff>50800</xdr:colOff>
      <xdr:row>39</xdr:row>
      <xdr:rowOff>17526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2303</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87376</xdr:rowOff>
    </xdr:from>
    <xdr:to>
      <xdr:col>50</xdr:col>
      <xdr:colOff>165100</xdr:colOff>
      <xdr:row>39</xdr:row>
      <xdr:rowOff>17526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8653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34798</xdr:rowOff>
    </xdr:from>
    <xdr:to>
      <xdr:col>46</xdr:col>
      <xdr:colOff>38100</xdr:colOff>
      <xdr:row>38</xdr:row>
      <xdr:rowOff>136398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127525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50419</xdr:rowOff>
    </xdr:from>
    <xdr:to>
      <xdr:col>41</xdr:col>
      <xdr:colOff>101600</xdr:colOff>
      <xdr:row>38</xdr:row>
      <xdr:rowOff>152019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143146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5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164338</xdr:rowOff>
    </xdr:from>
    <xdr:to>
      <xdr:col>36</xdr:col>
      <xdr:colOff>165100</xdr:colOff>
      <xdr:row>38</xdr:row>
      <xdr:rowOff>94488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85615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34678</xdr:rowOff>
    </xdr:from>
    <xdr:to>
      <xdr:col>55</xdr:col>
      <xdr:colOff>0</xdr:colOff>
      <xdr:row>59</xdr:row>
      <xdr:rowOff>35325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50228"/>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35325</xdr:rowOff>
    </xdr:from>
    <xdr:to>
      <xdr:col>50</xdr:col>
      <xdr:colOff>114300</xdr:colOff>
      <xdr:row>59</xdr:row>
      <xdr:rowOff>35782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15087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35782</xdr:rowOff>
    </xdr:from>
    <xdr:to>
      <xdr:col>45</xdr:col>
      <xdr:colOff>177800</xdr:colOff>
      <xdr:row>59</xdr:row>
      <xdr:rowOff>35992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151332"/>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35134</xdr:rowOff>
    </xdr:from>
    <xdr:to>
      <xdr:col>41</xdr:col>
      <xdr:colOff>50800</xdr:colOff>
      <xdr:row>59</xdr:row>
      <xdr:rowOff>35992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50684"/>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155328</xdr:rowOff>
    </xdr:from>
    <xdr:to>
      <xdr:col>55</xdr:col>
      <xdr:colOff>50800</xdr:colOff>
      <xdr:row>59</xdr:row>
      <xdr:rowOff>85478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70255</xdr:rowOff>
    </xdr:from>
    <xdr:ext cx="378565"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1001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155975</xdr:rowOff>
    </xdr:from>
    <xdr:to>
      <xdr:col>50</xdr:col>
      <xdr:colOff>165100</xdr:colOff>
      <xdr:row>59</xdr:row>
      <xdr:rowOff>86125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1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77252</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50017" y="10192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156432</xdr:rowOff>
    </xdr:from>
    <xdr:to>
      <xdr:col>46</xdr:col>
      <xdr:colOff>38100</xdr:colOff>
      <xdr:row>59</xdr:row>
      <xdr:rowOff>86582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77709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61017" y="1019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156642</xdr:rowOff>
    </xdr:from>
    <xdr:to>
      <xdr:col>41</xdr:col>
      <xdr:colOff>101600</xdr:colOff>
      <xdr:row>59</xdr:row>
      <xdr:rowOff>86792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1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77919</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72017" y="1019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155784</xdr:rowOff>
    </xdr:from>
    <xdr:to>
      <xdr:col>36</xdr:col>
      <xdr:colOff>165100</xdr:colOff>
      <xdr:row>59</xdr:row>
      <xdr:rowOff>85934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77061</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83017" y="1019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87990</xdr:rowOff>
    </xdr:from>
    <xdr:to>
      <xdr:col>55</xdr:col>
      <xdr:colOff>0</xdr:colOff>
      <xdr:row>78</xdr:row>
      <xdr:rowOff>91557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61090"/>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87990</xdr:rowOff>
    </xdr:from>
    <xdr:to>
      <xdr:col>50</xdr:col>
      <xdr:colOff>114300</xdr:colOff>
      <xdr:row>78</xdr:row>
      <xdr:rowOff>87990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61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12142</xdr:rowOff>
    </xdr:from>
    <xdr:to>
      <xdr:col>45</xdr:col>
      <xdr:colOff>177800</xdr:colOff>
      <xdr:row>78</xdr:row>
      <xdr:rowOff>87990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85242"/>
          <a:ext cx="889000" cy="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12142</xdr:rowOff>
    </xdr:from>
    <xdr:to>
      <xdr:col>41</xdr:col>
      <xdr:colOff>50800</xdr:colOff>
      <xdr:row>78</xdr:row>
      <xdr:rowOff>86207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85242"/>
          <a:ext cx="889000" cy="7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40757</xdr:rowOff>
    </xdr:from>
    <xdr:to>
      <xdr:col>55</xdr:col>
      <xdr:colOff>50800</xdr:colOff>
      <xdr:row>78</xdr:row>
      <xdr:rowOff>142357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127134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37190</xdr:rowOff>
    </xdr:from>
    <xdr:to>
      <xdr:col>50</xdr:col>
      <xdr:colOff>165100</xdr:colOff>
      <xdr:row>78</xdr:row>
      <xdr:rowOff>138790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129917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37190</xdr:rowOff>
    </xdr:from>
    <xdr:to>
      <xdr:col>46</xdr:col>
      <xdr:colOff>38100</xdr:colOff>
      <xdr:row>78</xdr:row>
      <xdr:rowOff>138790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129917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132792</xdr:rowOff>
    </xdr:from>
    <xdr:to>
      <xdr:col>41</xdr:col>
      <xdr:colOff>101600</xdr:colOff>
      <xdr:row>78</xdr:row>
      <xdr:rowOff>62942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54069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35407</xdr:rowOff>
    </xdr:from>
    <xdr:to>
      <xdr:col>36</xdr:col>
      <xdr:colOff>165100</xdr:colOff>
      <xdr:row>78</xdr:row>
      <xdr:rowOff>137007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128134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27429</xdr:rowOff>
    </xdr:from>
    <xdr:to>
      <xdr:col>55</xdr:col>
      <xdr:colOff>0</xdr:colOff>
      <xdr:row>98</xdr:row>
      <xdr:rowOff>29758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29529"/>
          <a:ext cx="8382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13901</xdr:rowOff>
    </xdr:from>
    <xdr:to>
      <xdr:col>50</xdr:col>
      <xdr:colOff>114300</xdr:colOff>
      <xdr:row>98</xdr:row>
      <xdr:rowOff>29758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16001"/>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11281</xdr:rowOff>
    </xdr:from>
    <xdr:to>
      <xdr:col>45</xdr:col>
      <xdr:colOff>177800</xdr:colOff>
      <xdr:row>98</xdr:row>
      <xdr:rowOff>13901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13381"/>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11281</xdr:rowOff>
    </xdr:from>
    <xdr:to>
      <xdr:col>41</xdr:col>
      <xdr:colOff>50800</xdr:colOff>
      <xdr:row>98</xdr:row>
      <xdr:rowOff>28422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13381"/>
          <a:ext cx="889000" cy="1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148079</xdr:rowOff>
    </xdr:from>
    <xdr:to>
      <xdr:col>55</xdr:col>
      <xdr:colOff>50800</xdr:colOff>
      <xdr:row>98</xdr:row>
      <xdr:rowOff>78229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150408</xdr:rowOff>
    </xdr:from>
    <xdr:to>
      <xdr:col>50</xdr:col>
      <xdr:colOff>165100</xdr:colOff>
      <xdr:row>98</xdr:row>
      <xdr:rowOff>80558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71685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134551</xdr:rowOff>
    </xdr:from>
    <xdr:to>
      <xdr:col>46</xdr:col>
      <xdr:colOff>38100</xdr:colOff>
      <xdr:row>98</xdr:row>
      <xdr:rowOff>64701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55828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131931</xdr:rowOff>
    </xdr:from>
    <xdr:to>
      <xdr:col>41</xdr:col>
      <xdr:colOff>101600</xdr:colOff>
      <xdr:row>98</xdr:row>
      <xdr:rowOff>62081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53208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149072</xdr:rowOff>
    </xdr:from>
    <xdr:to>
      <xdr:col>36</xdr:col>
      <xdr:colOff>165100</xdr:colOff>
      <xdr:row>98</xdr:row>
      <xdr:rowOff>79222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70349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77704</xdr:rowOff>
    </xdr:from>
    <xdr:to>
      <xdr:col>85</xdr:col>
      <xdr:colOff>127000</xdr:colOff>
      <xdr:row>38</xdr:row>
      <xdr:rowOff>88494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92804"/>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77704</xdr:rowOff>
    </xdr:from>
    <xdr:to>
      <xdr:col>81</xdr:col>
      <xdr:colOff>50800</xdr:colOff>
      <xdr:row>38</xdr:row>
      <xdr:rowOff>104176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92804"/>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73817</xdr:rowOff>
    </xdr:from>
    <xdr:to>
      <xdr:col>76</xdr:col>
      <xdr:colOff>114300</xdr:colOff>
      <xdr:row>38</xdr:row>
      <xdr:rowOff>104176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8917"/>
          <a:ext cx="8890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73817</xdr:rowOff>
    </xdr:from>
    <xdr:to>
      <xdr:col>71</xdr:col>
      <xdr:colOff>177800</xdr:colOff>
      <xdr:row>38</xdr:row>
      <xdr:rowOff>97775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88917"/>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37694</xdr:rowOff>
    </xdr:from>
    <xdr:to>
      <xdr:col>85</xdr:col>
      <xdr:colOff>177800</xdr:colOff>
      <xdr:row>38</xdr:row>
      <xdr:rowOff>139294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16121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26904</xdr:rowOff>
    </xdr:from>
    <xdr:to>
      <xdr:col>81</xdr:col>
      <xdr:colOff>101600</xdr:colOff>
      <xdr:row>38</xdr:row>
      <xdr:rowOff>128504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119631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53376</xdr:rowOff>
    </xdr:from>
    <xdr:to>
      <xdr:col>76</xdr:col>
      <xdr:colOff>165100</xdr:colOff>
      <xdr:row>38</xdr:row>
      <xdr:rowOff>154976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146103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6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23017</xdr:rowOff>
    </xdr:from>
    <xdr:to>
      <xdr:col>72</xdr:col>
      <xdr:colOff>38100</xdr:colOff>
      <xdr:row>38</xdr:row>
      <xdr:rowOff>124617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115744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46975</xdr:rowOff>
    </xdr:from>
    <xdr:to>
      <xdr:col>67</xdr:col>
      <xdr:colOff>101600</xdr:colOff>
      <xdr:row>38</xdr:row>
      <xdr:rowOff>148575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139702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78987</xdr:rowOff>
    </xdr:from>
    <xdr:to>
      <xdr:col>85</xdr:col>
      <xdr:colOff>127000</xdr:colOff>
      <xdr:row>57</xdr:row>
      <xdr:rowOff>158350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51637"/>
          <a:ext cx="8382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158350</xdr:rowOff>
    </xdr:from>
    <xdr:to>
      <xdr:col>81</xdr:col>
      <xdr:colOff>50800</xdr:colOff>
      <xdr:row>58</xdr:row>
      <xdr:rowOff>33801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31000"/>
          <a:ext cx="8890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4331</xdr:rowOff>
    </xdr:from>
    <xdr:to>
      <xdr:col>76</xdr:col>
      <xdr:colOff>114300</xdr:colOff>
      <xdr:row>58</xdr:row>
      <xdr:rowOff>33801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948431"/>
          <a:ext cx="8890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4731</xdr:rowOff>
    </xdr:from>
    <xdr:to>
      <xdr:col>71</xdr:col>
      <xdr:colOff>177800</xdr:colOff>
      <xdr:row>58</xdr:row>
      <xdr:rowOff>4331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77381"/>
          <a:ext cx="889000" cy="1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28187</xdr:rowOff>
    </xdr:from>
    <xdr:to>
      <xdr:col>85</xdr:col>
      <xdr:colOff>177800</xdr:colOff>
      <xdr:row>57</xdr:row>
      <xdr:rowOff>129787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6614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107550</xdr:rowOff>
    </xdr:from>
    <xdr:to>
      <xdr:col>81</xdr:col>
      <xdr:colOff>101600</xdr:colOff>
      <xdr:row>58</xdr:row>
      <xdr:rowOff>37700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28827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154451</xdr:rowOff>
    </xdr:from>
    <xdr:to>
      <xdr:col>76</xdr:col>
      <xdr:colOff>165100</xdr:colOff>
      <xdr:row>58</xdr:row>
      <xdr:rowOff>84601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75728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124981</xdr:rowOff>
    </xdr:from>
    <xdr:to>
      <xdr:col>72</xdr:col>
      <xdr:colOff>38100</xdr:colOff>
      <xdr:row>58</xdr:row>
      <xdr:rowOff>55131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46258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125381</xdr:rowOff>
    </xdr:from>
    <xdr:to>
      <xdr:col>67</xdr:col>
      <xdr:colOff>101600</xdr:colOff>
      <xdr:row>57</xdr:row>
      <xdr:rowOff>55531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46658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42965</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87515"/>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163615</xdr:rowOff>
    </xdr:from>
    <xdr:to>
      <xdr:col>85</xdr:col>
      <xdr:colOff>177800</xdr:colOff>
      <xdr:row>79</xdr:row>
      <xdr:rowOff>93765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80130</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18642</xdr:rowOff>
    </xdr:from>
    <xdr:to>
      <xdr:col>85</xdr:col>
      <xdr:colOff>127000</xdr:colOff>
      <xdr:row>98</xdr:row>
      <xdr:rowOff>20327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820742"/>
          <a:ext cx="8382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18642</xdr:rowOff>
    </xdr:from>
    <xdr:to>
      <xdr:col>81</xdr:col>
      <xdr:colOff>50800</xdr:colOff>
      <xdr:row>98</xdr:row>
      <xdr:rowOff>29928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20742"/>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29928</xdr:rowOff>
    </xdr:from>
    <xdr:to>
      <xdr:col>76</xdr:col>
      <xdr:colOff>114300</xdr:colOff>
      <xdr:row>98</xdr:row>
      <xdr:rowOff>50803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32028"/>
          <a:ext cx="889000" cy="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38602</xdr:rowOff>
    </xdr:from>
    <xdr:to>
      <xdr:col>71</xdr:col>
      <xdr:colOff>177800</xdr:colOff>
      <xdr:row>98</xdr:row>
      <xdr:rowOff>50803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40702"/>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140977</xdr:rowOff>
    </xdr:from>
    <xdr:to>
      <xdr:col>85</xdr:col>
      <xdr:colOff>177800</xdr:colOff>
      <xdr:row>98</xdr:row>
      <xdr:rowOff>71127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119404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139292</xdr:rowOff>
    </xdr:from>
    <xdr:to>
      <xdr:col>81</xdr:col>
      <xdr:colOff>101600</xdr:colOff>
      <xdr:row>98</xdr:row>
      <xdr:rowOff>69442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60569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150578</xdr:rowOff>
    </xdr:from>
    <xdr:to>
      <xdr:col>76</xdr:col>
      <xdr:colOff>165100</xdr:colOff>
      <xdr:row>98</xdr:row>
      <xdr:rowOff>80728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71855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xdr:rowOff>
    </xdr:from>
    <xdr:to>
      <xdr:col>72</xdr:col>
      <xdr:colOff>38100</xdr:colOff>
      <xdr:row>98</xdr:row>
      <xdr:rowOff>101603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92730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159252</xdr:rowOff>
    </xdr:from>
    <xdr:to>
      <xdr:col>67</xdr:col>
      <xdr:colOff>101600</xdr:colOff>
      <xdr:row>98</xdr:row>
      <xdr:rowOff>89402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80529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民生費は、総合福祉センター改修工事費の減などにより平成２９年度決算に比べて減となっており、類似団体内平均値を下回っている状況である。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総務費は、公共施設安心安全化基金積立金や、新市庁舎建設実施設計委託料の増に伴い、平成２９年度決算に比べて増となったが、依然、類似団体内平均値を下回っている。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しかし、平成２９年度より新市庁舎建設事業が本格的に始動しており、今後、増加が見込まれる。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教育費は、宗岡第四小学校校舎増築工事や志木小学校擁壁更新工事の増などにより、平成２９年度決算に比べて増となっているが、類似団体内平均値を下回っている。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微増傾向であるが交付税措置のある有利なものを優先的に選択するなど将来負担の抑制に努めており、類似団体内平均値を下回っている状況である。しかしながら、今後、新市庁舎建設をはじめとした公共施設の更新事業が控えていることから、引き続き、適正な地方債の借り入れ・償還となるよう努めていく。　</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年度末における事業費や財源の整理などにより余剰金を財政調整基金に積み立てたが、平成２９年度では</a:t>
          </a:r>
          <a:r>
            <a:rPr kumimoji="1" lang="en-US" altLang="ja-JP" sz="1300">
              <a:latin typeface="ＭＳ ゴシック" pitchFamily="49" charset="-128"/>
              <a:ea typeface="ＭＳ ゴシック" pitchFamily="49" charset="-128"/>
            </a:rPr>
            <a:t>1,799,626</a:t>
          </a:r>
          <a:r>
            <a:rPr kumimoji="1" lang="ja-JP" altLang="en-US" sz="1300">
              <a:latin typeface="ＭＳ ゴシック" pitchFamily="49" charset="-128"/>
              <a:ea typeface="ＭＳ ゴシック" pitchFamily="49" charset="-128"/>
            </a:rPr>
            <a:t>千円であった実質収支が、平成３０年度は</a:t>
          </a:r>
          <a:r>
            <a:rPr kumimoji="1" lang="en-US" altLang="ja-JP" sz="1300">
              <a:latin typeface="ＭＳ ゴシック" pitchFamily="49" charset="-128"/>
              <a:ea typeface="ＭＳ ゴシック" pitchFamily="49" charset="-128"/>
            </a:rPr>
            <a:t>1,383,047</a:t>
          </a:r>
          <a:r>
            <a:rPr kumimoji="1" lang="ja-JP" altLang="en-US" sz="1300">
              <a:latin typeface="ＭＳ ゴシック" pitchFamily="49" charset="-128"/>
              <a:ea typeface="ＭＳ ゴシック" pitchFamily="49" charset="-128"/>
            </a:rPr>
            <a:t>千円となり、結果として実質単年度収支は前年度の黒字から赤字へ転じた。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中期的に見てプラスマイナスゼロに収束することが市民サービスの提供の視点からも理想的であると考えられることから、今後についても適正な収支となるよう、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埼玉県志木市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各会計とも黒字で推移しており、安定した決算状況と言える。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なお、一般会計については、今後、少子高齢化の加速に伴って市税等の減収が見込まれる一方で、待機児童対策や高齢者福祉などに係る社会保障関係経費（扶助費など）の増加が確実に見込まれる。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民間活力の導入などについてその手法を模索するとともに、平成２８年度から令和２年度で取り組む志木市新行政改革プランにおける事務事業の見直しの中で、行政基盤の強化や行政運営の効率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90" customWidth="1"/>
    <col min="12" max="12" width="2.25" style="190" customWidth="1"/>
    <col min="13" max="17" width="2.375" style="190" customWidth="1"/>
    <col min="18" max="119" width="2.125" style="190" customWidth="1"/>
    <col min="120" max="16384" width="0" style="190" hidden="1"/>
  </cols>
  <sheetData>
    <row r="1" spans="1:119" ht="33" customHeight="1">
      <c r="A1" s="188"/>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9"/>
      <c r="DK1" s="189"/>
      <c r="DL1" s="189"/>
      <c r="DM1" s="189"/>
      <c r="DN1" s="189"/>
      <c r="DO1" s="189"/>
    </row>
    <row r="2" spans="1:119" ht="24.75" thickBot="1">
      <c r="A2" s="188"/>
      <c r="B2" s="191" t="s">
        <v>81</v>
      </c>
      <c r="C2" s="191"/>
      <c r="D2" s="192"/>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row>
    <row r="3" spans="1:119" ht="18.75" customHeight="1" thickBot="1">
      <c r="A3" s="189"/>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8"/>
      <c r="DK3" s="188"/>
      <c r="DL3" s="188"/>
      <c r="DM3" s="188"/>
      <c r="DN3" s="188"/>
      <c r="DO3" s="188"/>
    </row>
    <row r="4" spans="1:119" ht="18.75" customHeight="1">
      <c r="A4" s="189"/>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24317312</v>
      </c>
      <c r="BO4" s="433"/>
      <c r="BP4" s="433"/>
      <c r="BQ4" s="433"/>
      <c r="BR4" s="433"/>
      <c r="BS4" s="433"/>
      <c r="BT4" s="433"/>
      <c r="BU4" s="434"/>
      <c r="BV4" s="432">
        <v>23881684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9.6999999999999993</v>
      </c>
      <c r="CU4" s="439"/>
      <c r="CV4" s="439"/>
      <c r="CW4" s="439"/>
      <c r="CX4" s="439"/>
      <c r="CY4" s="439"/>
      <c r="CZ4" s="439"/>
      <c r="DA4" s="440"/>
      <c r="DB4" s="438">
        <v>12.9</v>
      </c>
      <c r="DC4" s="439"/>
      <c r="DD4" s="439"/>
      <c r="DE4" s="439"/>
      <c r="DF4" s="439"/>
      <c r="DG4" s="439"/>
      <c r="DH4" s="439"/>
      <c r="DI4" s="440"/>
      <c r="DJ4" s="188"/>
      <c r="DK4" s="188"/>
      <c r="DL4" s="188"/>
      <c r="DM4" s="188"/>
      <c r="DN4" s="188"/>
      <c r="DO4" s="188"/>
    </row>
    <row r="5" spans="1:119" ht="18.75" customHeight="1">
      <c r="A5" s="189"/>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22927464</v>
      </c>
      <c r="BO5" s="470"/>
      <c r="BP5" s="470"/>
      <c r="BQ5" s="470"/>
      <c r="BR5" s="470"/>
      <c r="BS5" s="470"/>
      <c r="BT5" s="470"/>
      <c r="BU5" s="471"/>
      <c r="BV5" s="469">
        <v>22052335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94.5</v>
      </c>
      <c r="CU5" s="467"/>
      <c r="CV5" s="467"/>
      <c r="CW5" s="467"/>
      <c r="CX5" s="467"/>
      <c r="CY5" s="467"/>
      <c r="CZ5" s="467"/>
      <c r="DA5" s="468"/>
      <c r="DB5" s="466">
        <v>93</v>
      </c>
      <c r="DC5" s="467"/>
      <c r="DD5" s="467"/>
      <c r="DE5" s="467"/>
      <c r="DF5" s="467"/>
      <c r="DG5" s="467"/>
      <c r="DH5" s="467"/>
      <c r="DI5" s="468"/>
      <c r="DJ5" s="188"/>
      <c r="DK5" s="188"/>
      <c r="DL5" s="188"/>
      <c r="DM5" s="188"/>
      <c r="DN5" s="188"/>
      <c r="DO5" s="188"/>
    </row>
    <row r="6" spans="1:119" ht="18.75" customHeight="1">
      <c r="A6" s="189"/>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1389848</v>
      </c>
      <c r="BO6" s="470"/>
      <c r="BP6" s="470"/>
      <c r="BQ6" s="470"/>
      <c r="BR6" s="470"/>
      <c r="BS6" s="470"/>
      <c r="BT6" s="470"/>
      <c r="BU6" s="471"/>
      <c r="BV6" s="469">
        <v>1829349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101.5</v>
      </c>
      <c r="CU6" s="507"/>
      <c r="CV6" s="507"/>
      <c r="CW6" s="507"/>
      <c r="CX6" s="507"/>
      <c r="CY6" s="507"/>
      <c r="CZ6" s="507"/>
      <c r="DA6" s="508"/>
      <c r="DB6" s="506">
        <v>99.7</v>
      </c>
      <c r="DC6" s="507"/>
      <c r="DD6" s="507"/>
      <c r="DE6" s="507"/>
      <c r="DF6" s="507"/>
      <c r="DG6" s="507"/>
      <c r="DH6" s="507"/>
      <c r="DI6" s="508"/>
      <c r="DJ6" s="188"/>
      <c r="DK6" s="188"/>
      <c r="DL6" s="188"/>
      <c r="DM6" s="188"/>
      <c r="DN6" s="188"/>
      <c r="DO6" s="188"/>
    </row>
    <row r="7" spans="1:119" ht="18.75" customHeight="1">
      <c r="A7" s="189"/>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6801</v>
      </c>
      <c r="BO7" s="470"/>
      <c r="BP7" s="470"/>
      <c r="BQ7" s="470"/>
      <c r="BR7" s="470"/>
      <c r="BS7" s="470"/>
      <c r="BT7" s="470"/>
      <c r="BU7" s="471"/>
      <c r="BV7" s="469">
        <v>29723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14223966</v>
      </c>
      <c r="CU7" s="470"/>
      <c r="CV7" s="470"/>
      <c r="CW7" s="470"/>
      <c r="CX7" s="470"/>
      <c r="CY7" s="470"/>
      <c r="CZ7" s="470"/>
      <c r="DA7" s="471"/>
      <c r="DB7" s="469">
        <v>13898236</v>
      </c>
      <c r="DC7" s="470"/>
      <c r="DD7" s="470"/>
      <c r="DE7" s="470"/>
      <c r="DF7" s="470"/>
      <c r="DG7" s="470"/>
      <c r="DH7" s="470"/>
      <c r="DI7" s="471"/>
      <c r="DJ7" s="188"/>
      <c r="DK7" s="188"/>
      <c r="DL7" s="188"/>
      <c r="DM7" s="188"/>
      <c r="DN7" s="188"/>
      <c r="DO7" s="188"/>
    </row>
    <row r="8" spans="1:119" ht="18.75" customHeight="1" thickBot="1">
      <c r="A8" s="189"/>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1383047</v>
      </c>
      <c r="BO8" s="470"/>
      <c r="BP8" s="470"/>
      <c r="BQ8" s="470"/>
      <c r="BR8" s="470"/>
      <c r="BS8" s="470"/>
      <c r="BT8" s="470"/>
      <c r="BU8" s="471"/>
      <c r="BV8" s="469">
        <v>1799626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0.85</v>
      </c>
      <c r="CU8" s="510"/>
      <c r="CV8" s="510"/>
      <c r="CW8" s="510"/>
      <c r="CX8" s="510"/>
      <c r="CY8" s="510"/>
      <c r="CZ8" s="510"/>
      <c r="DA8" s="511"/>
      <c r="DB8" s="509">
        <v>0.85</v>
      </c>
      <c r="DC8" s="510"/>
      <c r="DD8" s="510"/>
      <c r="DE8" s="510"/>
      <c r="DF8" s="510"/>
      <c r="DG8" s="510"/>
      <c r="DH8" s="510"/>
      <c r="DI8" s="511"/>
      <c r="DJ8" s="188"/>
      <c r="DK8" s="188"/>
      <c r="DL8" s="188"/>
      <c r="DM8" s="188"/>
      <c r="DN8" s="188"/>
      <c r="DO8" s="188"/>
    </row>
    <row r="9" spans="1:119" ht="18.75" customHeight="1" thickBot="1">
      <c r="A9" s="189"/>
      <c r="B9" s="463" t="s">
        <v>112</v>
      </c>
      <c r="C9" s="464"/>
      <c r="D9" s="464"/>
      <c r="E9" s="464"/>
      <c r="F9" s="464"/>
      <c r="G9" s="464"/>
      <c r="H9" s="464"/>
      <c r="I9" s="464"/>
      <c r="J9" s="464"/>
      <c r="K9" s="512"/>
      <c r="L9" s="513" t="s">
        <v>113</v>
      </c>
      <c r="M9" s="514"/>
      <c r="N9" s="514"/>
      <c r="O9" s="514"/>
      <c r="P9" s="514"/>
      <c r="Q9" s="515"/>
      <c r="R9" s="516">
        <v>72676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-416579</v>
      </c>
      <c r="BO9" s="470"/>
      <c r="BP9" s="470"/>
      <c r="BQ9" s="470"/>
      <c r="BR9" s="470"/>
      <c r="BS9" s="470"/>
      <c r="BT9" s="470"/>
      <c r="BU9" s="471"/>
      <c r="BV9" s="469">
        <v>381437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9</v>
      </c>
      <c r="DC9" s="467"/>
      <c r="DD9" s="467"/>
      <c r="DE9" s="467"/>
      <c r="DF9" s="467"/>
      <c r="DG9" s="467"/>
      <c r="DH9" s="467"/>
      <c r="DI9" s="468"/>
      <c r="DJ9" s="188"/>
      <c r="DK9" s="188"/>
      <c r="DL9" s="188"/>
      <c r="DM9" s="188"/>
      <c r="DN9" s="188"/>
      <c r="DO9" s="188"/>
    </row>
    <row r="10" spans="1:119" ht="18.75" customHeight="1" thickBot="1">
      <c r="A10" s="189"/>
      <c r="B10" s="463"/>
      <c r="C10" s="464"/>
      <c r="D10" s="464"/>
      <c r="E10" s="464"/>
      <c r="F10" s="464"/>
      <c r="G10" s="464"/>
      <c r="H10" s="464"/>
      <c r="I10" s="464"/>
      <c r="J10" s="464"/>
      <c r="K10" s="512"/>
      <c r="L10" s="519" t="s">
        <v>118</v>
      </c>
      <c r="M10" s="499"/>
      <c r="N10" s="499"/>
      <c r="O10" s="499"/>
      <c r="P10" s="499"/>
      <c r="Q10" s="500"/>
      <c r="R10" s="520">
        <v>69611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160367</v>
      </c>
      <c r="BO10" s="470"/>
      <c r="BP10" s="470"/>
      <c r="BQ10" s="470"/>
      <c r="BR10" s="470"/>
      <c r="BS10" s="470"/>
      <c r="BT10" s="470"/>
      <c r="BU10" s="471"/>
      <c r="BV10" s="469">
        <v>99508</v>
      </c>
      <c r="BW10" s="470"/>
      <c r="BX10" s="470"/>
      <c r="BY10" s="470"/>
      <c r="BZ10" s="470"/>
      <c r="CA10" s="470"/>
      <c r="CB10" s="470"/>
      <c r="CC10" s="471"/>
      <c r="CD10" s="193" t="s">
        <v>122</v>
      </c>
      <c r="CE10" s="194"/>
      <c r="CF10" s="194"/>
      <c r="CG10" s="194"/>
      <c r="CH10" s="194"/>
      <c r="CI10" s="194"/>
      <c r="CJ10" s="194"/>
      <c r="CK10" s="194"/>
      <c r="CL10" s="194"/>
      <c r="CM10" s="194"/>
      <c r="CN10" s="194"/>
      <c r="CO10" s="194"/>
      <c r="CP10" s="194"/>
      <c r="CQ10" s="194"/>
      <c r="CR10" s="194"/>
      <c r="CS10" s="195"/>
      <c r="CT10" s="196"/>
      <c r="CU10" s="197"/>
      <c r="CV10" s="197"/>
      <c r="CW10" s="197"/>
      <c r="CX10" s="197"/>
      <c r="CY10" s="197"/>
      <c r="CZ10" s="197"/>
      <c r="DA10" s="198"/>
      <c r="DB10" s="196"/>
      <c r="DC10" s="197"/>
      <c r="DD10" s="197"/>
      <c r="DE10" s="197"/>
      <c r="DF10" s="197"/>
      <c r="DG10" s="197"/>
      <c r="DH10" s="197"/>
      <c r="DI10" s="198"/>
      <c r="DJ10" s="188"/>
      <c r="DK10" s="188"/>
      <c r="DL10" s="188"/>
      <c r="DM10" s="188"/>
      <c r="DN10" s="188"/>
      <c r="DO10" s="188"/>
    </row>
    <row r="11" spans="1:119" ht="18.75" customHeight="1" thickBot="1">
      <c r="A11" s="189"/>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8"/>
      <c r="DK11" s="188"/>
      <c r="DL11" s="188"/>
      <c r="DM11" s="188"/>
      <c r="DN11" s="188"/>
      <c r="DO11" s="188"/>
    </row>
    <row r="12" spans="1:119" ht="18.75" customHeight="1">
      <c r="A12" s="189"/>
      <c r="B12" s="529" t="s">
        <v>130</v>
      </c>
      <c r="C12" s="530"/>
      <c r="D12" s="530"/>
      <c r="E12" s="530"/>
      <c r="F12" s="530"/>
      <c r="G12" s="530"/>
      <c r="H12" s="530"/>
      <c r="I12" s="530"/>
      <c r="J12" s="530"/>
      <c r="K12" s="531"/>
      <c r="L12" s="538" t="s">
        <v>131</v>
      </c>
      <c r="M12" s="539"/>
      <c r="N12" s="539"/>
      <c r="O12" s="539"/>
      <c r="P12" s="539"/>
      <c r="Q12" s="540"/>
      <c r="R12" s="541">
        <v>76303</v>
      </c>
      <c r="S12" s="542"/>
      <c r="T12" s="542"/>
      <c r="U12" s="542"/>
      <c r="V12" s="543"/>
      <c r="W12" s="544" t="s">
        <v>1</v>
      </c>
      <c r="X12" s="502"/>
      <c r="Y12" s="502"/>
      <c r="Z12" s="502"/>
      <c r="AA12" s="502"/>
      <c r="AB12" s="545"/>
      <c r="AC12" s="501" t="s">
        <v>132</v>
      </c>
      <c r="AD12" s="502"/>
      <c r="AE12" s="502"/>
      <c r="AF12" s="502"/>
      <c r="AG12" s="545"/>
      <c r="AH12" s="501" t="s">
        <v>133</v>
      </c>
      <c r="AI12" s="502"/>
      <c r="AJ12" s="502"/>
      <c r="AK12" s="502"/>
      <c r="AL12" s="546"/>
      <c r="AM12" s="498" t="s">
        <v>134</v>
      </c>
      <c r="AN12" s="499"/>
      <c r="AO12" s="499"/>
      <c r="AP12" s="499"/>
      <c r="AQ12" s="499"/>
      <c r="AR12" s="499"/>
      <c r="AS12" s="499"/>
      <c r="AT12" s="500"/>
      <c r="AU12" s="501" t="s">
        <v>126</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8"/>
      <c r="DK12" s="188"/>
      <c r="DL12" s="188"/>
      <c r="DM12" s="188"/>
      <c r="DN12" s="188"/>
      <c r="DO12" s="188"/>
    </row>
    <row r="13" spans="1:119" ht="18.75" customHeight="1">
      <c r="A13" s="189"/>
      <c r="B13" s="532"/>
      <c r="C13" s="533"/>
      <c r="D13" s="533"/>
      <c r="E13" s="533"/>
      <c r="F13" s="533"/>
      <c r="G13" s="533"/>
      <c r="H13" s="533"/>
      <c r="I13" s="533"/>
      <c r="J13" s="533"/>
      <c r="K13" s="534"/>
      <c r="L13" s="199"/>
      <c r="M13" s="557" t="s">
        <v>137</v>
      </c>
      <c r="N13" s="558"/>
      <c r="O13" s="558"/>
      <c r="P13" s="558"/>
      <c r="Q13" s="559"/>
      <c r="R13" s="550">
        <v>74398</v>
      </c>
      <c r="S13" s="551"/>
      <c r="T13" s="551"/>
      <c r="U13" s="551"/>
      <c r="V13" s="552"/>
      <c r="W13" s="485" t="s">
        <v>138</v>
      </c>
      <c r="X13" s="486"/>
      <c r="Y13" s="486"/>
      <c r="Z13" s="486"/>
      <c r="AA13" s="486"/>
      <c r="AB13" s="476"/>
      <c r="AC13" s="520">
        <v>193</v>
      </c>
      <c r="AD13" s="521"/>
      <c r="AE13" s="521"/>
      <c r="AF13" s="521"/>
      <c r="AG13" s="560"/>
      <c r="AH13" s="520">
        <v>207</v>
      </c>
      <c r="AI13" s="521"/>
      <c r="AJ13" s="521"/>
      <c r="AK13" s="521"/>
      <c r="AL13" s="522"/>
      <c r="AM13" s="498" t="s">
        <v>139</v>
      </c>
      <c r="AN13" s="499"/>
      <c r="AO13" s="499"/>
      <c r="AP13" s="499"/>
      <c r="AQ13" s="499"/>
      <c r="AR13" s="499"/>
      <c r="AS13" s="499"/>
      <c r="AT13" s="500"/>
      <c r="AU13" s="501" t="s">
        <v>105</v>
      </c>
      <c r="AV13" s="502"/>
      <c r="AW13" s="502"/>
      <c r="AX13" s="502"/>
      <c r="AY13" s="503" t="s">
        <v>140</v>
      </c>
      <c r="AZ13" s="504"/>
      <c r="BA13" s="504"/>
      <c r="BB13" s="504"/>
      <c r="BC13" s="504"/>
      <c r="BD13" s="504"/>
      <c r="BE13" s="504"/>
      <c r="BF13" s="504"/>
      <c r="BG13" s="504"/>
      <c r="BH13" s="504"/>
      <c r="BI13" s="504"/>
      <c r="BJ13" s="504"/>
      <c r="BK13" s="504"/>
      <c r="BL13" s="504"/>
      <c r="BM13" s="505"/>
      <c r="BN13" s="469">
        <v>-256212</v>
      </c>
      <c r="BO13" s="470"/>
      <c r="BP13" s="470"/>
      <c r="BQ13" s="470"/>
      <c r="BR13" s="470"/>
      <c r="BS13" s="470"/>
      <c r="BT13" s="470"/>
      <c r="BU13" s="471"/>
      <c r="BV13" s="469">
        <v>480945</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0.8</v>
      </c>
      <c r="CU13" s="467"/>
      <c r="CV13" s="467"/>
      <c r="CW13" s="467"/>
      <c r="CX13" s="467"/>
      <c r="CY13" s="467"/>
      <c r="CZ13" s="467"/>
      <c r="DA13" s="468"/>
      <c r="DB13" s="466">
        <v>1</v>
      </c>
      <c r="DC13" s="467"/>
      <c r="DD13" s="467"/>
      <c r="DE13" s="467"/>
      <c r="DF13" s="467"/>
      <c r="DG13" s="467"/>
      <c r="DH13" s="467"/>
      <c r="DI13" s="468"/>
      <c r="DJ13" s="188"/>
      <c r="DK13" s="188"/>
      <c r="DL13" s="188"/>
      <c r="DM13" s="188"/>
      <c r="DN13" s="188"/>
      <c r="DO13" s="188"/>
    </row>
    <row r="14" spans="1:119" ht="18.75" customHeight="1" thickBot="1">
      <c r="A14" s="189"/>
      <c r="B14" s="532"/>
      <c r="C14" s="533"/>
      <c r="D14" s="533"/>
      <c r="E14" s="533"/>
      <c r="F14" s="533"/>
      <c r="G14" s="533"/>
      <c r="H14" s="533"/>
      <c r="I14" s="533"/>
      <c r="J14" s="533"/>
      <c r="K14" s="534"/>
      <c r="L14" s="547" t="s">
        <v>142</v>
      </c>
      <c r="M14" s="548"/>
      <c r="N14" s="548"/>
      <c r="O14" s="548"/>
      <c r="P14" s="548"/>
      <c r="Q14" s="549"/>
      <c r="R14" s="550">
        <v>76056</v>
      </c>
      <c r="S14" s="551"/>
      <c r="T14" s="551"/>
      <c r="U14" s="551"/>
      <c r="V14" s="552"/>
      <c r="W14" s="459"/>
      <c r="X14" s="460"/>
      <c r="Y14" s="460"/>
      <c r="Z14" s="460"/>
      <c r="AA14" s="460"/>
      <c r="AB14" s="449"/>
      <c r="AC14" s="553">
        <v>0.6</v>
      </c>
      <c r="AD14" s="554"/>
      <c r="AE14" s="554"/>
      <c r="AF14" s="554"/>
      <c r="AG14" s="555"/>
      <c r="AH14" s="553">
        <v>0.7</v>
      </c>
      <c r="AI14" s="554"/>
      <c r="AJ14" s="554"/>
      <c r="AK14" s="554"/>
      <c r="AL14" s="556"/>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1" t="s">
        <v>143</v>
      </c>
      <c r="CE14" s="562"/>
      <c r="CF14" s="562"/>
      <c r="CG14" s="562"/>
      <c r="CH14" s="562"/>
      <c r="CI14" s="562"/>
      <c r="CJ14" s="562"/>
      <c r="CK14" s="562"/>
      <c r="CL14" s="562"/>
      <c r="CM14" s="562"/>
      <c r="CN14" s="562"/>
      <c r="CO14" s="562"/>
      <c r="CP14" s="562"/>
      <c r="CQ14" s="562"/>
      <c r="CR14" s="562"/>
      <c r="CS14" s="563"/>
      <c r="CT14" s="564" t="s">
        <v>129</v>
      </c>
      <c r="CU14" s="565"/>
      <c r="CV14" s="565"/>
      <c r="CW14" s="565"/>
      <c r="CX14" s="565"/>
      <c r="CY14" s="565"/>
      <c r="CZ14" s="565"/>
      <c r="DA14" s="566"/>
      <c r="DB14" s="564" t="s">
        <v>129</v>
      </c>
      <c r="DC14" s="565"/>
      <c r="DD14" s="565"/>
      <c r="DE14" s="565"/>
      <c r="DF14" s="565"/>
      <c r="DG14" s="565"/>
      <c r="DH14" s="565"/>
      <c r="DI14" s="566"/>
      <c r="DJ14" s="188"/>
      <c r="DK14" s="188"/>
      <c r="DL14" s="188"/>
      <c r="DM14" s="188"/>
      <c r="DN14" s="188"/>
      <c r="DO14" s="188"/>
    </row>
    <row r="15" spans="1:119" ht="18.75" customHeight="1">
      <c r="A15" s="189"/>
      <c r="B15" s="532"/>
      <c r="C15" s="533"/>
      <c r="D15" s="533"/>
      <c r="E15" s="533"/>
      <c r="F15" s="533"/>
      <c r="G15" s="533"/>
      <c r="H15" s="533"/>
      <c r="I15" s="533"/>
      <c r="J15" s="533"/>
      <c r="K15" s="534"/>
      <c r="L15" s="199"/>
      <c r="M15" s="557" t="s">
        <v>137</v>
      </c>
      <c r="N15" s="558"/>
      <c r="O15" s="558"/>
      <c r="P15" s="558"/>
      <c r="Q15" s="559"/>
      <c r="R15" s="550">
        <v>74283</v>
      </c>
      <c r="S15" s="551"/>
      <c r="T15" s="551"/>
      <c r="U15" s="551"/>
      <c r="V15" s="552"/>
      <c r="W15" s="485" t="s">
        <v>144</v>
      </c>
      <c r="X15" s="486"/>
      <c r="Y15" s="486"/>
      <c r="Z15" s="486"/>
      <c r="AA15" s="486"/>
      <c r="AB15" s="476"/>
      <c r="AC15" s="520">
        <v>6974</v>
      </c>
      <c r="AD15" s="521"/>
      <c r="AE15" s="521"/>
      <c r="AF15" s="521"/>
      <c r="AG15" s="560"/>
      <c r="AH15" s="520">
        <v>7161</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9150224</v>
      </c>
      <c r="BO15" s="433"/>
      <c r="BP15" s="433"/>
      <c r="BQ15" s="433"/>
      <c r="BR15" s="433"/>
      <c r="BS15" s="433"/>
      <c r="BT15" s="433"/>
      <c r="BU15" s="434"/>
      <c r="BV15" s="432">
        <v>8925389</v>
      </c>
      <c r="BW15" s="433"/>
      <c r="BX15" s="433"/>
      <c r="BY15" s="433"/>
      <c r="BZ15" s="433"/>
      <c r="CA15" s="433"/>
      <c r="CB15" s="433"/>
      <c r="CC15" s="434"/>
      <c r="CD15" s="567" t="s">
        <v>146</v>
      </c>
      <c r="CE15" s="568"/>
      <c r="CF15" s="568"/>
      <c r="CG15" s="568"/>
      <c r="CH15" s="568"/>
      <c r="CI15" s="568"/>
      <c r="CJ15" s="568"/>
      <c r="CK15" s="568"/>
      <c r="CL15" s="568"/>
      <c r="CM15" s="568"/>
      <c r="CN15" s="568"/>
      <c r="CO15" s="568"/>
      <c r="CP15" s="568"/>
      <c r="CQ15" s="568"/>
      <c r="CR15" s="568"/>
      <c r="CS15" s="569"/>
      <c r="CT15" s="200"/>
      <c r="CU15" s="201"/>
      <c r="CV15" s="201"/>
      <c r="CW15" s="201"/>
      <c r="CX15" s="201"/>
      <c r="CY15" s="201"/>
      <c r="CZ15" s="201"/>
      <c r="DA15" s="202"/>
      <c r="DB15" s="200"/>
      <c r="DC15" s="201"/>
      <c r="DD15" s="201"/>
      <c r="DE15" s="201"/>
      <c r="DF15" s="201"/>
      <c r="DG15" s="201"/>
      <c r="DH15" s="201"/>
      <c r="DI15" s="202"/>
      <c r="DJ15" s="188"/>
      <c r="DK15" s="188"/>
      <c r="DL15" s="188"/>
      <c r="DM15" s="188"/>
      <c r="DN15" s="188"/>
      <c r="DO15" s="188"/>
    </row>
    <row r="16" spans="1:119" ht="18.75" customHeight="1">
      <c r="A16" s="189"/>
      <c r="B16" s="532"/>
      <c r="C16" s="533"/>
      <c r="D16" s="533"/>
      <c r="E16" s="533"/>
      <c r="F16" s="533"/>
      <c r="G16" s="533"/>
      <c r="H16" s="533"/>
      <c r="I16" s="533"/>
      <c r="J16" s="533"/>
      <c r="K16" s="534"/>
      <c r="L16" s="547" t="s">
        <v>147</v>
      </c>
      <c r="M16" s="578"/>
      <c r="N16" s="578"/>
      <c r="O16" s="578"/>
      <c r="P16" s="578"/>
      <c r="Q16" s="579"/>
      <c r="R16" s="570" t="s">
        <v>148</v>
      </c>
      <c r="S16" s="571"/>
      <c r="T16" s="571"/>
      <c r="U16" s="571"/>
      <c r="V16" s="572"/>
      <c r="W16" s="459"/>
      <c r="X16" s="460"/>
      <c r="Y16" s="460"/>
      <c r="Z16" s="460"/>
      <c r="AA16" s="460"/>
      <c r="AB16" s="449"/>
      <c r="AC16" s="553">
        <v>22.3</v>
      </c>
      <c r="AD16" s="554"/>
      <c r="AE16" s="554"/>
      <c r="AF16" s="554"/>
      <c r="AG16" s="555"/>
      <c r="AH16" s="553">
        <v>22.7</v>
      </c>
      <c r="AI16" s="554"/>
      <c r="AJ16" s="554"/>
      <c r="AK16" s="554"/>
      <c r="AL16" s="556"/>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10597424</v>
      </c>
      <c r="BO16" s="470"/>
      <c r="BP16" s="470"/>
      <c r="BQ16" s="470"/>
      <c r="BR16" s="470"/>
      <c r="BS16" s="470"/>
      <c r="BT16" s="470"/>
      <c r="BU16" s="471"/>
      <c r="BV16" s="469">
        <v>10440189</v>
      </c>
      <c r="BW16" s="470"/>
      <c r="BX16" s="470"/>
      <c r="BY16" s="470"/>
      <c r="BZ16" s="470"/>
      <c r="CA16" s="470"/>
      <c r="CB16" s="470"/>
      <c r="CC16" s="471"/>
      <c r="CD16" s="203"/>
      <c r="CE16" s="576"/>
      <c r="CF16" s="576"/>
      <c r="CG16" s="576"/>
      <c r="CH16" s="576"/>
      <c r="CI16" s="576"/>
      <c r="CJ16" s="576"/>
      <c r="CK16" s="576"/>
      <c r="CL16" s="576"/>
      <c r="CM16" s="576"/>
      <c r="CN16" s="576"/>
      <c r="CO16" s="576"/>
      <c r="CP16" s="576"/>
      <c r="CQ16" s="576"/>
      <c r="CR16" s="576"/>
      <c r="CS16" s="577"/>
      <c r="CT16" s="466"/>
      <c r="CU16" s="467"/>
      <c r="CV16" s="467"/>
      <c r="CW16" s="467"/>
      <c r="CX16" s="467"/>
      <c r="CY16" s="467"/>
      <c r="CZ16" s="467"/>
      <c r="DA16" s="468"/>
      <c r="DB16" s="466"/>
      <c r="DC16" s="467"/>
      <c r="DD16" s="467"/>
      <c r="DE16" s="467"/>
      <c r="DF16" s="467"/>
      <c r="DG16" s="467"/>
      <c r="DH16" s="467"/>
      <c r="DI16" s="468"/>
      <c r="DJ16" s="188"/>
      <c r="DK16" s="188"/>
      <c r="DL16" s="188"/>
      <c r="DM16" s="188"/>
      <c r="DN16" s="188"/>
      <c r="DO16" s="188"/>
    </row>
    <row r="17" spans="1:119" ht="18.75" customHeight="1" thickBot="1">
      <c r="A17" s="189"/>
      <c r="B17" s="535"/>
      <c r="C17" s="536"/>
      <c r="D17" s="536"/>
      <c r="E17" s="536"/>
      <c r="F17" s="536"/>
      <c r="G17" s="536"/>
      <c r="H17" s="536"/>
      <c r="I17" s="536"/>
      <c r="J17" s="536"/>
      <c r="K17" s="537"/>
      <c r="L17" s="204"/>
      <c r="M17" s="573" t="s">
        <v>150</v>
      </c>
      <c r="N17" s="574"/>
      <c r="O17" s="574"/>
      <c r="P17" s="574"/>
      <c r="Q17" s="575"/>
      <c r="R17" s="570" t="s">
        <v>151</v>
      </c>
      <c r="S17" s="571"/>
      <c r="T17" s="571"/>
      <c r="U17" s="571"/>
      <c r="V17" s="572"/>
      <c r="W17" s="485" t="s">
        <v>152</v>
      </c>
      <c r="X17" s="486"/>
      <c r="Y17" s="486"/>
      <c r="Z17" s="486"/>
      <c r="AA17" s="486"/>
      <c r="AB17" s="476"/>
      <c r="AC17" s="520">
        <v>24137</v>
      </c>
      <c r="AD17" s="521"/>
      <c r="AE17" s="521"/>
      <c r="AF17" s="521"/>
      <c r="AG17" s="560"/>
      <c r="AH17" s="520">
        <v>24147</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11774350</v>
      </c>
      <c r="BO17" s="470"/>
      <c r="BP17" s="470"/>
      <c r="BQ17" s="470"/>
      <c r="BR17" s="470"/>
      <c r="BS17" s="470"/>
      <c r="BT17" s="470"/>
      <c r="BU17" s="471"/>
      <c r="BV17" s="469">
        <v>11475566</v>
      </c>
      <c r="BW17" s="470"/>
      <c r="BX17" s="470"/>
      <c r="BY17" s="470"/>
      <c r="BZ17" s="470"/>
      <c r="CA17" s="470"/>
      <c r="CB17" s="470"/>
      <c r="CC17" s="471"/>
      <c r="CD17" s="203"/>
      <c r="CE17" s="576"/>
      <c r="CF17" s="576"/>
      <c r="CG17" s="576"/>
      <c r="CH17" s="576"/>
      <c r="CI17" s="576"/>
      <c r="CJ17" s="576"/>
      <c r="CK17" s="576"/>
      <c r="CL17" s="576"/>
      <c r="CM17" s="576"/>
      <c r="CN17" s="576"/>
      <c r="CO17" s="576"/>
      <c r="CP17" s="576"/>
      <c r="CQ17" s="576"/>
      <c r="CR17" s="576"/>
      <c r="CS17" s="577"/>
      <c r="CT17" s="466"/>
      <c r="CU17" s="467"/>
      <c r="CV17" s="467"/>
      <c r="CW17" s="467"/>
      <c r="CX17" s="467"/>
      <c r="CY17" s="467"/>
      <c r="CZ17" s="467"/>
      <c r="DA17" s="468"/>
      <c r="DB17" s="466"/>
      <c r="DC17" s="467"/>
      <c r="DD17" s="467"/>
      <c r="DE17" s="467"/>
      <c r="DF17" s="467"/>
      <c r="DG17" s="467"/>
      <c r="DH17" s="467"/>
      <c r="DI17" s="468"/>
      <c r="DJ17" s="188"/>
      <c r="DK17" s="188"/>
      <c r="DL17" s="188"/>
      <c r="DM17" s="188"/>
      <c r="DN17" s="188"/>
      <c r="DO17" s="188"/>
    </row>
    <row r="18" spans="1:119" ht="18.75" customHeight="1" thickBot="1">
      <c r="A18" s="189"/>
      <c r="B18" s="580" t="s">
        <v>154</v>
      </c>
      <c r="C18" s="512"/>
      <c r="D18" s="512"/>
      <c r="E18" s="581"/>
      <c r="F18" s="581"/>
      <c r="G18" s="581"/>
      <c r="H18" s="581"/>
      <c r="I18" s="581"/>
      <c r="J18" s="581"/>
      <c r="K18" s="581"/>
      <c r="L18" s="582">
        <v>9.0500000000000007</v>
      </c>
      <c r="M18" s="582"/>
      <c r="N18" s="582"/>
      <c r="O18" s="582"/>
      <c r="P18" s="582"/>
      <c r="Q18" s="582"/>
      <c r="R18" s="583"/>
      <c r="S18" s="583"/>
      <c r="T18" s="583"/>
      <c r="U18" s="583"/>
      <c r="V18" s="584"/>
      <c r="W18" s="487"/>
      <c r="X18" s="488"/>
      <c r="Y18" s="488"/>
      <c r="Z18" s="488"/>
      <c r="AA18" s="488"/>
      <c r="AB18" s="479"/>
      <c r="AC18" s="585">
        <v>77.099999999999994</v>
      </c>
      <c r="AD18" s="586"/>
      <c r="AE18" s="586"/>
      <c r="AF18" s="586"/>
      <c r="AG18" s="587"/>
      <c r="AH18" s="585">
        <v>76.599999999999994</v>
      </c>
      <c r="AI18" s="586"/>
      <c r="AJ18" s="586"/>
      <c r="AK18" s="586"/>
      <c r="AL18" s="588"/>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13700561</v>
      </c>
      <c r="BO18" s="470"/>
      <c r="BP18" s="470"/>
      <c r="BQ18" s="470"/>
      <c r="BR18" s="470"/>
      <c r="BS18" s="470"/>
      <c r="BT18" s="470"/>
      <c r="BU18" s="471"/>
      <c r="BV18" s="469">
        <v>13239178</v>
      </c>
      <c r="BW18" s="470"/>
      <c r="BX18" s="470"/>
      <c r="BY18" s="470"/>
      <c r="BZ18" s="470"/>
      <c r="CA18" s="470"/>
      <c r="CB18" s="470"/>
      <c r="CC18" s="471"/>
      <c r="CD18" s="203"/>
      <c r="CE18" s="576"/>
      <c r="CF18" s="576"/>
      <c r="CG18" s="576"/>
      <c r="CH18" s="576"/>
      <c r="CI18" s="576"/>
      <c r="CJ18" s="576"/>
      <c r="CK18" s="576"/>
      <c r="CL18" s="576"/>
      <c r="CM18" s="576"/>
      <c r="CN18" s="576"/>
      <c r="CO18" s="576"/>
      <c r="CP18" s="576"/>
      <c r="CQ18" s="576"/>
      <c r="CR18" s="576"/>
      <c r="CS18" s="577"/>
      <c r="CT18" s="466"/>
      <c r="CU18" s="467"/>
      <c r="CV18" s="467"/>
      <c r="CW18" s="467"/>
      <c r="CX18" s="467"/>
      <c r="CY18" s="467"/>
      <c r="CZ18" s="467"/>
      <c r="DA18" s="468"/>
      <c r="DB18" s="466"/>
      <c r="DC18" s="467"/>
      <c r="DD18" s="467"/>
      <c r="DE18" s="467"/>
      <c r="DF18" s="467"/>
      <c r="DG18" s="467"/>
      <c r="DH18" s="467"/>
      <c r="DI18" s="468"/>
      <c r="DJ18" s="188"/>
      <c r="DK18" s="188"/>
      <c r="DL18" s="188"/>
      <c r="DM18" s="188"/>
      <c r="DN18" s="188"/>
      <c r="DO18" s="188"/>
    </row>
    <row r="19" spans="1:119" ht="18.75" customHeight="1" thickBot="1">
      <c r="A19" s="189"/>
      <c r="B19" s="580" t="s">
        <v>156</v>
      </c>
      <c r="C19" s="512"/>
      <c r="D19" s="512"/>
      <c r="E19" s="581"/>
      <c r="F19" s="581"/>
      <c r="G19" s="581"/>
      <c r="H19" s="581"/>
      <c r="I19" s="581"/>
      <c r="J19" s="581"/>
      <c r="K19" s="581"/>
      <c r="L19" s="589">
        <v>8030</v>
      </c>
      <c r="M19" s="589"/>
      <c r="N19" s="589"/>
      <c r="O19" s="589"/>
      <c r="P19" s="589"/>
      <c r="Q19" s="589"/>
      <c r="R19" s="590"/>
      <c r="S19" s="590"/>
      <c r="T19" s="590"/>
      <c r="U19" s="590"/>
      <c r="V19" s="591"/>
      <c r="W19" s="426"/>
      <c r="X19" s="427"/>
      <c r="Y19" s="427"/>
      <c r="Z19" s="427"/>
      <c r="AA19" s="427"/>
      <c r="AB19" s="427"/>
      <c r="AC19" s="598"/>
      <c r="AD19" s="598"/>
      <c r="AE19" s="598"/>
      <c r="AF19" s="598"/>
      <c r="AG19" s="598"/>
      <c r="AH19" s="598"/>
      <c r="AI19" s="598"/>
      <c r="AJ19" s="598"/>
      <c r="AK19" s="598"/>
      <c r="AL19" s="599"/>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17656648</v>
      </c>
      <c r="BO19" s="470"/>
      <c r="BP19" s="470"/>
      <c r="BQ19" s="470"/>
      <c r="BR19" s="470"/>
      <c r="BS19" s="470"/>
      <c r="BT19" s="470"/>
      <c r="BU19" s="471"/>
      <c r="BV19" s="469">
        <v>16889279</v>
      </c>
      <c r="BW19" s="470"/>
      <c r="BX19" s="470"/>
      <c r="BY19" s="470"/>
      <c r="BZ19" s="470"/>
      <c r="CA19" s="470"/>
      <c r="CB19" s="470"/>
      <c r="CC19" s="471"/>
      <c r="CD19" s="203"/>
      <c r="CE19" s="576"/>
      <c r="CF19" s="576"/>
      <c r="CG19" s="576"/>
      <c r="CH19" s="576"/>
      <c r="CI19" s="576"/>
      <c r="CJ19" s="576"/>
      <c r="CK19" s="576"/>
      <c r="CL19" s="576"/>
      <c r="CM19" s="576"/>
      <c r="CN19" s="576"/>
      <c r="CO19" s="576"/>
      <c r="CP19" s="576"/>
      <c r="CQ19" s="576"/>
      <c r="CR19" s="576"/>
      <c r="CS19" s="577"/>
      <c r="CT19" s="466"/>
      <c r="CU19" s="467"/>
      <c r="CV19" s="467"/>
      <c r="CW19" s="467"/>
      <c r="CX19" s="467"/>
      <c r="CY19" s="467"/>
      <c r="CZ19" s="467"/>
      <c r="DA19" s="468"/>
      <c r="DB19" s="466"/>
      <c r="DC19" s="467"/>
      <c r="DD19" s="467"/>
      <c r="DE19" s="467"/>
      <c r="DF19" s="467"/>
      <c r="DG19" s="467"/>
      <c r="DH19" s="467"/>
      <c r="DI19" s="468"/>
      <c r="DJ19" s="188"/>
      <c r="DK19" s="188"/>
      <c r="DL19" s="188"/>
      <c r="DM19" s="188"/>
      <c r="DN19" s="188"/>
      <c r="DO19" s="188"/>
    </row>
    <row r="20" spans="1:119" ht="18.75" customHeight="1" thickBot="1">
      <c r="A20" s="189"/>
      <c r="B20" s="580" t="s">
        <v>158</v>
      </c>
      <c r="C20" s="512"/>
      <c r="D20" s="512"/>
      <c r="E20" s="581"/>
      <c r="F20" s="581"/>
      <c r="G20" s="581"/>
      <c r="H20" s="581"/>
      <c r="I20" s="581"/>
      <c r="J20" s="581"/>
      <c r="K20" s="581"/>
      <c r="L20" s="589">
        <v>30607</v>
      </c>
      <c r="M20" s="589"/>
      <c r="N20" s="589"/>
      <c r="O20" s="589"/>
      <c r="P20" s="589"/>
      <c r="Q20" s="589"/>
      <c r="R20" s="590"/>
      <c r="S20" s="590"/>
      <c r="T20" s="590"/>
      <c r="U20" s="590"/>
      <c r="V20" s="591"/>
      <c r="W20" s="487"/>
      <c r="X20" s="488"/>
      <c r="Y20" s="488"/>
      <c r="Z20" s="488"/>
      <c r="AA20" s="488"/>
      <c r="AB20" s="488"/>
      <c r="AC20" s="592"/>
      <c r="AD20" s="592"/>
      <c r="AE20" s="592"/>
      <c r="AF20" s="592"/>
      <c r="AG20" s="592"/>
      <c r="AH20" s="592"/>
      <c r="AI20" s="592"/>
      <c r="AJ20" s="592"/>
      <c r="AK20" s="592"/>
      <c r="AL20" s="593"/>
      <c r="AM20" s="594"/>
      <c r="AN20" s="524"/>
      <c r="AO20" s="524"/>
      <c r="AP20" s="524"/>
      <c r="AQ20" s="524"/>
      <c r="AR20" s="524"/>
      <c r="AS20" s="524"/>
      <c r="AT20" s="525"/>
      <c r="AU20" s="595"/>
      <c r="AV20" s="596"/>
      <c r="AW20" s="596"/>
      <c r="AX20" s="597"/>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3"/>
      <c r="CE20" s="576"/>
      <c r="CF20" s="576"/>
      <c r="CG20" s="576"/>
      <c r="CH20" s="576"/>
      <c r="CI20" s="576"/>
      <c r="CJ20" s="576"/>
      <c r="CK20" s="576"/>
      <c r="CL20" s="576"/>
      <c r="CM20" s="576"/>
      <c r="CN20" s="576"/>
      <c r="CO20" s="576"/>
      <c r="CP20" s="576"/>
      <c r="CQ20" s="576"/>
      <c r="CR20" s="576"/>
      <c r="CS20" s="577"/>
      <c r="CT20" s="466"/>
      <c r="CU20" s="467"/>
      <c r="CV20" s="467"/>
      <c r="CW20" s="467"/>
      <c r="CX20" s="467"/>
      <c r="CY20" s="467"/>
      <c r="CZ20" s="467"/>
      <c r="DA20" s="468"/>
      <c r="DB20" s="466"/>
      <c r="DC20" s="467"/>
      <c r="DD20" s="467"/>
      <c r="DE20" s="467"/>
      <c r="DF20" s="467"/>
      <c r="DG20" s="467"/>
      <c r="DH20" s="467"/>
      <c r="DI20" s="468"/>
      <c r="DJ20" s="188"/>
      <c r="DK20" s="188"/>
      <c r="DL20" s="188"/>
      <c r="DM20" s="188"/>
      <c r="DN20" s="188"/>
      <c r="DO20" s="188"/>
    </row>
    <row r="21" spans="1:119" ht="18.75" customHeight="1">
      <c r="A21" s="189"/>
      <c r="B21" s="600" t="s">
        <v>159</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3"/>
      <c r="CE21" s="576"/>
      <c r="CF21" s="576"/>
      <c r="CG21" s="576"/>
      <c r="CH21" s="576"/>
      <c r="CI21" s="576"/>
      <c r="CJ21" s="576"/>
      <c r="CK21" s="576"/>
      <c r="CL21" s="576"/>
      <c r="CM21" s="576"/>
      <c r="CN21" s="576"/>
      <c r="CO21" s="576"/>
      <c r="CP21" s="576"/>
      <c r="CQ21" s="576"/>
      <c r="CR21" s="576"/>
      <c r="CS21" s="577"/>
      <c r="CT21" s="466"/>
      <c r="CU21" s="467"/>
      <c r="CV21" s="467"/>
      <c r="CW21" s="467"/>
      <c r="CX21" s="467"/>
      <c r="CY21" s="467"/>
      <c r="CZ21" s="467"/>
      <c r="DA21" s="468"/>
      <c r="DB21" s="466"/>
      <c r="DC21" s="467"/>
      <c r="DD21" s="467"/>
      <c r="DE21" s="467"/>
      <c r="DF21" s="467"/>
      <c r="DG21" s="467"/>
      <c r="DH21" s="467"/>
      <c r="DI21" s="468"/>
      <c r="DJ21" s="188"/>
      <c r="DK21" s="188"/>
      <c r="DL21" s="188"/>
      <c r="DM21" s="188"/>
      <c r="DN21" s="188"/>
      <c r="DO21" s="188"/>
    </row>
    <row r="22" spans="1:119" ht="18.75" customHeight="1" thickBot="1">
      <c r="A22" s="189"/>
      <c r="B22" s="603" t="s">
        <v>160</v>
      </c>
      <c r="C22" s="604"/>
      <c r="D22" s="605"/>
      <c r="E22" s="481" t="s">
        <v>1</v>
      </c>
      <c r="F22" s="486"/>
      <c r="G22" s="486"/>
      <c r="H22" s="486"/>
      <c r="I22" s="486"/>
      <c r="J22" s="486"/>
      <c r="K22" s="476"/>
      <c r="L22" s="481" t="s">
        <v>161</v>
      </c>
      <c r="M22" s="486"/>
      <c r="N22" s="486"/>
      <c r="O22" s="486"/>
      <c r="P22" s="476"/>
      <c r="Q22" s="612" t="s">
        <v>162</v>
      </c>
      <c r="R22" s="613"/>
      <c r="S22" s="613"/>
      <c r="T22" s="613"/>
      <c r="U22" s="613"/>
      <c r="V22" s="614"/>
      <c r="W22" s="618" t="s">
        <v>163</v>
      </c>
      <c r="X22" s="604"/>
      <c r="Y22" s="605"/>
      <c r="Z22" s="481" t="s">
        <v>1</v>
      </c>
      <c r="AA22" s="486"/>
      <c r="AB22" s="486"/>
      <c r="AC22" s="486"/>
      <c r="AD22" s="486"/>
      <c r="AE22" s="486"/>
      <c r="AF22" s="486"/>
      <c r="AG22" s="476"/>
      <c r="AH22" s="631" t="s">
        <v>164</v>
      </c>
      <c r="AI22" s="486"/>
      <c r="AJ22" s="486"/>
      <c r="AK22" s="486"/>
      <c r="AL22" s="476"/>
      <c r="AM22" s="631" t="s">
        <v>165</v>
      </c>
      <c r="AN22" s="632"/>
      <c r="AO22" s="632"/>
      <c r="AP22" s="632"/>
      <c r="AQ22" s="632"/>
      <c r="AR22" s="633"/>
      <c r="AS22" s="612" t="s">
        <v>162</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3"/>
      <c r="CE22" s="576"/>
      <c r="CF22" s="576"/>
      <c r="CG22" s="576"/>
      <c r="CH22" s="576"/>
      <c r="CI22" s="576"/>
      <c r="CJ22" s="576"/>
      <c r="CK22" s="576"/>
      <c r="CL22" s="576"/>
      <c r="CM22" s="576"/>
      <c r="CN22" s="576"/>
      <c r="CO22" s="576"/>
      <c r="CP22" s="576"/>
      <c r="CQ22" s="576"/>
      <c r="CR22" s="576"/>
      <c r="CS22" s="577"/>
      <c r="CT22" s="466"/>
      <c r="CU22" s="467"/>
      <c r="CV22" s="467"/>
      <c r="CW22" s="467"/>
      <c r="CX22" s="467"/>
      <c r="CY22" s="467"/>
      <c r="CZ22" s="467"/>
      <c r="DA22" s="468"/>
      <c r="DB22" s="466"/>
      <c r="DC22" s="467"/>
      <c r="DD22" s="467"/>
      <c r="DE22" s="467"/>
      <c r="DF22" s="467"/>
      <c r="DG22" s="467"/>
      <c r="DH22" s="467"/>
      <c r="DI22" s="468"/>
      <c r="DJ22" s="188"/>
      <c r="DK22" s="188"/>
      <c r="DL22" s="188"/>
      <c r="DM22" s="188"/>
      <c r="DN22" s="188"/>
      <c r="DO22" s="188"/>
    </row>
    <row r="23" spans="1:119" ht="18.75" customHeight="1">
      <c r="A23" s="189"/>
      <c r="B23" s="606"/>
      <c r="C23" s="607"/>
      <c r="D23" s="608"/>
      <c r="E23" s="455"/>
      <c r="F23" s="460"/>
      <c r="G23" s="460"/>
      <c r="H23" s="460"/>
      <c r="I23" s="460"/>
      <c r="J23" s="460"/>
      <c r="K23" s="449"/>
      <c r="L23" s="455"/>
      <c r="M23" s="460"/>
      <c r="N23" s="460"/>
      <c r="O23" s="460"/>
      <c r="P23" s="449"/>
      <c r="Q23" s="615"/>
      <c r="R23" s="616"/>
      <c r="S23" s="616"/>
      <c r="T23" s="616"/>
      <c r="U23" s="616"/>
      <c r="V23" s="617"/>
      <c r="W23" s="619"/>
      <c r="X23" s="607"/>
      <c r="Y23" s="608"/>
      <c r="Z23" s="455"/>
      <c r="AA23" s="460"/>
      <c r="AB23" s="460"/>
      <c r="AC23" s="460"/>
      <c r="AD23" s="460"/>
      <c r="AE23" s="460"/>
      <c r="AF23" s="460"/>
      <c r="AG23" s="449"/>
      <c r="AH23" s="455"/>
      <c r="AI23" s="460"/>
      <c r="AJ23" s="460"/>
      <c r="AK23" s="460"/>
      <c r="AL23" s="449"/>
      <c r="AM23" s="634"/>
      <c r="AN23" s="635"/>
      <c r="AO23" s="635"/>
      <c r="AP23" s="635"/>
      <c r="AQ23" s="635"/>
      <c r="AR23" s="636"/>
      <c r="AS23" s="615"/>
      <c r="AT23" s="616"/>
      <c r="AU23" s="616"/>
      <c r="AV23" s="616"/>
      <c r="AW23" s="616"/>
      <c r="AX23" s="638"/>
      <c r="AY23" s="429" t="s">
        <v>166</v>
      </c>
      <c r="AZ23" s="430"/>
      <c r="BA23" s="430"/>
      <c r="BB23" s="430"/>
      <c r="BC23" s="430"/>
      <c r="BD23" s="430"/>
      <c r="BE23" s="430"/>
      <c r="BF23" s="430"/>
      <c r="BG23" s="430"/>
      <c r="BH23" s="430"/>
      <c r="BI23" s="430"/>
      <c r="BJ23" s="430"/>
      <c r="BK23" s="430"/>
      <c r="BL23" s="430"/>
      <c r="BM23" s="431"/>
      <c r="BN23" s="469">
        <v>16271386</v>
      </c>
      <c r="BO23" s="470"/>
      <c r="BP23" s="470"/>
      <c r="BQ23" s="470"/>
      <c r="BR23" s="470"/>
      <c r="BS23" s="470"/>
      <c r="BT23" s="470"/>
      <c r="BU23" s="471"/>
      <c r="BV23" s="469">
        <v>15999150</v>
      </c>
      <c r="BW23" s="470"/>
      <c r="BX23" s="470"/>
      <c r="BY23" s="470"/>
      <c r="BZ23" s="470"/>
      <c r="CA23" s="470"/>
      <c r="CB23" s="470"/>
      <c r="CC23" s="471"/>
      <c r="CD23" s="203"/>
      <c r="CE23" s="576"/>
      <c r="CF23" s="576"/>
      <c r="CG23" s="576"/>
      <c r="CH23" s="576"/>
      <c r="CI23" s="576"/>
      <c r="CJ23" s="576"/>
      <c r="CK23" s="576"/>
      <c r="CL23" s="576"/>
      <c r="CM23" s="576"/>
      <c r="CN23" s="576"/>
      <c r="CO23" s="576"/>
      <c r="CP23" s="576"/>
      <c r="CQ23" s="576"/>
      <c r="CR23" s="576"/>
      <c r="CS23" s="577"/>
      <c r="CT23" s="466"/>
      <c r="CU23" s="467"/>
      <c r="CV23" s="467"/>
      <c r="CW23" s="467"/>
      <c r="CX23" s="467"/>
      <c r="CY23" s="467"/>
      <c r="CZ23" s="467"/>
      <c r="DA23" s="468"/>
      <c r="DB23" s="466"/>
      <c r="DC23" s="467"/>
      <c r="DD23" s="467"/>
      <c r="DE23" s="467"/>
      <c r="DF23" s="467"/>
      <c r="DG23" s="467"/>
      <c r="DH23" s="467"/>
      <c r="DI23" s="468"/>
      <c r="DJ23" s="188"/>
      <c r="DK23" s="188"/>
      <c r="DL23" s="188"/>
      <c r="DM23" s="188"/>
      <c r="DN23" s="188"/>
      <c r="DO23" s="188"/>
    </row>
    <row r="24" spans="1:119" ht="18.75" customHeight="1" thickBot="1">
      <c r="A24" s="189"/>
      <c r="B24" s="606"/>
      <c r="C24" s="607"/>
      <c r="D24" s="608"/>
      <c r="E24" s="519" t="s">
        <v>167</v>
      </c>
      <c r="F24" s="499"/>
      <c r="G24" s="499"/>
      <c r="H24" s="499"/>
      <c r="I24" s="499"/>
      <c r="J24" s="499"/>
      <c r="K24" s="500"/>
      <c r="L24" s="520">
        <v>1</v>
      </c>
      <c r="M24" s="521"/>
      <c r="N24" s="521"/>
      <c r="O24" s="521"/>
      <c r="P24" s="560"/>
      <c r="Q24" s="520">
        <v>8680</v>
      </c>
      <c r="R24" s="521"/>
      <c r="S24" s="521"/>
      <c r="T24" s="521"/>
      <c r="U24" s="521"/>
      <c r="V24" s="560"/>
      <c r="W24" s="619"/>
      <c r="X24" s="607"/>
      <c r="Y24" s="608"/>
      <c r="Z24" s="519" t="s">
        <v>168</v>
      </c>
      <c r="AA24" s="499"/>
      <c r="AB24" s="499"/>
      <c r="AC24" s="499"/>
      <c r="AD24" s="499"/>
      <c r="AE24" s="499"/>
      <c r="AF24" s="499"/>
      <c r="AG24" s="500"/>
      <c r="AH24" s="520">
        <v>340</v>
      </c>
      <c r="AI24" s="521"/>
      <c r="AJ24" s="521"/>
      <c r="AK24" s="521"/>
      <c r="AL24" s="560"/>
      <c r="AM24" s="520">
        <v>1051620</v>
      </c>
      <c r="AN24" s="521"/>
      <c r="AO24" s="521"/>
      <c r="AP24" s="521"/>
      <c r="AQ24" s="521"/>
      <c r="AR24" s="560"/>
      <c r="AS24" s="520">
        <v>3093</v>
      </c>
      <c r="AT24" s="521"/>
      <c r="AU24" s="521"/>
      <c r="AV24" s="521"/>
      <c r="AW24" s="521"/>
      <c r="AX24" s="522"/>
      <c r="AY24" s="639" t="s">
        <v>169</v>
      </c>
      <c r="AZ24" s="640"/>
      <c r="BA24" s="640"/>
      <c r="BB24" s="640"/>
      <c r="BC24" s="640"/>
      <c r="BD24" s="640"/>
      <c r="BE24" s="640"/>
      <c r="BF24" s="640"/>
      <c r="BG24" s="640"/>
      <c r="BH24" s="640"/>
      <c r="BI24" s="640"/>
      <c r="BJ24" s="640"/>
      <c r="BK24" s="640"/>
      <c r="BL24" s="640"/>
      <c r="BM24" s="641"/>
      <c r="BN24" s="469">
        <v>12380875</v>
      </c>
      <c r="BO24" s="470"/>
      <c r="BP24" s="470"/>
      <c r="BQ24" s="470"/>
      <c r="BR24" s="470"/>
      <c r="BS24" s="470"/>
      <c r="BT24" s="470"/>
      <c r="BU24" s="471"/>
      <c r="BV24" s="469">
        <v>12076671</v>
      </c>
      <c r="BW24" s="470"/>
      <c r="BX24" s="470"/>
      <c r="BY24" s="470"/>
      <c r="BZ24" s="470"/>
      <c r="CA24" s="470"/>
      <c r="CB24" s="470"/>
      <c r="CC24" s="471"/>
      <c r="CD24" s="203"/>
      <c r="CE24" s="576"/>
      <c r="CF24" s="576"/>
      <c r="CG24" s="576"/>
      <c r="CH24" s="576"/>
      <c r="CI24" s="576"/>
      <c r="CJ24" s="576"/>
      <c r="CK24" s="576"/>
      <c r="CL24" s="576"/>
      <c r="CM24" s="576"/>
      <c r="CN24" s="576"/>
      <c r="CO24" s="576"/>
      <c r="CP24" s="576"/>
      <c r="CQ24" s="576"/>
      <c r="CR24" s="576"/>
      <c r="CS24" s="577"/>
      <c r="CT24" s="466"/>
      <c r="CU24" s="467"/>
      <c r="CV24" s="467"/>
      <c r="CW24" s="467"/>
      <c r="CX24" s="467"/>
      <c r="CY24" s="467"/>
      <c r="CZ24" s="467"/>
      <c r="DA24" s="468"/>
      <c r="DB24" s="466"/>
      <c r="DC24" s="467"/>
      <c r="DD24" s="467"/>
      <c r="DE24" s="467"/>
      <c r="DF24" s="467"/>
      <c r="DG24" s="467"/>
      <c r="DH24" s="467"/>
      <c r="DI24" s="468"/>
      <c r="DJ24" s="188"/>
      <c r="DK24" s="188"/>
      <c r="DL24" s="188"/>
      <c r="DM24" s="188"/>
      <c r="DN24" s="188"/>
      <c r="DO24" s="188"/>
    </row>
    <row r="25" spans="1:119" s="188" customFormat="1" ht="18.75" customHeight="1">
      <c r="A25" s="189"/>
      <c r="B25" s="606"/>
      <c r="C25" s="607"/>
      <c r="D25" s="608"/>
      <c r="E25" s="519" t="s">
        <v>170</v>
      </c>
      <c r="F25" s="499"/>
      <c r="G25" s="499"/>
      <c r="H25" s="499"/>
      <c r="I25" s="499"/>
      <c r="J25" s="499"/>
      <c r="K25" s="500"/>
      <c r="L25" s="520">
        <v>1</v>
      </c>
      <c r="M25" s="521"/>
      <c r="N25" s="521"/>
      <c r="O25" s="521"/>
      <c r="P25" s="560"/>
      <c r="Q25" s="520">
        <v>7640</v>
      </c>
      <c r="R25" s="521"/>
      <c r="S25" s="521"/>
      <c r="T25" s="521"/>
      <c r="U25" s="521"/>
      <c r="V25" s="560"/>
      <c r="W25" s="619"/>
      <c r="X25" s="607"/>
      <c r="Y25" s="608"/>
      <c r="Z25" s="519" t="s">
        <v>171</v>
      </c>
      <c r="AA25" s="499"/>
      <c r="AB25" s="499"/>
      <c r="AC25" s="499"/>
      <c r="AD25" s="499"/>
      <c r="AE25" s="499"/>
      <c r="AF25" s="499"/>
      <c r="AG25" s="500"/>
      <c r="AH25" s="520" t="s">
        <v>172</v>
      </c>
      <c r="AI25" s="521"/>
      <c r="AJ25" s="521"/>
      <c r="AK25" s="521"/>
      <c r="AL25" s="560"/>
      <c r="AM25" s="520" t="s">
        <v>172</v>
      </c>
      <c r="AN25" s="521"/>
      <c r="AO25" s="521"/>
      <c r="AP25" s="521"/>
      <c r="AQ25" s="521"/>
      <c r="AR25" s="560"/>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3254750</v>
      </c>
      <c r="BO25" s="433"/>
      <c r="BP25" s="433"/>
      <c r="BQ25" s="433"/>
      <c r="BR25" s="433"/>
      <c r="BS25" s="433"/>
      <c r="BT25" s="433"/>
      <c r="BU25" s="434"/>
      <c r="BV25" s="432">
        <v>2529565</v>
      </c>
      <c r="BW25" s="433"/>
      <c r="BX25" s="433"/>
      <c r="BY25" s="433"/>
      <c r="BZ25" s="433"/>
      <c r="CA25" s="433"/>
      <c r="CB25" s="433"/>
      <c r="CC25" s="434"/>
      <c r="CD25" s="203"/>
      <c r="CE25" s="576"/>
      <c r="CF25" s="576"/>
      <c r="CG25" s="576"/>
      <c r="CH25" s="576"/>
      <c r="CI25" s="576"/>
      <c r="CJ25" s="576"/>
      <c r="CK25" s="576"/>
      <c r="CL25" s="576"/>
      <c r="CM25" s="576"/>
      <c r="CN25" s="576"/>
      <c r="CO25" s="576"/>
      <c r="CP25" s="576"/>
      <c r="CQ25" s="576"/>
      <c r="CR25" s="576"/>
      <c r="CS25" s="577"/>
      <c r="CT25" s="466"/>
      <c r="CU25" s="467"/>
      <c r="CV25" s="467"/>
      <c r="CW25" s="467"/>
      <c r="CX25" s="467"/>
      <c r="CY25" s="467"/>
      <c r="CZ25" s="467"/>
      <c r="DA25" s="468"/>
      <c r="DB25" s="466"/>
      <c r="DC25" s="467"/>
      <c r="DD25" s="467"/>
      <c r="DE25" s="467"/>
      <c r="DF25" s="467"/>
      <c r="DG25" s="467"/>
      <c r="DH25" s="467"/>
      <c r="DI25" s="468"/>
    </row>
    <row r="26" spans="1:119" s="188" customFormat="1" ht="18.75" customHeight="1">
      <c r="A26" s="189"/>
      <c r="B26" s="606"/>
      <c r="C26" s="607"/>
      <c r="D26" s="608"/>
      <c r="E26" s="519" t="s">
        <v>174</v>
      </c>
      <c r="F26" s="499"/>
      <c r="G26" s="499"/>
      <c r="H26" s="499"/>
      <c r="I26" s="499"/>
      <c r="J26" s="499"/>
      <c r="K26" s="500"/>
      <c r="L26" s="520">
        <v>1</v>
      </c>
      <c r="M26" s="521"/>
      <c r="N26" s="521"/>
      <c r="O26" s="521"/>
      <c r="P26" s="560"/>
      <c r="Q26" s="520">
        <v>7220</v>
      </c>
      <c r="R26" s="521"/>
      <c r="S26" s="521"/>
      <c r="T26" s="521"/>
      <c r="U26" s="521"/>
      <c r="V26" s="560"/>
      <c r="W26" s="619"/>
      <c r="X26" s="607"/>
      <c r="Y26" s="608"/>
      <c r="Z26" s="519" t="s">
        <v>175</v>
      </c>
      <c r="AA26" s="629"/>
      <c r="AB26" s="629"/>
      <c r="AC26" s="629"/>
      <c r="AD26" s="629"/>
      <c r="AE26" s="629"/>
      <c r="AF26" s="629"/>
      <c r="AG26" s="630"/>
      <c r="AH26" s="520">
        <v>3</v>
      </c>
      <c r="AI26" s="521"/>
      <c r="AJ26" s="521"/>
      <c r="AK26" s="521"/>
      <c r="AL26" s="560"/>
      <c r="AM26" s="520">
        <v>7707</v>
      </c>
      <c r="AN26" s="521"/>
      <c r="AO26" s="521"/>
      <c r="AP26" s="521"/>
      <c r="AQ26" s="521"/>
      <c r="AR26" s="560"/>
      <c r="AS26" s="520">
        <v>2569</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3"/>
      <c r="CE26" s="576"/>
      <c r="CF26" s="576"/>
      <c r="CG26" s="576"/>
      <c r="CH26" s="576"/>
      <c r="CI26" s="576"/>
      <c r="CJ26" s="576"/>
      <c r="CK26" s="576"/>
      <c r="CL26" s="576"/>
      <c r="CM26" s="576"/>
      <c r="CN26" s="576"/>
      <c r="CO26" s="576"/>
      <c r="CP26" s="576"/>
      <c r="CQ26" s="576"/>
      <c r="CR26" s="576"/>
      <c r="CS26" s="577"/>
      <c r="CT26" s="466"/>
      <c r="CU26" s="467"/>
      <c r="CV26" s="467"/>
      <c r="CW26" s="467"/>
      <c r="CX26" s="467"/>
      <c r="CY26" s="467"/>
      <c r="CZ26" s="467"/>
      <c r="DA26" s="468"/>
      <c r="DB26" s="466"/>
      <c r="DC26" s="467"/>
      <c r="DD26" s="467"/>
      <c r="DE26" s="467"/>
      <c r="DF26" s="467"/>
      <c r="DG26" s="467"/>
      <c r="DH26" s="467"/>
      <c r="DI26" s="468"/>
    </row>
    <row r="27" spans="1:119" ht="18.75" customHeight="1" thickBot="1">
      <c r="A27" s="189"/>
      <c r="B27" s="606"/>
      <c r="C27" s="607"/>
      <c r="D27" s="608"/>
      <c r="E27" s="519" t="s">
        <v>177</v>
      </c>
      <c r="F27" s="499"/>
      <c r="G27" s="499"/>
      <c r="H27" s="499"/>
      <c r="I27" s="499"/>
      <c r="J27" s="499"/>
      <c r="K27" s="500"/>
      <c r="L27" s="520">
        <v>1</v>
      </c>
      <c r="M27" s="521"/>
      <c r="N27" s="521"/>
      <c r="O27" s="521"/>
      <c r="P27" s="560"/>
      <c r="Q27" s="520">
        <v>4300</v>
      </c>
      <c r="R27" s="521"/>
      <c r="S27" s="521"/>
      <c r="T27" s="521"/>
      <c r="U27" s="521"/>
      <c r="V27" s="560"/>
      <c r="W27" s="619"/>
      <c r="X27" s="607"/>
      <c r="Y27" s="608"/>
      <c r="Z27" s="519" t="s">
        <v>178</v>
      </c>
      <c r="AA27" s="499"/>
      <c r="AB27" s="499"/>
      <c r="AC27" s="499"/>
      <c r="AD27" s="499"/>
      <c r="AE27" s="499"/>
      <c r="AF27" s="499"/>
      <c r="AG27" s="500"/>
      <c r="AH27" s="520">
        <v>6</v>
      </c>
      <c r="AI27" s="521"/>
      <c r="AJ27" s="521"/>
      <c r="AK27" s="521"/>
      <c r="AL27" s="560"/>
      <c r="AM27" s="520">
        <v>23238</v>
      </c>
      <c r="AN27" s="521"/>
      <c r="AO27" s="521"/>
      <c r="AP27" s="521"/>
      <c r="AQ27" s="521"/>
      <c r="AR27" s="560"/>
      <c r="AS27" s="520">
        <v>3873</v>
      </c>
      <c r="AT27" s="521"/>
      <c r="AU27" s="521"/>
      <c r="AV27" s="521"/>
      <c r="AW27" s="521"/>
      <c r="AX27" s="522"/>
      <c r="AY27" s="561" t="s">
        <v>179</v>
      </c>
      <c r="AZ27" s="562"/>
      <c r="BA27" s="562"/>
      <c r="BB27" s="562"/>
      <c r="BC27" s="562"/>
      <c r="BD27" s="562"/>
      <c r="BE27" s="562"/>
      <c r="BF27" s="562"/>
      <c r="BG27" s="562"/>
      <c r="BH27" s="562"/>
      <c r="BI27" s="562"/>
      <c r="BJ27" s="562"/>
      <c r="BK27" s="562"/>
      <c r="BL27" s="562"/>
      <c r="BM27" s="563"/>
      <c r="BN27" s="642" t="s">
        <v>172</v>
      </c>
      <c r="BO27" s="643"/>
      <c r="BP27" s="643"/>
      <c r="BQ27" s="643"/>
      <c r="BR27" s="643"/>
      <c r="BS27" s="643"/>
      <c r="BT27" s="643"/>
      <c r="BU27" s="644"/>
      <c r="BV27" s="642" t="s">
        <v>129</v>
      </c>
      <c r="BW27" s="643"/>
      <c r="BX27" s="643"/>
      <c r="BY27" s="643"/>
      <c r="BZ27" s="643"/>
      <c r="CA27" s="643"/>
      <c r="CB27" s="643"/>
      <c r="CC27" s="644"/>
      <c r="CD27" s="205"/>
      <c r="CE27" s="576"/>
      <c r="CF27" s="576"/>
      <c r="CG27" s="576"/>
      <c r="CH27" s="576"/>
      <c r="CI27" s="576"/>
      <c r="CJ27" s="576"/>
      <c r="CK27" s="576"/>
      <c r="CL27" s="576"/>
      <c r="CM27" s="576"/>
      <c r="CN27" s="576"/>
      <c r="CO27" s="576"/>
      <c r="CP27" s="576"/>
      <c r="CQ27" s="576"/>
      <c r="CR27" s="576"/>
      <c r="CS27" s="577"/>
      <c r="CT27" s="466"/>
      <c r="CU27" s="467"/>
      <c r="CV27" s="467"/>
      <c r="CW27" s="467"/>
      <c r="CX27" s="467"/>
      <c r="CY27" s="467"/>
      <c r="CZ27" s="467"/>
      <c r="DA27" s="468"/>
      <c r="DB27" s="466"/>
      <c r="DC27" s="467"/>
      <c r="DD27" s="467"/>
      <c r="DE27" s="467"/>
      <c r="DF27" s="467"/>
      <c r="DG27" s="467"/>
      <c r="DH27" s="467"/>
      <c r="DI27" s="468"/>
      <c r="DJ27" s="188"/>
      <c r="DK27" s="188"/>
      <c r="DL27" s="188"/>
      <c r="DM27" s="188"/>
      <c r="DN27" s="188"/>
      <c r="DO27" s="188"/>
    </row>
    <row r="28" spans="1:119" ht="18.75" customHeight="1">
      <c r="A28" s="189"/>
      <c r="B28" s="606"/>
      <c r="C28" s="607"/>
      <c r="D28" s="608"/>
      <c r="E28" s="519" t="s">
        <v>180</v>
      </c>
      <c r="F28" s="499"/>
      <c r="G28" s="499"/>
      <c r="H28" s="499"/>
      <c r="I28" s="499"/>
      <c r="J28" s="499"/>
      <c r="K28" s="500"/>
      <c r="L28" s="520">
        <v>1</v>
      </c>
      <c r="M28" s="521"/>
      <c r="N28" s="521"/>
      <c r="O28" s="521"/>
      <c r="P28" s="560"/>
      <c r="Q28" s="520">
        <v>3780</v>
      </c>
      <c r="R28" s="521"/>
      <c r="S28" s="521"/>
      <c r="T28" s="521"/>
      <c r="U28" s="521"/>
      <c r="V28" s="560"/>
      <c r="W28" s="619"/>
      <c r="X28" s="607"/>
      <c r="Y28" s="608"/>
      <c r="Z28" s="519" t="s">
        <v>181</v>
      </c>
      <c r="AA28" s="499"/>
      <c r="AB28" s="499"/>
      <c r="AC28" s="499"/>
      <c r="AD28" s="499"/>
      <c r="AE28" s="499"/>
      <c r="AF28" s="499"/>
      <c r="AG28" s="500"/>
      <c r="AH28" s="520" t="s">
        <v>172</v>
      </c>
      <c r="AI28" s="521"/>
      <c r="AJ28" s="521"/>
      <c r="AK28" s="521"/>
      <c r="AL28" s="560"/>
      <c r="AM28" s="520" t="s">
        <v>172</v>
      </c>
      <c r="AN28" s="521"/>
      <c r="AO28" s="521"/>
      <c r="AP28" s="521"/>
      <c r="AQ28" s="521"/>
      <c r="AR28" s="560"/>
      <c r="AS28" s="520" t="s">
        <v>172</v>
      </c>
      <c r="AT28" s="521"/>
      <c r="AU28" s="521"/>
      <c r="AV28" s="521"/>
      <c r="AW28" s="521"/>
      <c r="AX28" s="522"/>
      <c r="AY28" s="645" t="s">
        <v>182</v>
      </c>
      <c r="AZ28" s="646"/>
      <c r="BA28" s="646"/>
      <c r="BB28" s="647"/>
      <c r="BC28" s="429" t="s">
        <v>48</v>
      </c>
      <c r="BD28" s="430"/>
      <c r="BE28" s="430"/>
      <c r="BF28" s="430"/>
      <c r="BG28" s="430"/>
      <c r="BH28" s="430"/>
      <c r="BI28" s="430"/>
      <c r="BJ28" s="430"/>
      <c r="BK28" s="430"/>
      <c r="BL28" s="430"/>
      <c r="BM28" s="431"/>
      <c r="BN28" s="432">
        <v>2726743</v>
      </c>
      <c r="BO28" s="433"/>
      <c r="BP28" s="433"/>
      <c r="BQ28" s="433"/>
      <c r="BR28" s="433"/>
      <c r="BS28" s="433"/>
      <c r="BT28" s="433"/>
      <c r="BU28" s="434"/>
      <c r="BV28" s="432">
        <v>2566376</v>
      </c>
      <c r="BW28" s="433"/>
      <c r="BX28" s="433"/>
      <c r="BY28" s="433"/>
      <c r="BZ28" s="433"/>
      <c r="CA28" s="433"/>
      <c r="CB28" s="433"/>
      <c r="CC28" s="434"/>
      <c r="CD28" s="203"/>
      <c r="CE28" s="576"/>
      <c r="CF28" s="576"/>
      <c r="CG28" s="576"/>
      <c r="CH28" s="576"/>
      <c r="CI28" s="576"/>
      <c r="CJ28" s="576"/>
      <c r="CK28" s="576"/>
      <c r="CL28" s="576"/>
      <c r="CM28" s="576"/>
      <c r="CN28" s="576"/>
      <c r="CO28" s="576"/>
      <c r="CP28" s="576"/>
      <c r="CQ28" s="576"/>
      <c r="CR28" s="576"/>
      <c r="CS28" s="577"/>
      <c r="CT28" s="466"/>
      <c r="CU28" s="467"/>
      <c r="CV28" s="467"/>
      <c r="CW28" s="467"/>
      <c r="CX28" s="467"/>
      <c r="CY28" s="467"/>
      <c r="CZ28" s="467"/>
      <c r="DA28" s="468"/>
      <c r="DB28" s="466"/>
      <c r="DC28" s="467"/>
      <c r="DD28" s="467"/>
      <c r="DE28" s="467"/>
      <c r="DF28" s="467"/>
      <c r="DG28" s="467"/>
      <c r="DH28" s="467"/>
      <c r="DI28" s="468"/>
      <c r="DJ28" s="188"/>
      <c r="DK28" s="188"/>
      <c r="DL28" s="188"/>
      <c r="DM28" s="188"/>
      <c r="DN28" s="188"/>
      <c r="DO28" s="188"/>
    </row>
    <row r="29" spans="1:119" ht="18.75" customHeight="1">
      <c r="A29" s="189"/>
      <c r="B29" s="606"/>
      <c r="C29" s="607"/>
      <c r="D29" s="608"/>
      <c r="E29" s="519" t="s">
        <v>183</v>
      </c>
      <c r="F29" s="499"/>
      <c r="G29" s="499"/>
      <c r="H29" s="499"/>
      <c r="I29" s="499"/>
      <c r="J29" s="499"/>
      <c r="K29" s="500"/>
      <c r="L29" s="520">
        <v>12</v>
      </c>
      <c r="M29" s="521"/>
      <c r="N29" s="521"/>
      <c r="O29" s="521"/>
      <c r="P29" s="560"/>
      <c r="Q29" s="520">
        <v>3570</v>
      </c>
      <c r="R29" s="521"/>
      <c r="S29" s="521"/>
      <c r="T29" s="521"/>
      <c r="U29" s="521"/>
      <c r="V29" s="560"/>
      <c r="W29" s="620"/>
      <c r="X29" s="621"/>
      <c r="Y29" s="622"/>
      <c r="Z29" s="519" t="s">
        <v>184</v>
      </c>
      <c r="AA29" s="499"/>
      <c r="AB29" s="499"/>
      <c r="AC29" s="499"/>
      <c r="AD29" s="499"/>
      <c r="AE29" s="499"/>
      <c r="AF29" s="499"/>
      <c r="AG29" s="500"/>
      <c r="AH29" s="520">
        <v>346</v>
      </c>
      <c r="AI29" s="521"/>
      <c r="AJ29" s="521"/>
      <c r="AK29" s="521"/>
      <c r="AL29" s="560"/>
      <c r="AM29" s="520">
        <v>1074858</v>
      </c>
      <c r="AN29" s="521"/>
      <c r="AO29" s="521"/>
      <c r="AP29" s="521"/>
      <c r="AQ29" s="521"/>
      <c r="AR29" s="560"/>
      <c r="AS29" s="520">
        <v>3107</v>
      </c>
      <c r="AT29" s="521"/>
      <c r="AU29" s="521"/>
      <c r="AV29" s="521"/>
      <c r="AW29" s="521"/>
      <c r="AX29" s="522"/>
      <c r="AY29" s="648"/>
      <c r="AZ29" s="649"/>
      <c r="BA29" s="649"/>
      <c r="BB29" s="650"/>
      <c r="BC29" s="503" t="s">
        <v>185</v>
      </c>
      <c r="BD29" s="504"/>
      <c r="BE29" s="504"/>
      <c r="BF29" s="504"/>
      <c r="BG29" s="504"/>
      <c r="BH29" s="504"/>
      <c r="BI29" s="504"/>
      <c r="BJ29" s="504"/>
      <c r="BK29" s="504"/>
      <c r="BL29" s="504"/>
      <c r="BM29" s="505"/>
      <c r="BN29" s="469" t="s">
        <v>172</v>
      </c>
      <c r="BO29" s="470"/>
      <c r="BP29" s="470"/>
      <c r="BQ29" s="470"/>
      <c r="BR29" s="470"/>
      <c r="BS29" s="470"/>
      <c r="BT29" s="470"/>
      <c r="BU29" s="471"/>
      <c r="BV29" s="469" t="s">
        <v>172</v>
      </c>
      <c r="BW29" s="470"/>
      <c r="BX29" s="470"/>
      <c r="BY29" s="470"/>
      <c r="BZ29" s="470"/>
      <c r="CA29" s="470"/>
      <c r="CB29" s="470"/>
      <c r="CC29" s="471"/>
      <c r="CD29" s="205"/>
      <c r="CE29" s="576"/>
      <c r="CF29" s="576"/>
      <c r="CG29" s="576"/>
      <c r="CH29" s="576"/>
      <c r="CI29" s="576"/>
      <c r="CJ29" s="576"/>
      <c r="CK29" s="576"/>
      <c r="CL29" s="576"/>
      <c r="CM29" s="576"/>
      <c r="CN29" s="576"/>
      <c r="CO29" s="576"/>
      <c r="CP29" s="576"/>
      <c r="CQ29" s="576"/>
      <c r="CR29" s="576"/>
      <c r="CS29" s="577"/>
      <c r="CT29" s="466"/>
      <c r="CU29" s="467"/>
      <c r="CV29" s="467"/>
      <c r="CW29" s="467"/>
      <c r="CX29" s="467"/>
      <c r="CY29" s="467"/>
      <c r="CZ29" s="467"/>
      <c r="DA29" s="468"/>
      <c r="DB29" s="466"/>
      <c r="DC29" s="467"/>
      <c r="DD29" s="467"/>
      <c r="DE29" s="467"/>
      <c r="DF29" s="467"/>
      <c r="DG29" s="467"/>
      <c r="DH29" s="467"/>
      <c r="DI29" s="468"/>
      <c r="DJ29" s="188"/>
      <c r="DK29" s="188"/>
      <c r="DL29" s="188"/>
      <c r="DM29" s="188"/>
      <c r="DN29" s="188"/>
      <c r="DO29" s="188"/>
    </row>
    <row r="30" spans="1:119" ht="18.75" customHeight="1" thickBot="1">
      <c r="A30" s="189"/>
      <c r="B30" s="609"/>
      <c r="C30" s="610"/>
      <c r="D30" s="611"/>
      <c r="E30" s="523"/>
      <c r="F30" s="524"/>
      <c r="G30" s="524"/>
      <c r="H30" s="524"/>
      <c r="I30" s="524"/>
      <c r="J30" s="524"/>
      <c r="K30" s="525"/>
      <c r="L30" s="623"/>
      <c r="M30" s="624"/>
      <c r="N30" s="624"/>
      <c r="O30" s="624"/>
      <c r="P30" s="625"/>
      <c r="Q30" s="623"/>
      <c r="R30" s="624"/>
      <c r="S30" s="624"/>
      <c r="T30" s="624"/>
      <c r="U30" s="624"/>
      <c r="V30" s="625"/>
      <c r="W30" s="626" t="s">
        <v>186</v>
      </c>
      <c r="X30" s="627"/>
      <c r="Y30" s="627"/>
      <c r="Z30" s="627"/>
      <c r="AA30" s="627"/>
      <c r="AB30" s="627"/>
      <c r="AC30" s="627"/>
      <c r="AD30" s="627"/>
      <c r="AE30" s="627"/>
      <c r="AF30" s="627"/>
      <c r="AG30" s="628"/>
      <c r="AH30" s="585">
        <v>98.3</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3250239</v>
      </c>
      <c r="BO30" s="643"/>
      <c r="BP30" s="643"/>
      <c r="BQ30" s="643"/>
      <c r="BR30" s="643"/>
      <c r="BS30" s="643"/>
      <c r="BT30" s="643"/>
      <c r="BU30" s="644"/>
      <c r="BV30" s="642">
        <v>2545165</v>
      </c>
      <c r="BW30" s="643"/>
      <c r="BX30" s="643"/>
      <c r="BY30" s="643"/>
      <c r="BZ30" s="643"/>
      <c r="CA30" s="643"/>
      <c r="CB30" s="643"/>
      <c r="CC30" s="644"/>
      <c r="CD30" s="206"/>
      <c r="CE30" s="207"/>
      <c r="CF30" s="207"/>
      <c r="CG30" s="207"/>
      <c r="CH30" s="207"/>
      <c r="CI30" s="207"/>
      <c r="CJ30" s="207"/>
      <c r="CK30" s="207"/>
      <c r="CL30" s="207"/>
      <c r="CM30" s="207"/>
      <c r="CN30" s="207"/>
      <c r="CO30" s="207"/>
      <c r="CP30" s="207"/>
      <c r="CQ30" s="207"/>
      <c r="CR30" s="207"/>
      <c r="CS30" s="208"/>
      <c r="CT30" s="209"/>
      <c r="CU30" s="210"/>
      <c r="CV30" s="210"/>
      <c r="CW30" s="210"/>
      <c r="CX30" s="210"/>
      <c r="CY30" s="210"/>
      <c r="CZ30" s="210"/>
      <c r="DA30" s="211"/>
      <c r="DB30" s="209"/>
      <c r="DC30" s="210"/>
      <c r="DD30" s="210"/>
      <c r="DE30" s="210"/>
      <c r="DF30" s="210"/>
      <c r="DG30" s="210"/>
      <c r="DH30" s="210"/>
      <c r="DI30" s="211"/>
      <c r="DJ30" s="188"/>
      <c r="DK30" s="188"/>
      <c r="DL30" s="188"/>
      <c r="DM30" s="188"/>
      <c r="DN30" s="188"/>
      <c r="DO30" s="188"/>
    </row>
    <row r="31" spans="1:119" ht="13.5" customHeight="1">
      <c r="A31" s="189"/>
      <c r="B31" s="212"/>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3"/>
      <c r="CE31" s="213"/>
      <c r="CF31" s="213"/>
      <c r="CG31" s="213"/>
      <c r="CH31" s="213"/>
      <c r="CI31" s="213"/>
      <c r="CJ31" s="213"/>
      <c r="CK31" s="213"/>
      <c r="CL31" s="213"/>
      <c r="CM31" s="213"/>
      <c r="CN31" s="213"/>
      <c r="CO31" s="213"/>
      <c r="CP31" s="213"/>
      <c r="CQ31" s="213"/>
      <c r="CR31" s="213"/>
      <c r="CS31" s="213"/>
      <c r="CT31" s="213"/>
      <c r="CU31" s="213"/>
      <c r="CV31" s="213"/>
      <c r="CW31" s="213"/>
      <c r="CX31" s="213"/>
      <c r="CY31" s="213"/>
      <c r="CZ31" s="213"/>
      <c r="DA31" s="213"/>
      <c r="DB31" s="213"/>
      <c r="DC31" s="213"/>
      <c r="DD31" s="213"/>
      <c r="DE31" s="213"/>
      <c r="DF31" s="213"/>
      <c r="DG31" s="213"/>
      <c r="DH31" s="213"/>
      <c r="DI31" s="214"/>
      <c r="DJ31" s="188"/>
      <c r="DK31" s="188"/>
      <c r="DL31" s="188"/>
      <c r="DM31" s="188"/>
      <c r="DN31" s="188"/>
      <c r="DO31" s="188"/>
    </row>
    <row r="32" spans="1:119" ht="13.5" customHeight="1">
      <c r="A32" s="189"/>
      <c r="B32" s="215"/>
      <c r="C32" s="216" t="s">
        <v>187</v>
      </c>
      <c r="D32" s="216"/>
      <c r="E32" s="216"/>
      <c r="F32" s="213"/>
      <c r="G32" s="213"/>
      <c r="H32" s="213"/>
      <c r="I32" s="213"/>
      <c r="J32" s="213"/>
      <c r="K32" s="213"/>
      <c r="L32" s="213"/>
      <c r="M32" s="213"/>
      <c r="N32" s="213"/>
      <c r="O32" s="213"/>
      <c r="P32" s="213"/>
      <c r="Q32" s="213"/>
      <c r="R32" s="213"/>
      <c r="S32" s="213"/>
      <c r="T32" s="213"/>
      <c r="U32" s="213" t="s">
        <v>188</v>
      </c>
      <c r="V32" s="213"/>
      <c r="W32" s="213"/>
      <c r="X32" s="213"/>
      <c r="Y32" s="213"/>
      <c r="Z32" s="213"/>
      <c r="AA32" s="213"/>
      <c r="AB32" s="213"/>
      <c r="AC32" s="213"/>
      <c r="AD32" s="213"/>
      <c r="AE32" s="213"/>
      <c r="AF32" s="213"/>
      <c r="AG32" s="213"/>
      <c r="AH32" s="213"/>
      <c r="AI32" s="213"/>
      <c r="AJ32" s="213"/>
      <c r="AK32" s="213"/>
      <c r="AL32" s="213"/>
      <c r="AM32" s="217" t="s">
        <v>189</v>
      </c>
      <c r="AN32" s="213"/>
      <c r="AO32" s="213"/>
      <c r="AP32" s="213"/>
      <c r="AQ32" s="213"/>
      <c r="AR32" s="213"/>
      <c r="AS32" s="217"/>
      <c r="AT32" s="217"/>
      <c r="AU32" s="217"/>
      <c r="AV32" s="217"/>
      <c r="AW32" s="217"/>
      <c r="AX32" s="217"/>
      <c r="AY32" s="217"/>
      <c r="AZ32" s="217"/>
      <c r="BA32" s="217"/>
      <c r="BB32" s="213"/>
      <c r="BC32" s="217"/>
      <c r="BD32" s="213"/>
      <c r="BE32" s="217" t="s">
        <v>190</v>
      </c>
      <c r="BF32" s="213"/>
      <c r="BG32" s="213"/>
      <c r="BH32" s="213"/>
      <c r="BI32" s="213"/>
      <c r="BJ32" s="217"/>
      <c r="BK32" s="217"/>
      <c r="BL32" s="217"/>
      <c r="BM32" s="217"/>
      <c r="BN32" s="217"/>
      <c r="BO32" s="217"/>
      <c r="BP32" s="217"/>
      <c r="BQ32" s="217"/>
      <c r="BR32" s="213"/>
      <c r="BS32" s="213"/>
      <c r="BT32" s="213"/>
      <c r="BU32" s="213"/>
      <c r="BV32" s="213"/>
      <c r="BW32" s="213" t="s">
        <v>191</v>
      </c>
      <c r="BX32" s="213"/>
      <c r="BY32" s="213"/>
      <c r="BZ32" s="213"/>
      <c r="CA32" s="213"/>
      <c r="CB32" s="217"/>
      <c r="CC32" s="217"/>
      <c r="CD32" s="217"/>
      <c r="CE32" s="217"/>
      <c r="CF32" s="217"/>
      <c r="CG32" s="217"/>
      <c r="CH32" s="217"/>
      <c r="CI32" s="217"/>
      <c r="CJ32" s="217"/>
      <c r="CK32" s="217"/>
      <c r="CL32" s="217"/>
      <c r="CM32" s="217"/>
      <c r="CN32" s="217"/>
      <c r="CO32" s="217" t="s">
        <v>192</v>
      </c>
      <c r="CP32" s="217"/>
      <c r="CQ32" s="217"/>
      <c r="CR32" s="217"/>
      <c r="CS32" s="217"/>
      <c r="CT32" s="217"/>
      <c r="CU32" s="217"/>
      <c r="CV32" s="217"/>
      <c r="CW32" s="217"/>
      <c r="CX32" s="217"/>
      <c r="CY32" s="217"/>
      <c r="CZ32" s="217"/>
      <c r="DA32" s="217"/>
      <c r="DB32" s="217"/>
      <c r="DC32" s="217"/>
      <c r="DD32" s="217"/>
      <c r="DE32" s="217"/>
      <c r="DF32" s="217"/>
      <c r="DG32" s="217"/>
      <c r="DH32" s="217"/>
      <c r="DI32" s="214"/>
      <c r="DJ32" s="188"/>
      <c r="DK32" s="188"/>
      <c r="DL32" s="188"/>
      <c r="DM32" s="188"/>
      <c r="DN32" s="188"/>
      <c r="DO32" s="188"/>
    </row>
    <row r="33" spans="1:119" ht="13.5" customHeight="1">
      <c r="A33" s="189"/>
      <c r="B33" s="215"/>
      <c r="C33" s="493" t="s">
        <v>193</v>
      </c>
      <c r="D33" s="493"/>
      <c r="E33" s="458" t="s">
        <v>194</v>
      </c>
      <c r="F33" s="458"/>
      <c r="G33" s="458"/>
      <c r="H33" s="458"/>
      <c r="I33" s="458"/>
      <c r="J33" s="458"/>
      <c r="K33" s="458"/>
      <c r="L33" s="458"/>
      <c r="M33" s="458"/>
      <c r="N33" s="458"/>
      <c r="O33" s="458"/>
      <c r="P33" s="458"/>
      <c r="Q33" s="458"/>
      <c r="R33" s="458"/>
      <c r="S33" s="458"/>
      <c r="T33" s="218"/>
      <c r="U33" s="493" t="s">
        <v>195</v>
      </c>
      <c r="V33" s="493"/>
      <c r="W33" s="458" t="s">
        <v>196</v>
      </c>
      <c r="X33" s="458"/>
      <c r="Y33" s="458"/>
      <c r="Z33" s="458"/>
      <c r="AA33" s="458"/>
      <c r="AB33" s="458"/>
      <c r="AC33" s="458"/>
      <c r="AD33" s="458"/>
      <c r="AE33" s="458"/>
      <c r="AF33" s="458"/>
      <c r="AG33" s="458"/>
      <c r="AH33" s="458"/>
      <c r="AI33" s="458"/>
      <c r="AJ33" s="458"/>
      <c r="AK33" s="458"/>
      <c r="AL33" s="218"/>
      <c r="AM33" s="493" t="s">
        <v>195</v>
      </c>
      <c r="AN33" s="493"/>
      <c r="AO33" s="458" t="s">
        <v>194</v>
      </c>
      <c r="AP33" s="458"/>
      <c r="AQ33" s="458"/>
      <c r="AR33" s="458"/>
      <c r="AS33" s="458"/>
      <c r="AT33" s="458"/>
      <c r="AU33" s="458"/>
      <c r="AV33" s="458"/>
      <c r="AW33" s="458"/>
      <c r="AX33" s="458"/>
      <c r="AY33" s="458"/>
      <c r="AZ33" s="458"/>
      <c r="BA33" s="458"/>
      <c r="BB33" s="458"/>
      <c r="BC33" s="458"/>
      <c r="BD33" s="219"/>
      <c r="BE33" s="458" t="s">
        <v>197</v>
      </c>
      <c r="BF33" s="458"/>
      <c r="BG33" s="458" t="s">
        <v>198</v>
      </c>
      <c r="BH33" s="458"/>
      <c r="BI33" s="458"/>
      <c r="BJ33" s="458"/>
      <c r="BK33" s="458"/>
      <c r="BL33" s="458"/>
      <c r="BM33" s="458"/>
      <c r="BN33" s="458"/>
      <c r="BO33" s="458"/>
      <c r="BP33" s="458"/>
      <c r="BQ33" s="458"/>
      <c r="BR33" s="458"/>
      <c r="BS33" s="458"/>
      <c r="BT33" s="458"/>
      <c r="BU33" s="458"/>
      <c r="BV33" s="219"/>
      <c r="BW33" s="493" t="s">
        <v>197</v>
      </c>
      <c r="BX33" s="493"/>
      <c r="BY33" s="458" t="s">
        <v>199</v>
      </c>
      <c r="BZ33" s="458"/>
      <c r="CA33" s="458"/>
      <c r="CB33" s="458"/>
      <c r="CC33" s="458"/>
      <c r="CD33" s="458"/>
      <c r="CE33" s="458"/>
      <c r="CF33" s="458"/>
      <c r="CG33" s="458"/>
      <c r="CH33" s="458"/>
      <c r="CI33" s="458"/>
      <c r="CJ33" s="458"/>
      <c r="CK33" s="458"/>
      <c r="CL33" s="458"/>
      <c r="CM33" s="458"/>
      <c r="CN33" s="218"/>
      <c r="CO33" s="493" t="s">
        <v>193</v>
      </c>
      <c r="CP33" s="493"/>
      <c r="CQ33" s="458" t="s">
        <v>200</v>
      </c>
      <c r="CR33" s="458"/>
      <c r="CS33" s="458"/>
      <c r="CT33" s="458"/>
      <c r="CU33" s="458"/>
      <c r="CV33" s="458"/>
      <c r="CW33" s="458"/>
      <c r="CX33" s="458"/>
      <c r="CY33" s="458"/>
      <c r="CZ33" s="458"/>
      <c r="DA33" s="458"/>
      <c r="DB33" s="458"/>
      <c r="DC33" s="458"/>
      <c r="DD33" s="458"/>
      <c r="DE33" s="458"/>
      <c r="DF33" s="218"/>
      <c r="DG33" s="654" t="s">
        <v>201</v>
      </c>
      <c r="DH33" s="654"/>
      <c r="DI33" s="220"/>
      <c r="DJ33" s="188"/>
      <c r="DK33" s="188"/>
      <c r="DL33" s="188"/>
      <c r="DM33" s="188"/>
      <c r="DN33" s="188"/>
      <c r="DO33" s="188"/>
    </row>
    <row r="34" spans="1:119" ht="32.25" customHeight="1">
      <c r="A34" s="189"/>
      <c r="B34" s="215"/>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6"/>
      <c r="U34" s="655">
        <f>IF(W34="","",MAX(C34:D43)+1)</f>
        <v>2</v>
      </c>
      <c r="V34" s="655"/>
      <c r="W34" s="656" t="str">
        <f>IF('各会計、関係団体の財政状況及び健全化判断比率'!B28="","",'各会計、関係団体の財政状況及び健全化判断比率'!B28)</f>
        <v>国民健康保険特別会計</v>
      </c>
      <c r="X34" s="656"/>
      <c r="Y34" s="656"/>
      <c r="Z34" s="656"/>
      <c r="AA34" s="656"/>
      <c r="AB34" s="656"/>
      <c r="AC34" s="656"/>
      <c r="AD34" s="656"/>
      <c r="AE34" s="656"/>
      <c r="AF34" s="656"/>
      <c r="AG34" s="656"/>
      <c r="AH34" s="656"/>
      <c r="AI34" s="656"/>
      <c r="AJ34" s="656"/>
      <c r="AK34" s="656"/>
      <c r="AL34" s="216"/>
      <c r="AM34" s="655">
        <f>IF(AO34="","",MAX(C34:D43,U34:V43)+1)</f>
        <v>6</v>
      </c>
      <c r="AN34" s="655"/>
      <c r="AO34" s="656" t="str">
        <f>IF('各会計、関係団体の財政状況及び健全化判断比率'!B32="","",'各会計、関係団体の財政状況及び健全化判断比率'!B32)</f>
        <v>水道事業</v>
      </c>
      <c r="AP34" s="656"/>
      <c r="AQ34" s="656"/>
      <c r="AR34" s="656"/>
      <c r="AS34" s="656"/>
      <c r="AT34" s="656"/>
      <c r="AU34" s="656"/>
      <c r="AV34" s="656"/>
      <c r="AW34" s="656"/>
      <c r="AX34" s="656"/>
      <c r="AY34" s="656"/>
      <c r="AZ34" s="656"/>
      <c r="BA34" s="656"/>
      <c r="BB34" s="656"/>
      <c r="BC34" s="656"/>
      <c r="BD34" s="216"/>
      <c r="BE34" s="655" t="str">
        <f>IF(BG34="","",MAX(C34:D43,U34:V43,AM34:AN43)+1)</f>
        <v/>
      </c>
      <c r="BF34" s="655"/>
      <c r="BG34" s="656"/>
      <c r="BH34" s="656"/>
      <c r="BI34" s="656"/>
      <c r="BJ34" s="656"/>
      <c r="BK34" s="656"/>
      <c r="BL34" s="656"/>
      <c r="BM34" s="656"/>
      <c r="BN34" s="656"/>
      <c r="BO34" s="656"/>
      <c r="BP34" s="656"/>
      <c r="BQ34" s="656"/>
      <c r="BR34" s="656"/>
      <c r="BS34" s="656"/>
      <c r="BT34" s="656"/>
      <c r="BU34" s="656"/>
      <c r="BV34" s="216"/>
      <c r="BW34" s="655">
        <f>IF(BY34="","",MAX(C34:D43,U34:V43,AM34:AN43,BE34:BF43)+1)</f>
        <v>8</v>
      </c>
      <c r="BX34" s="655"/>
      <c r="BY34" s="656" t="str">
        <f>IF('各会計、関係団体の財政状況及び健全化判断比率'!B68="","",'各会計、関係団体の財政状況及び健全化判断比率'!B68)</f>
        <v>埼玉県後期高齢者医療広域連合</v>
      </c>
      <c r="BZ34" s="656"/>
      <c r="CA34" s="656"/>
      <c r="CB34" s="656"/>
      <c r="CC34" s="656"/>
      <c r="CD34" s="656"/>
      <c r="CE34" s="656"/>
      <c r="CF34" s="656"/>
      <c r="CG34" s="656"/>
      <c r="CH34" s="656"/>
      <c r="CI34" s="656"/>
      <c r="CJ34" s="656"/>
      <c r="CK34" s="656"/>
      <c r="CL34" s="656"/>
      <c r="CM34" s="656"/>
      <c r="CN34" s="216"/>
      <c r="CO34" s="655">
        <f>IF(CQ34="","",MAX(C34:D43,U34:V43,AM34:AN43,BE34:BF43,BW34:BX43)+1)</f>
        <v>15</v>
      </c>
      <c r="CP34" s="655"/>
      <c r="CQ34" s="656" t="str">
        <f>IF('各会計、関係団体の財政状況及び健全化判断比率'!BS7="","",'各会計、関係団体の財政状況及び健全化判断比率'!BS7)</f>
        <v>志木市文化スポーツ振興公社</v>
      </c>
      <c r="CR34" s="656"/>
      <c r="CS34" s="656"/>
      <c r="CT34" s="656"/>
      <c r="CU34" s="656"/>
      <c r="CV34" s="656"/>
      <c r="CW34" s="656"/>
      <c r="CX34" s="656"/>
      <c r="CY34" s="656"/>
      <c r="CZ34" s="656"/>
      <c r="DA34" s="656"/>
      <c r="DB34" s="656"/>
      <c r="DC34" s="656"/>
      <c r="DD34" s="656"/>
      <c r="DE34" s="656"/>
      <c r="DF34" s="213"/>
      <c r="DG34" s="657" t="str">
        <f>IF('各会計、関係団体の財政状況及び健全化判断比率'!BR7="","",'各会計、関係団体の財政状況及び健全化判断比率'!BR7)</f>
        <v/>
      </c>
      <c r="DH34" s="657"/>
      <c r="DI34" s="220"/>
      <c r="DJ34" s="188"/>
      <c r="DK34" s="188"/>
      <c r="DL34" s="188"/>
      <c r="DM34" s="188"/>
      <c r="DN34" s="188"/>
      <c r="DO34" s="188"/>
    </row>
    <row r="35" spans="1:119" ht="32.25" customHeight="1">
      <c r="A35" s="189"/>
      <c r="B35" s="215"/>
      <c r="C35" s="655" t="str">
        <f>IF(E35="","",C34+1)</f>
        <v/>
      </c>
      <c r="D35" s="655"/>
      <c r="E35" s="656" t="str">
        <f>IF('各会計、関係団体の財政状況及び健全化判断比率'!B8="","",'各会計、関係団体の財政状況及び健全化判断比率'!B8)</f>
        <v/>
      </c>
      <c r="F35" s="656"/>
      <c r="G35" s="656"/>
      <c r="H35" s="656"/>
      <c r="I35" s="656"/>
      <c r="J35" s="656"/>
      <c r="K35" s="656"/>
      <c r="L35" s="656"/>
      <c r="M35" s="656"/>
      <c r="N35" s="656"/>
      <c r="O35" s="656"/>
      <c r="P35" s="656"/>
      <c r="Q35" s="656"/>
      <c r="R35" s="656"/>
      <c r="S35" s="656"/>
      <c r="T35" s="216"/>
      <c r="U35" s="655">
        <f>IF(W35="","",U34+1)</f>
        <v>3</v>
      </c>
      <c r="V35" s="655"/>
      <c r="W35" s="656" t="str">
        <f>IF('各会計、関係団体の財政状況及び健全化判断比率'!B29="","",'各会計、関係団体の財政状況及び健全化判断比率'!B29)</f>
        <v>介護保険特別会計</v>
      </c>
      <c r="X35" s="656"/>
      <c r="Y35" s="656"/>
      <c r="Z35" s="656"/>
      <c r="AA35" s="656"/>
      <c r="AB35" s="656"/>
      <c r="AC35" s="656"/>
      <c r="AD35" s="656"/>
      <c r="AE35" s="656"/>
      <c r="AF35" s="656"/>
      <c r="AG35" s="656"/>
      <c r="AH35" s="656"/>
      <c r="AI35" s="656"/>
      <c r="AJ35" s="656"/>
      <c r="AK35" s="656"/>
      <c r="AL35" s="216"/>
      <c r="AM35" s="655">
        <f t="shared" ref="AM35:AM43" si="0">IF(AO35="","",AM34+1)</f>
        <v>7</v>
      </c>
      <c r="AN35" s="655"/>
      <c r="AO35" s="656" t="str">
        <f>IF('各会計、関係団体の財政状況及び健全化判断比率'!B33="","",'各会計、関係団体の財政状況及び健全化判断比率'!B33)</f>
        <v>下水道事業</v>
      </c>
      <c r="AP35" s="656"/>
      <c r="AQ35" s="656"/>
      <c r="AR35" s="656"/>
      <c r="AS35" s="656"/>
      <c r="AT35" s="656"/>
      <c r="AU35" s="656"/>
      <c r="AV35" s="656"/>
      <c r="AW35" s="656"/>
      <c r="AX35" s="656"/>
      <c r="AY35" s="656"/>
      <c r="AZ35" s="656"/>
      <c r="BA35" s="656"/>
      <c r="BB35" s="656"/>
      <c r="BC35" s="656"/>
      <c r="BD35" s="216"/>
      <c r="BE35" s="655" t="str">
        <f t="shared" ref="BE35:BE43" si="1">IF(BG35="","",BE34+1)</f>
        <v/>
      </c>
      <c r="BF35" s="655"/>
      <c r="BG35" s="656"/>
      <c r="BH35" s="656"/>
      <c r="BI35" s="656"/>
      <c r="BJ35" s="656"/>
      <c r="BK35" s="656"/>
      <c r="BL35" s="656"/>
      <c r="BM35" s="656"/>
      <c r="BN35" s="656"/>
      <c r="BO35" s="656"/>
      <c r="BP35" s="656"/>
      <c r="BQ35" s="656"/>
      <c r="BR35" s="656"/>
      <c r="BS35" s="656"/>
      <c r="BT35" s="656"/>
      <c r="BU35" s="656"/>
      <c r="BV35" s="216"/>
      <c r="BW35" s="655">
        <f t="shared" ref="BW35:BW43" si="2">IF(BY35="","",BW34+1)</f>
        <v>9</v>
      </c>
      <c r="BX35" s="655"/>
      <c r="BY35" s="656" t="str">
        <f>IF('各会計、関係団体の財政状況及び健全化判断比率'!B69="","",'各会計、関係団体の財政状況及び健全化判断比率'!B69)</f>
        <v>埼玉県後期高齢者医療広域連合</v>
      </c>
      <c r="BZ35" s="656"/>
      <c r="CA35" s="656"/>
      <c r="CB35" s="656"/>
      <c r="CC35" s="656"/>
      <c r="CD35" s="656"/>
      <c r="CE35" s="656"/>
      <c r="CF35" s="656"/>
      <c r="CG35" s="656"/>
      <c r="CH35" s="656"/>
      <c r="CI35" s="656"/>
      <c r="CJ35" s="656"/>
      <c r="CK35" s="656"/>
      <c r="CL35" s="656"/>
      <c r="CM35" s="656"/>
      <c r="CN35" s="216"/>
      <c r="CO35" s="655" t="str">
        <f t="shared" ref="CO35:CO43" si="3">IF(CQ35="","",CO34+1)</f>
        <v/>
      </c>
      <c r="CP35" s="655"/>
      <c r="CQ35" s="656" t="str">
        <f>IF('各会計、関係団体の財政状況及び健全化判断比率'!BS8="","",'各会計、関係団体の財政状況及び健全化判断比率'!BS8)</f>
        <v/>
      </c>
      <c r="CR35" s="656"/>
      <c r="CS35" s="656"/>
      <c r="CT35" s="656"/>
      <c r="CU35" s="656"/>
      <c r="CV35" s="656"/>
      <c r="CW35" s="656"/>
      <c r="CX35" s="656"/>
      <c r="CY35" s="656"/>
      <c r="CZ35" s="656"/>
      <c r="DA35" s="656"/>
      <c r="DB35" s="656"/>
      <c r="DC35" s="656"/>
      <c r="DD35" s="656"/>
      <c r="DE35" s="656"/>
      <c r="DF35" s="213"/>
      <c r="DG35" s="657" t="str">
        <f>IF('各会計、関係団体の財政状況及び健全化判断比率'!BR8="","",'各会計、関係団体の財政状況及び健全化判断比率'!BR8)</f>
        <v/>
      </c>
      <c r="DH35" s="657"/>
      <c r="DI35" s="220"/>
      <c r="DJ35" s="188"/>
      <c r="DK35" s="188"/>
      <c r="DL35" s="188"/>
      <c r="DM35" s="188"/>
      <c r="DN35" s="188"/>
      <c r="DO35" s="188"/>
    </row>
    <row r="36" spans="1:119" ht="32.25" customHeight="1">
      <c r="A36" s="189"/>
      <c r="B36" s="215"/>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6"/>
      <c r="U36" s="655">
        <f t="shared" ref="U36:U43" si="4">IF(W36="","",U35+1)</f>
        <v>4</v>
      </c>
      <c r="V36" s="655"/>
      <c r="W36" s="656" t="str">
        <f>IF('各会計、関係団体の財政状況及び健全化判断比率'!B30="","",'各会計、関係団体の財政状況及び健全化判断比率'!B30)</f>
        <v>後期高齢者医療特別会計</v>
      </c>
      <c r="X36" s="656"/>
      <c r="Y36" s="656"/>
      <c r="Z36" s="656"/>
      <c r="AA36" s="656"/>
      <c r="AB36" s="656"/>
      <c r="AC36" s="656"/>
      <c r="AD36" s="656"/>
      <c r="AE36" s="656"/>
      <c r="AF36" s="656"/>
      <c r="AG36" s="656"/>
      <c r="AH36" s="656"/>
      <c r="AI36" s="656"/>
      <c r="AJ36" s="656"/>
      <c r="AK36" s="656"/>
      <c r="AL36" s="216"/>
      <c r="AM36" s="655" t="str">
        <f t="shared" si="0"/>
        <v/>
      </c>
      <c r="AN36" s="655"/>
      <c r="AO36" s="656"/>
      <c r="AP36" s="656"/>
      <c r="AQ36" s="656"/>
      <c r="AR36" s="656"/>
      <c r="AS36" s="656"/>
      <c r="AT36" s="656"/>
      <c r="AU36" s="656"/>
      <c r="AV36" s="656"/>
      <c r="AW36" s="656"/>
      <c r="AX36" s="656"/>
      <c r="AY36" s="656"/>
      <c r="AZ36" s="656"/>
      <c r="BA36" s="656"/>
      <c r="BB36" s="656"/>
      <c r="BC36" s="656"/>
      <c r="BD36" s="216"/>
      <c r="BE36" s="655" t="str">
        <f t="shared" si="1"/>
        <v/>
      </c>
      <c r="BF36" s="655"/>
      <c r="BG36" s="656"/>
      <c r="BH36" s="656"/>
      <c r="BI36" s="656"/>
      <c r="BJ36" s="656"/>
      <c r="BK36" s="656"/>
      <c r="BL36" s="656"/>
      <c r="BM36" s="656"/>
      <c r="BN36" s="656"/>
      <c r="BO36" s="656"/>
      <c r="BP36" s="656"/>
      <c r="BQ36" s="656"/>
      <c r="BR36" s="656"/>
      <c r="BS36" s="656"/>
      <c r="BT36" s="656"/>
      <c r="BU36" s="656"/>
      <c r="BV36" s="216"/>
      <c r="BW36" s="655">
        <f t="shared" si="2"/>
        <v>10</v>
      </c>
      <c r="BX36" s="655"/>
      <c r="BY36" s="656" t="str">
        <f>IF('各会計、関係団体の財政状況及び健全化判断比率'!B70="","",'各会計、関係団体の財政状況及び健全化判断比率'!B70)</f>
        <v>埼玉県市町村総合事務組合</v>
      </c>
      <c r="BZ36" s="656"/>
      <c r="CA36" s="656"/>
      <c r="CB36" s="656"/>
      <c r="CC36" s="656"/>
      <c r="CD36" s="656"/>
      <c r="CE36" s="656"/>
      <c r="CF36" s="656"/>
      <c r="CG36" s="656"/>
      <c r="CH36" s="656"/>
      <c r="CI36" s="656"/>
      <c r="CJ36" s="656"/>
      <c r="CK36" s="656"/>
      <c r="CL36" s="656"/>
      <c r="CM36" s="656"/>
      <c r="CN36" s="216"/>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13"/>
      <c r="DG36" s="657" t="str">
        <f>IF('各会計、関係団体の財政状況及び健全化判断比率'!BR9="","",'各会計、関係団体の財政状況及び健全化判断比率'!BR9)</f>
        <v/>
      </c>
      <c r="DH36" s="657"/>
      <c r="DI36" s="220"/>
      <c r="DJ36" s="188"/>
      <c r="DK36" s="188"/>
      <c r="DL36" s="188"/>
      <c r="DM36" s="188"/>
      <c r="DN36" s="188"/>
      <c r="DO36" s="188"/>
    </row>
    <row r="37" spans="1:119" ht="32.25" customHeight="1">
      <c r="A37" s="189"/>
      <c r="B37" s="215"/>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6"/>
      <c r="U37" s="655">
        <f t="shared" si="4"/>
        <v>5</v>
      </c>
      <c r="V37" s="655"/>
      <c r="W37" s="656" t="str">
        <f>IF('各会計、関係団体の財政状況及び健全化判断比率'!B31="","",'各会計、関係団体の財政状況及び健全化判断比率'!B31)</f>
        <v>志木駅東口駅前地下駐車場事業特別会計</v>
      </c>
      <c r="X37" s="656"/>
      <c r="Y37" s="656"/>
      <c r="Z37" s="656"/>
      <c r="AA37" s="656"/>
      <c r="AB37" s="656"/>
      <c r="AC37" s="656"/>
      <c r="AD37" s="656"/>
      <c r="AE37" s="656"/>
      <c r="AF37" s="656"/>
      <c r="AG37" s="656"/>
      <c r="AH37" s="656"/>
      <c r="AI37" s="656"/>
      <c r="AJ37" s="656"/>
      <c r="AK37" s="656"/>
      <c r="AL37" s="216"/>
      <c r="AM37" s="655" t="str">
        <f t="shared" si="0"/>
        <v/>
      </c>
      <c r="AN37" s="655"/>
      <c r="AO37" s="656"/>
      <c r="AP37" s="656"/>
      <c r="AQ37" s="656"/>
      <c r="AR37" s="656"/>
      <c r="AS37" s="656"/>
      <c r="AT37" s="656"/>
      <c r="AU37" s="656"/>
      <c r="AV37" s="656"/>
      <c r="AW37" s="656"/>
      <c r="AX37" s="656"/>
      <c r="AY37" s="656"/>
      <c r="AZ37" s="656"/>
      <c r="BA37" s="656"/>
      <c r="BB37" s="656"/>
      <c r="BC37" s="656"/>
      <c r="BD37" s="216"/>
      <c r="BE37" s="655" t="str">
        <f t="shared" si="1"/>
        <v/>
      </c>
      <c r="BF37" s="655"/>
      <c r="BG37" s="656"/>
      <c r="BH37" s="656"/>
      <c r="BI37" s="656"/>
      <c r="BJ37" s="656"/>
      <c r="BK37" s="656"/>
      <c r="BL37" s="656"/>
      <c r="BM37" s="656"/>
      <c r="BN37" s="656"/>
      <c r="BO37" s="656"/>
      <c r="BP37" s="656"/>
      <c r="BQ37" s="656"/>
      <c r="BR37" s="656"/>
      <c r="BS37" s="656"/>
      <c r="BT37" s="656"/>
      <c r="BU37" s="656"/>
      <c r="BV37" s="216"/>
      <c r="BW37" s="655">
        <f t="shared" si="2"/>
        <v>11</v>
      </c>
      <c r="BX37" s="655"/>
      <c r="BY37" s="656" t="str">
        <f>IF('各会計、関係団体の財政状況及び健全化判断比率'!B71="","",'各会計、関係団体の財政状況及び健全化判断比率'!B71)</f>
        <v>埼玉県市町村総合事務組合</v>
      </c>
      <c r="BZ37" s="656"/>
      <c r="CA37" s="656"/>
      <c r="CB37" s="656"/>
      <c r="CC37" s="656"/>
      <c r="CD37" s="656"/>
      <c r="CE37" s="656"/>
      <c r="CF37" s="656"/>
      <c r="CG37" s="656"/>
      <c r="CH37" s="656"/>
      <c r="CI37" s="656"/>
      <c r="CJ37" s="656"/>
      <c r="CK37" s="656"/>
      <c r="CL37" s="656"/>
      <c r="CM37" s="656"/>
      <c r="CN37" s="216"/>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3"/>
      <c r="DG37" s="657" t="str">
        <f>IF('各会計、関係団体の財政状況及び健全化判断比率'!BR10="","",'各会計、関係団体の財政状況及び健全化判断比率'!BR10)</f>
        <v/>
      </c>
      <c r="DH37" s="657"/>
      <c r="DI37" s="220"/>
      <c r="DJ37" s="188"/>
      <c r="DK37" s="188"/>
      <c r="DL37" s="188"/>
      <c r="DM37" s="188"/>
      <c r="DN37" s="188"/>
      <c r="DO37" s="188"/>
    </row>
    <row r="38" spans="1:119" ht="32.25" customHeight="1">
      <c r="A38" s="189"/>
      <c r="B38" s="215"/>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6"/>
      <c r="U38" s="655" t="str">
        <f t="shared" si="4"/>
        <v/>
      </c>
      <c r="V38" s="655"/>
      <c r="W38" s="656"/>
      <c r="X38" s="656"/>
      <c r="Y38" s="656"/>
      <c r="Z38" s="656"/>
      <c r="AA38" s="656"/>
      <c r="AB38" s="656"/>
      <c r="AC38" s="656"/>
      <c r="AD38" s="656"/>
      <c r="AE38" s="656"/>
      <c r="AF38" s="656"/>
      <c r="AG38" s="656"/>
      <c r="AH38" s="656"/>
      <c r="AI38" s="656"/>
      <c r="AJ38" s="656"/>
      <c r="AK38" s="656"/>
      <c r="AL38" s="216"/>
      <c r="AM38" s="655" t="str">
        <f t="shared" si="0"/>
        <v/>
      </c>
      <c r="AN38" s="655"/>
      <c r="AO38" s="656"/>
      <c r="AP38" s="656"/>
      <c r="AQ38" s="656"/>
      <c r="AR38" s="656"/>
      <c r="AS38" s="656"/>
      <c r="AT38" s="656"/>
      <c r="AU38" s="656"/>
      <c r="AV38" s="656"/>
      <c r="AW38" s="656"/>
      <c r="AX38" s="656"/>
      <c r="AY38" s="656"/>
      <c r="AZ38" s="656"/>
      <c r="BA38" s="656"/>
      <c r="BB38" s="656"/>
      <c r="BC38" s="656"/>
      <c r="BD38" s="216"/>
      <c r="BE38" s="655" t="str">
        <f t="shared" si="1"/>
        <v/>
      </c>
      <c r="BF38" s="655"/>
      <c r="BG38" s="656"/>
      <c r="BH38" s="656"/>
      <c r="BI38" s="656"/>
      <c r="BJ38" s="656"/>
      <c r="BK38" s="656"/>
      <c r="BL38" s="656"/>
      <c r="BM38" s="656"/>
      <c r="BN38" s="656"/>
      <c r="BO38" s="656"/>
      <c r="BP38" s="656"/>
      <c r="BQ38" s="656"/>
      <c r="BR38" s="656"/>
      <c r="BS38" s="656"/>
      <c r="BT38" s="656"/>
      <c r="BU38" s="656"/>
      <c r="BV38" s="216"/>
      <c r="BW38" s="655">
        <f t="shared" si="2"/>
        <v>12</v>
      </c>
      <c r="BX38" s="655"/>
      <c r="BY38" s="656" t="str">
        <f>IF('各会計、関係団体の財政状況及び健全化判断比率'!B72="","",'各会計、関係団体の財政状況及び健全化判断比率'!B72)</f>
        <v>彩の国さいたま人づくり広域連合</v>
      </c>
      <c r="BZ38" s="656"/>
      <c r="CA38" s="656"/>
      <c r="CB38" s="656"/>
      <c r="CC38" s="656"/>
      <c r="CD38" s="656"/>
      <c r="CE38" s="656"/>
      <c r="CF38" s="656"/>
      <c r="CG38" s="656"/>
      <c r="CH38" s="656"/>
      <c r="CI38" s="656"/>
      <c r="CJ38" s="656"/>
      <c r="CK38" s="656"/>
      <c r="CL38" s="656"/>
      <c r="CM38" s="656"/>
      <c r="CN38" s="216"/>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3"/>
      <c r="DG38" s="657" t="str">
        <f>IF('各会計、関係団体の財政状況及び健全化判断比率'!BR11="","",'各会計、関係団体の財政状況及び健全化判断比率'!BR11)</f>
        <v/>
      </c>
      <c r="DH38" s="657"/>
      <c r="DI38" s="220"/>
      <c r="DJ38" s="188"/>
      <c r="DK38" s="188"/>
      <c r="DL38" s="188"/>
      <c r="DM38" s="188"/>
      <c r="DN38" s="188"/>
      <c r="DO38" s="188"/>
    </row>
    <row r="39" spans="1:119" ht="32.25" customHeight="1">
      <c r="A39" s="189"/>
      <c r="B39" s="215"/>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6"/>
      <c r="U39" s="655" t="str">
        <f t="shared" si="4"/>
        <v/>
      </c>
      <c r="V39" s="655"/>
      <c r="W39" s="656"/>
      <c r="X39" s="656"/>
      <c r="Y39" s="656"/>
      <c r="Z39" s="656"/>
      <c r="AA39" s="656"/>
      <c r="AB39" s="656"/>
      <c r="AC39" s="656"/>
      <c r="AD39" s="656"/>
      <c r="AE39" s="656"/>
      <c r="AF39" s="656"/>
      <c r="AG39" s="656"/>
      <c r="AH39" s="656"/>
      <c r="AI39" s="656"/>
      <c r="AJ39" s="656"/>
      <c r="AK39" s="656"/>
      <c r="AL39" s="216"/>
      <c r="AM39" s="655" t="str">
        <f t="shared" si="0"/>
        <v/>
      </c>
      <c r="AN39" s="655"/>
      <c r="AO39" s="656"/>
      <c r="AP39" s="656"/>
      <c r="AQ39" s="656"/>
      <c r="AR39" s="656"/>
      <c r="AS39" s="656"/>
      <c r="AT39" s="656"/>
      <c r="AU39" s="656"/>
      <c r="AV39" s="656"/>
      <c r="AW39" s="656"/>
      <c r="AX39" s="656"/>
      <c r="AY39" s="656"/>
      <c r="AZ39" s="656"/>
      <c r="BA39" s="656"/>
      <c r="BB39" s="656"/>
      <c r="BC39" s="656"/>
      <c r="BD39" s="216"/>
      <c r="BE39" s="655" t="str">
        <f t="shared" si="1"/>
        <v/>
      </c>
      <c r="BF39" s="655"/>
      <c r="BG39" s="656"/>
      <c r="BH39" s="656"/>
      <c r="BI39" s="656"/>
      <c r="BJ39" s="656"/>
      <c r="BK39" s="656"/>
      <c r="BL39" s="656"/>
      <c r="BM39" s="656"/>
      <c r="BN39" s="656"/>
      <c r="BO39" s="656"/>
      <c r="BP39" s="656"/>
      <c r="BQ39" s="656"/>
      <c r="BR39" s="656"/>
      <c r="BS39" s="656"/>
      <c r="BT39" s="656"/>
      <c r="BU39" s="656"/>
      <c r="BV39" s="216"/>
      <c r="BW39" s="655">
        <f t="shared" si="2"/>
        <v>13</v>
      </c>
      <c r="BX39" s="655"/>
      <c r="BY39" s="656" t="str">
        <f>IF('各会計、関係団体の財政状況及び健全化判断比率'!B73="","",'各会計、関係団体の財政状況及び健全化判断比率'!B73)</f>
        <v>朝霞地区一部事務組合</v>
      </c>
      <c r="BZ39" s="656"/>
      <c r="CA39" s="656"/>
      <c r="CB39" s="656"/>
      <c r="CC39" s="656"/>
      <c r="CD39" s="656"/>
      <c r="CE39" s="656"/>
      <c r="CF39" s="656"/>
      <c r="CG39" s="656"/>
      <c r="CH39" s="656"/>
      <c r="CI39" s="656"/>
      <c r="CJ39" s="656"/>
      <c r="CK39" s="656"/>
      <c r="CL39" s="656"/>
      <c r="CM39" s="656"/>
      <c r="CN39" s="216"/>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3"/>
      <c r="DG39" s="657" t="str">
        <f>IF('各会計、関係団体の財政状況及び健全化判断比率'!BR12="","",'各会計、関係団体の財政状況及び健全化判断比率'!BR12)</f>
        <v/>
      </c>
      <c r="DH39" s="657"/>
      <c r="DI39" s="220"/>
      <c r="DJ39" s="188"/>
      <c r="DK39" s="188"/>
      <c r="DL39" s="188"/>
      <c r="DM39" s="188"/>
      <c r="DN39" s="188"/>
      <c r="DO39" s="188"/>
    </row>
    <row r="40" spans="1:119" ht="32.25" customHeight="1">
      <c r="A40" s="189"/>
      <c r="B40" s="215"/>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6"/>
      <c r="U40" s="655" t="str">
        <f t="shared" si="4"/>
        <v/>
      </c>
      <c r="V40" s="655"/>
      <c r="W40" s="656"/>
      <c r="X40" s="656"/>
      <c r="Y40" s="656"/>
      <c r="Z40" s="656"/>
      <c r="AA40" s="656"/>
      <c r="AB40" s="656"/>
      <c r="AC40" s="656"/>
      <c r="AD40" s="656"/>
      <c r="AE40" s="656"/>
      <c r="AF40" s="656"/>
      <c r="AG40" s="656"/>
      <c r="AH40" s="656"/>
      <c r="AI40" s="656"/>
      <c r="AJ40" s="656"/>
      <c r="AK40" s="656"/>
      <c r="AL40" s="216"/>
      <c r="AM40" s="655" t="str">
        <f t="shared" si="0"/>
        <v/>
      </c>
      <c r="AN40" s="655"/>
      <c r="AO40" s="656"/>
      <c r="AP40" s="656"/>
      <c r="AQ40" s="656"/>
      <c r="AR40" s="656"/>
      <c r="AS40" s="656"/>
      <c r="AT40" s="656"/>
      <c r="AU40" s="656"/>
      <c r="AV40" s="656"/>
      <c r="AW40" s="656"/>
      <c r="AX40" s="656"/>
      <c r="AY40" s="656"/>
      <c r="AZ40" s="656"/>
      <c r="BA40" s="656"/>
      <c r="BB40" s="656"/>
      <c r="BC40" s="656"/>
      <c r="BD40" s="216"/>
      <c r="BE40" s="655" t="str">
        <f t="shared" si="1"/>
        <v/>
      </c>
      <c r="BF40" s="655"/>
      <c r="BG40" s="656"/>
      <c r="BH40" s="656"/>
      <c r="BI40" s="656"/>
      <c r="BJ40" s="656"/>
      <c r="BK40" s="656"/>
      <c r="BL40" s="656"/>
      <c r="BM40" s="656"/>
      <c r="BN40" s="656"/>
      <c r="BO40" s="656"/>
      <c r="BP40" s="656"/>
      <c r="BQ40" s="656"/>
      <c r="BR40" s="656"/>
      <c r="BS40" s="656"/>
      <c r="BT40" s="656"/>
      <c r="BU40" s="656"/>
      <c r="BV40" s="216"/>
      <c r="BW40" s="655">
        <f t="shared" si="2"/>
        <v>14</v>
      </c>
      <c r="BX40" s="655"/>
      <c r="BY40" s="656" t="str">
        <f>IF('各会計、関係団体の財政状況及び健全化判断比率'!B74="","",'各会計、関係団体の財政状況及び健全化判断比率'!B74)</f>
        <v>志木地区衛生組合</v>
      </c>
      <c r="BZ40" s="656"/>
      <c r="CA40" s="656"/>
      <c r="CB40" s="656"/>
      <c r="CC40" s="656"/>
      <c r="CD40" s="656"/>
      <c r="CE40" s="656"/>
      <c r="CF40" s="656"/>
      <c r="CG40" s="656"/>
      <c r="CH40" s="656"/>
      <c r="CI40" s="656"/>
      <c r="CJ40" s="656"/>
      <c r="CK40" s="656"/>
      <c r="CL40" s="656"/>
      <c r="CM40" s="656"/>
      <c r="CN40" s="216"/>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3"/>
      <c r="DG40" s="657" t="str">
        <f>IF('各会計、関係団体の財政状況及び健全化判断比率'!BR13="","",'各会計、関係団体の財政状況及び健全化判断比率'!BR13)</f>
        <v/>
      </c>
      <c r="DH40" s="657"/>
      <c r="DI40" s="220"/>
      <c r="DJ40" s="188"/>
      <c r="DK40" s="188"/>
      <c r="DL40" s="188"/>
      <c r="DM40" s="188"/>
      <c r="DN40" s="188"/>
      <c r="DO40" s="188"/>
    </row>
    <row r="41" spans="1:119" ht="32.25" customHeight="1">
      <c r="A41" s="189"/>
      <c r="B41" s="215"/>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6"/>
      <c r="U41" s="655" t="str">
        <f t="shared" si="4"/>
        <v/>
      </c>
      <c r="V41" s="655"/>
      <c r="W41" s="656"/>
      <c r="X41" s="656"/>
      <c r="Y41" s="656"/>
      <c r="Z41" s="656"/>
      <c r="AA41" s="656"/>
      <c r="AB41" s="656"/>
      <c r="AC41" s="656"/>
      <c r="AD41" s="656"/>
      <c r="AE41" s="656"/>
      <c r="AF41" s="656"/>
      <c r="AG41" s="656"/>
      <c r="AH41" s="656"/>
      <c r="AI41" s="656"/>
      <c r="AJ41" s="656"/>
      <c r="AK41" s="656"/>
      <c r="AL41" s="216"/>
      <c r="AM41" s="655" t="str">
        <f t="shared" si="0"/>
        <v/>
      </c>
      <c r="AN41" s="655"/>
      <c r="AO41" s="656"/>
      <c r="AP41" s="656"/>
      <c r="AQ41" s="656"/>
      <c r="AR41" s="656"/>
      <c r="AS41" s="656"/>
      <c r="AT41" s="656"/>
      <c r="AU41" s="656"/>
      <c r="AV41" s="656"/>
      <c r="AW41" s="656"/>
      <c r="AX41" s="656"/>
      <c r="AY41" s="656"/>
      <c r="AZ41" s="656"/>
      <c r="BA41" s="656"/>
      <c r="BB41" s="656"/>
      <c r="BC41" s="656"/>
      <c r="BD41" s="216"/>
      <c r="BE41" s="655" t="str">
        <f t="shared" si="1"/>
        <v/>
      </c>
      <c r="BF41" s="655"/>
      <c r="BG41" s="656"/>
      <c r="BH41" s="656"/>
      <c r="BI41" s="656"/>
      <c r="BJ41" s="656"/>
      <c r="BK41" s="656"/>
      <c r="BL41" s="656"/>
      <c r="BM41" s="656"/>
      <c r="BN41" s="656"/>
      <c r="BO41" s="656"/>
      <c r="BP41" s="656"/>
      <c r="BQ41" s="656"/>
      <c r="BR41" s="656"/>
      <c r="BS41" s="656"/>
      <c r="BT41" s="656"/>
      <c r="BU41" s="656"/>
      <c r="BV41" s="216"/>
      <c r="BW41" s="655" t="str">
        <f t="shared" si="2"/>
        <v/>
      </c>
      <c r="BX41" s="655"/>
      <c r="BY41" s="656" t="str">
        <f>IF('各会計、関係団体の財政状況及び健全化判断比率'!B75="","",'各会計、関係団体の財政状況及び健全化判断比率'!B75)</f>
        <v/>
      </c>
      <c r="BZ41" s="656"/>
      <c r="CA41" s="656"/>
      <c r="CB41" s="656"/>
      <c r="CC41" s="656"/>
      <c r="CD41" s="656"/>
      <c r="CE41" s="656"/>
      <c r="CF41" s="656"/>
      <c r="CG41" s="656"/>
      <c r="CH41" s="656"/>
      <c r="CI41" s="656"/>
      <c r="CJ41" s="656"/>
      <c r="CK41" s="656"/>
      <c r="CL41" s="656"/>
      <c r="CM41" s="656"/>
      <c r="CN41" s="216"/>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3"/>
      <c r="DG41" s="657" t="str">
        <f>IF('各会計、関係団体の財政状況及び健全化判断比率'!BR14="","",'各会計、関係団体の財政状況及び健全化判断比率'!BR14)</f>
        <v/>
      </c>
      <c r="DH41" s="657"/>
      <c r="DI41" s="220"/>
      <c r="DJ41" s="188"/>
      <c r="DK41" s="188"/>
      <c r="DL41" s="188"/>
      <c r="DM41" s="188"/>
      <c r="DN41" s="188"/>
      <c r="DO41" s="188"/>
    </row>
    <row r="42" spans="1:119" ht="32.25" customHeight="1">
      <c r="A42" s="188"/>
      <c r="B42" s="215"/>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6"/>
      <c r="U42" s="655" t="str">
        <f t="shared" si="4"/>
        <v/>
      </c>
      <c r="V42" s="655"/>
      <c r="W42" s="656"/>
      <c r="X42" s="656"/>
      <c r="Y42" s="656"/>
      <c r="Z42" s="656"/>
      <c r="AA42" s="656"/>
      <c r="AB42" s="656"/>
      <c r="AC42" s="656"/>
      <c r="AD42" s="656"/>
      <c r="AE42" s="656"/>
      <c r="AF42" s="656"/>
      <c r="AG42" s="656"/>
      <c r="AH42" s="656"/>
      <c r="AI42" s="656"/>
      <c r="AJ42" s="656"/>
      <c r="AK42" s="656"/>
      <c r="AL42" s="216"/>
      <c r="AM42" s="655" t="str">
        <f t="shared" si="0"/>
        <v/>
      </c>
      <c r="AN42" s="655"/>
      <c r="AO42" s="656"/>
      <c r="AP42" s="656"/>
      <c r="AQ42" s="656"/>
      <c r="AR42" s="656"/>
      <c r="AS42" s="656"/>
      <c r="AT42" s="656"/>
      <c r="AU42" s="656"/>
      <c r="AV42" s="656"/>
      <c r="AW42" s="656"/>
      <c r="AX42" s="656"/>
      <c r="AY42" s="656"/>
      <c r="AZ42" s="656"/>
      <c r="BA42" s="656"/>
      <c r="BB42" s="656"/>
      <c r="BC42" s="656"/>
      <c r="BD42" s="216"/>
      <c r="BE42" s="655" t="str">
        <f t="shared" si="1"/>
        <v/>
      </c>
      <c r="BF42" s="655"/>
      <c r="BG42" s="656"/>
      <c r="BH42" s="656"/>
      <c r="BI42" s="656"/>
      <c r="BJ42" s="656"/>
      <c r="BK42" s="656"/>
      <c r="BL42" s="656"/>
      <c r="BM42" s="656"/>
      <c r="BN42" s="656"/>
      <c r="BO42" s="656"/>
      <c r="BP42" s="656"/>
      <c r="BQ42" s="656"/>
      <c r="BR42" s="656"/>
      <c r="BS42" s="656"/>
      <c r="BT42" s="656"/>
      <c r="BU42" s="656"/>
      <c r="BV42" s="216"/>
      <c r="BW42" s="655" t="str">
        <f t="shared" si="2"/>
        <v/>
      </c>
      <c r="BX42" s="655"/>
      <c r="BY42" s="656" t="str">
        <f>IF('各会計、関係団体の財政状況及び健全化判断比率'!B76="","",'各会計、関係団体の財政状況及び健全化判断比率'!B76)</f>
        <v/>
      </c>
      <c r="BZ42" s="656"/>
      <c r="CA42" s="656"/>
      <c r="CB42" s="656"/>
      <c r="CC42" s="656"/>
      <c r="CD42" s="656"/>
      <c r="CE42" s="656"/>
      <c r="CF42" s="656"/>
      <c r="CG42" s="656"/>
      <c r="CH42" s="656"/>
      <c r="CI42" s="656"/>
      <c r="CJ42" s="656"/>
      <c r="CK42" s="656"/>
      <c r="CL42" s="656"/>
      <c r="CM42" s="656"/>
      <c r="CN42" s="216"/>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3"/>
      <c r="DG42" s="657" t="str">
        <f>IF('各会計、関係団体の財政状況及び健全化判断比率'!BR15="","",'各会計、関係団体の財政状況及び健全化判断比率'!BR15)</f>
        <v/>
      </c>
      <c r="DH42" s="657"/>
      <c r="DI42" s="220"/>
      <c r="DJ42" s="188"/>
      <c r="DK42" s="188"/>
      <c r="DL42" s="188"/>
      <c r="DM42" s="188"/>
      <c r="DN42" s="188"/>
      <c r="DO42" s="188"/>
    </row>
    <row r="43" spans="1:119" ht="32.25" customHeight="1">
      <c r="A43" s="188"/>
      <c r="B43" s="215"/>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6"/>
      <c r="U43" s="655" t="str">
        <f t="shared" si="4"/>
        <v/>
      </c>
      <c r="V43" s="655"/>
      <c r="W43" s="656"/>
      <c r="X43" s="656"/>
      <c r="Y43" s="656"/>
      <c r="Z43" s="656"/>
      <c r="AA43" s="656"/>
      <c r="AB43" s="656"/>
      <c r="AC43" s="656"/>
      <c r="AD43" s="656"/>
      <c r="AE43" s="656"/>
      <c r="AF43" s="656"/>
      <c r="AG43" s="656"/>
      <c r="AH43" s="656"/>
      <c r="AI43" s="656"/>
      <c r="AJ43" s="656"/>
      <c r="AK43" s="656"/>
      <c r="AL43" s="216"/>
      <c r="AM43" s="655" t="str">
        <f t="shared" si="0"/>
        <v/>
      </c>
      <c r="AN43" s="655"/>
      <c r="AO43" s="656"/>
      <c r="AP43" s="656"/>
      <c r="AQ43" s="656"/>
      <c r="AR43" s="656"/>
      <c r="AS43" s="656"/>
      <c r="AT43" s="656"/>
      <c r="AU43" s="656"/>
      <c r="AV43" s="656"/>
      <c r="AW43" s="656"/>
      <c r="AX43" s="656"/>
      <c r="AY43" s="656"/>
      <c r="AZ43" s="656"/>
      <c r="BA43" s="656"/>
      <c r="BB43" s="656"/>
      <c r="BC43" s="656"/>
      <c r="BD43" s="216"/>
      <c r="BE43" s="655" t="str">
        <f t="shared" si="1"/>
        <v/>
      </c>
      <c r="BF43" s="655"/>
      <c r="BG43" s="656"/>
      <c r="BH43" s="656"/>
      <c r="BI43" s="656"/>
      <c r="BJ43" s="656"/>
      <c r="BK43" s="656"/>
      <c r="BL43" s="656"/>
      <c r="BM43" s="656"/>
      <c r="BN43" s="656"/>
      <c r="BO43" s="656"/>
      <c r="BP43" s="656"/>
      <c r="BQ43" s="656"/>
      <c r="BR43" s="656"/>
      <c r="BS43" s="656"/>
      <c r="BT43" s="656"/>
      <c r="BU43" s="656"/>
      <c r="BV43" s="216"/>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6"/>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3"/>
      <c r="DG43" s="657" t="str">
        <f>IF('各会計、関係団体の財政状況及び健全化判断比率'!BR16="","",'各会計、関係団体の財政状況及び健全化判断比率'!BR16)</f>
        <v/>
      </c>
      <c r="DH43" s="657"/>
      <c r="DI43" s="220"/>
      <c r="DJ43" s="188"/>
      <c r="DK43" s="188"/>
      <c r="DL43" s="188"/>
      <c r="DM43" s="188"/>
      <c r="DN43" s="188"/>
      <c r="DO43" s="188"/>
    </row>
    <row r="44" spans="1:119" ht="13.5" customHeight="1" thickBot="1">
      <c r="A44" s="188"/>
      <c r="B44" s="221"/>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2"/>
      <c r="BR44" s="222"/>
      <c r="BS44" s="222"/>
      <c r="BT44" s="222"/>
      <c r="BU44" s="222"/>
      <c r="BV44" s="222"/>
      <c r="BW44" s="222"/>
      <c r="BX44" s="222"/>
      <c r="BY44" s="222"/>
      <c r="BZ44" s="222"/>
      <c r="CA44" s="222"/>
      <c r="CB44" s="222"/>
      <c r="CC44" s="222"/>
      <c r="CD44" s="222"/>
      <c r="CE44" s="222"/>
      <c r="CF44" s="222"/>
      <c r="CG44" s="222"/>
      <c r="CH44" s="222"/>
      <c r="CI44" s="222"/>
      <c r="CJ44" s="222"/>
      <c r="CK44" s="222"/>
      <c r="CL44" s="222"/>
      <c r="CM44" s="222"/>
      <c r="CN44" s="222"/>
      <c r="CO44" s="222"/>
      <c r="CP44" s="222"/>
      <c r="CQ44" s="222"/>
      <c r="CR44" s="222"/>
      <c r="CS44" s="222"/>
      <c r="CT44" s="222"/>
      <c r="CU44" s="222"/>
      <c r="CV44" s="222"/>
      <c r="CW44" s="222"/>
      <c r="CX44" s="222"/>
      <c r="CY44" s="222"/>
      <c r="CZ44" s="222"/>
      <c r="DA44" s="222"/>
      <c r="DB44" s="222"/>
      <c r="DC44" s="222"/>
      <c r="DD44" s="222"/>
      <c r="DE44" s="222"/>
      <c r="DF44" s="222"/>
      <c r="DG44" s="222"/>
      <c r="DH44" s="222"/>
      <c r="DI44" s="223"/>
      <c r="DJ44" s="188"/>
      <c r="DK44" s="188"/>
      <c r="DL44" s="188"/>
      <c r="DM44" s="188"/>
      <c r="DN44" s="188"/>
      <c r="DO44" s="188"/>
    </row>
    <row r="45" spans="1:119">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row>
    <row r="46" spans="1:119">
      <c r="B46" s="188" t="s">
        <v>202</v>
      </c>
      <c r="C46" s="188"/>
      <c r="D46" s="188"/>
      <c r="E46" s="188" t="s">
        <v>203</v>
      </c>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row>
    <row r="47" spans="1:119">
      <c r="B47" s="188"/>
      <c r="C47" s="188"/>
      <c r="D47" s="188"/>
      <c r="E47" s="188" t="s">
        <v>204</v>
      </c>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row>
    <row r="48" spans="1:119">
      <c r="B48" s="188"/>
      <c r="C48" s="188"/>
      <c r="D48" s="188"/>
      <c r="E48" s="188" t="s">
        <v>205</v>
      </c>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row>
    <row r="49" spans="5:5">
      <c r="E49" s="224" t="s">
        <v>206</v>
      </c>
    </row>
    <row r="50" spans="5:5">
      <c r="E50" s="190" t="s">
        <v>207</v>
      </c>
    </row>
    <row r="51" spans="5:5">
      <c r="E51" s="190" t="s">
        <v>208</v>
      </c>
    </row>
    <row r="52" spans="5:5">
      <c r="E52" s="190" t="s">
        <v>209</v>
      </c>
    </row>
    <row r="53" spans="5:5"/>
    <row r="54" spans="5:5"/>
    <row r="55" spans="5:5"/>
    <row r="56" spans="5:5"/>
    <row r="57" spans="5:5" hidden="1"/>
    <row r="58" spans="5:5" hidden="1"/>
    <row r="59" spans="5:5" hidden="1"/>
  </sheetData>
  <sheetProtection algorithmName="SHA-512" hashValue="qQOmAONxhE7ZzTxz8iZ/QoXZiyM1vHFWrRSXJlDVChCeGD34IvcMERW2uN075rUmHIMRK4Lq2CdoZ4tOsQVYOQ==" saltValue="Acq6MZ379qDSSehmCgTc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6" t="s">
        <v>560</v>
      </c>
      <c r="D34" s="1246"/>
      <c r="E34" s="1247"/>
      <c r="F34" s="32">
        <v>15.12</v>
      </c>
      <c r="G34" s="33">
        <v>12.88</v>
      </c>
      <c r="H34" s="33">
        <v>11.42</v>
      </c>
      <c r="I34" s="33">
        <v>10.7</v>
      </c>
      <c r="J34" s="34">
        <v>11.44</v>
      </c>
      <c r="K34" s="22"/>
      <c r="L34" s="22"/>
      <c r="M34" s="22"/>
      <c r="N34" s="22"/>
      <c r="O34" s="22"/>
      <c r="P34" s="22"/>
    </row>
    <row r="35" spans="1:16" ht="39" customHeight="1">
      <c r="A35" s="22"/>
      <c r="B35" s="35"/>
      <c r="C35" s="1240" t="s">
        <v>561</v>
      </c>
      <c r="D35" s="1241"/>
      <c r="E35" s="1242"/>
      <c r="F35" s="36">
        <v>10.86</v>
      </c>
      <c r="G35" s="37">
        <v>11.54</v>
      </c>
      <c r="H35" s="37">
        <v>10.17</v>
      </c>
      <c r="I35" s="37">
        <v>12.94</v>
      </c>
      <c r="J35" s="38">
        <v>9.7200000000000006</v>
      </c>
      <c r="K35" s="22"/>
      <c r="L35" s="22"/>
      <c r="M35" s="22"/>
      <c r="N35" s="22"/>
      <c r="O35" s="22"/>
      <c r="P35" s="22"/>
    </row>
    <row r="36" spans="1:16" ht="39" customHeight="1">
      <c r="A36" s="22"/>
      <c r="B36" s="35"/>
      <c r="C36" s="1240" t="s">
        <v>562</v>
      </c>
      <c r="D36" s="1241"/>
      <c r="E36" s="1242"/>
      <c r="F36" s="36">
        <v>2.2799999999999998</v>
      </c>
      <c r="G36" s="37">
        <v>3.96</v>
      </c>
      <c r="H36" s="37">
        <v>4.74</v>
      </c>
      <c r="I36" s="37">
        <v>5.54</v>
      </c>
      <c r="J36" s="38">
        <v>6.64</v>
      </c>
      <c r="K36" s="22"/>
      <c r="L36" s="22"/>
      <c r="M36" s="22"/>
      <c r="N36" s="22"/>
      <c r="O36" s="22"/>
      <c r="P36" s="22"/>
    </row>
    <row r="37" spans="1:16" ht="39" customHeight="1">
      <c r="A37" s="22"/>
      <c r="B37" s="35"/>
      <c r="C37" s="1240" t="s">
        <v>563</v>
      </c>
      <c r="D37" s="1241"/>
      <c r="E37" s="1242"/>
      <c r="F37" s="36">
        <v>4.58</v>
      </c>
      <c r="G37" s="37">
        <v>3.69</v>
      </c>
      <c r="H37" s="37">
        <v>4.83</v>
      </c>
      <c r="I37" s="37">
        <v>4.25</v>
      </c>
      <c r="J37" s="38">
        <v>1.97</v>
      </c>
      <c r="K37" s="22"/>
      <c r="L37" s="22"/>
      <c r="M37" s="22"/>
      <c r="N37" s="22"/>
      <c r="O37" s="22"/>
      <c r="P37" s="22"/>
    </row>
    <row r="38" spans="1:16" ht="39" customHeight="1">
      <c r="A38" s="22"/>
      <c r="B38" s="35"/>
      <c r="C38" s="1240" t="s">
        <v>564</v>
      </c>
      <c r="D38" s="1241"/>
      <c r="E38" s="1242"/>
      <c r="F38" s="36">
        <v>0.46</v>
      </c>
      <c r="G38" s="37">
        <v>0.96</v>
      </c>
      <c r="H38" s="37">
        <v>1.79</v>
      </c>
      <c r="I38" s="37">
        <v>1.97</v>
      </c>
      <c r="J38" s="38">
        <v>1.84</v>
      </c>
      <c r="K38" s="22"/>
      <c r="L38" s="22"/>
      <c r="M38" s="22"/>
      <c r="N38" s="22"/>
      <c r="O38" s="22"/>
      <c r="P38" s="22"/>
    </row>
    <row r="39" spans="1:16" ht="39" customHeight="1">
      <c r="A39" s="22"/>
      <c r="B39" s="35"/>
      <c r="C39" s="1240" t="s">
        <v>565</v>
      </c>
      <c r="D39" s="1241"/>
      <c r="E39" s="1242"/>
      <c r="F39" s="36">
        <v>0.18</v>
      </c>
      <c r="G39" s="37">
        <v>0.19</v>
      </c>
      <c r="H39" s="37">
        <v>0.2</v>
      </c>
      <c r="I39" s="37">
        <v>0.11</v>
      </c>
      <c r="J39" s="38">
        <v>0.18</v>
      </c>
      <c r="K39" s="22"/>
      <c r="L39" s="22"/>
      <c r="M39" s="22"/>
      <c r="N39" s="22"/>
      <c r="O39" s="22"/>
      <c r="P39" s="22"/>
    </row>
    <row r="40" spans="1:16" ht="39" customHeight="1">
      <c r="A40" s="22"/>
      <c r="B40" s="35"/>
      <c r="C40" s="1240" t="s">
        <v>566</v>
      </c>
      <c r="D40" s="1241"/>
      <c r="E40" s="1242"/>
      <c r="F40" s="36">
        <v>0.08</v>
      </c>
      <c r="G40" s="37">
        <v>0.02</v>
      </c>
      <c r="H40" s="37">
        <v>0.02</v>
      </c>
      <c r="I40" s="37">
        <v>0.03</v>
      </c>
      <c r="J40" s="38">
        <v>0</v>
      </c>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567</v>
      </c>
      <c r="D42" s="1241"/>
      <c r="E42" s="1242"/>
      <c r="F42" s="36" t="s">
        <v>512</v>
      </c>
      <c r="G42" s="37" t="s">
        <v>512</v>
      </c>
      <c r="H42" s="37" t="s">
        <v>512</v>
      </c>
      <c r="I42" s="37" t="s">
        <v>512</v>
      </c>
      <c r="J42" s="38" t="s">
        <v>512</v>
      </c>
      <c r="K42" s="22"/>
      <c r="L42" s="22"/>
      <c r="M42" s="22"/>
      <c r="N42" s="22"/>
      <c r="O42" s="22"/>
      <c r="P42" s="22"/>
    </row>
    <row r="43" spans="1:16" ht="39" customHeight="1" thickBot="1">
      <c r="A43" s="22"/>
      <c r="B43" s="40"/>
      <c r="C43" s="1243" t="s">
        <v>568</v>
      </c>
      <c r="D43" s="1244"/>
      <c r="E43" s="1245"/>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p9HOhfPOd9vD92NZZ8vdzPRWBayGlXzVmWvCtWEJJzKZqMdGoDnZbwD7HsoUSswX9R5nDnM+Owc3+b7yIiWVg==" saltValue="NEv3qjaHI1hMMYqqKgUv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48" t="s">
        <v>11</v>
      </c>
      <c r="C45" s="1249"/>
      <c r="D45" s="58"/>
      <c r="E45" s="1254" t="s">
        <v>12</v>
      </c>
      <c r="F45" s="1254"/>
      <c r="G45" s="1254"/>
      <c r="H45" s="1254"/>
      <c r="I45" s="1254"/>
      <c r="J45" s="1255"/>
      <c r="K45" s="59">
        <v>1401</v>
      </c>
      <c r="L45" s="60">
        <v>1352</v>
      </c>
      <c r="M45" s="60">
        <v>1484</v>
      </c>
      <c r="N45" s="60">
        <v>1557</v>
      </c>
      <c r="O45" s="61">
        <v>1553</v>
      </c>
      <c r="P45" s="48"/>
      <c r="Q45" s="48"/>
      <c r="R45" s="48"/>
      <c r="S45" s="48"/>
      <c r="T45" s="48"/>
      <c r="U45" s="48"/>
    </row>
    <row r="46" spans="1:21" ht="30.75" customHeight="1">
      <c r="A46" s="48"/>
      <c r="B46" s="1250"/>
      <c r="C46" s="1251"/>
      <c r="D46" s="62"/>
      <c r="E46" s="1256" t="s">
        <v>13</v>
      </c>
      <c r="F46" s="1256"/>
      <c r="G46" s="1256"/>
      <c r="H46" s="1256"/>
      <c r="I46" s="1256"/>
      <c r="J46" s="1257"/>
      <c r="K46" s="63" t="s">
        <v>512</v>
      </c>
      <c r="L46" s="64" t="s">
        <v>512</v>
      </c>
      <c r="M46" s="64" t="s">
        <v>512</v>
      </c>
      <c r="N46" s="64" t="s">
        <v>512</v>
      </c>
      <c r="O46" s="65" t="s">
        <v>512</v>
      </c>
      <c r="P46" s="48"/>
      <c r="Q46" s="48"/>
      <c r="R46" s="48"/>
      <c r="S46" s="48"/>
      <c r="T46" s="48"/>
      <c r="U46" s="48"/>
    </row>
    <row r="47" spans="1:21" ht="30.75" customHeight="1">
      <c r="A47" s="48"/>
      <c r="B47" s="1250"/>
      <c r="C47" s="1251"/>
      <c r="D47" s="62"/>
      <c r="E47" s="1256" t="s">
        <v>14</v>
      </c>
      <c r="F47" s="1256"/>
      <c r="G47" s="1256"/>
      <c r="H47" s="1256"/>
      <c r="I47" s="1256"/>
      <c r="J47" s="1257"/>
      <c r="K47" s="63" t="s">
        <v>512</v>
      </c>
      <c r="L47" s="64" t="s">
        <v>512</v>
      </c>
      <c r="M47" s="64" t="s">
        <v>512</v>
      </c>
      <c r="N47" s="64" t="s">
        <v>512</v>
      </c>
      <c r="O47" s="65" t="s">
        <v>512</v>
      </c>
      <c r="P47" s="48"/>
      <c r="Q47" s="48"/>
      <c r="R47" s="48"/>
      <c r="S47" s="48"/>
      <c r="T47" s="48"/>
      <c r="U47" s="48"/>
    </row>
    <row r="48" spans="1:21" ht="30.75" customHeight="1">
      <c r="A48" s="48"/>
      <c r="B48" s="1250"/>
      <c r="C48" s="1251"/>
      <c r="D48" s="62"/>
      <c r="E48" s="1256" t="s">
        <v>15</v>
      </c>
      <c r="F48" s="1256"/>
      <c r="G48" s="1256"/>
      <c r="H48" s="1256"/>
      <c r="I48" s="1256"/>
      <c r="J48" s="1257"/>
      <c r="K48" s="63">
        <v>646</v>
      </c>
      <c r="L48" s="64">
        <v>630</v>
      </c>
      <c r="M48" s="64">
        <v>612</v>
      </c>
      <c r="N48" s="64">
        <v>504</v>
      </c>
      <c r="O48" s="65">
        <v>435</v>
      </c>
      <c r="P48" s="48"/>
      <c r="Q48" s="48"/>
      <c r="R48" s="48"/>
      <c r="S48" s="48"/>
      <c r="T48" s="48"/>
      <c r="U48" s="48"/>
    </row>
    <row r="49" spans="1:21" ht="30.75" customHeight="1">
      <c r="A49" s="48"/>
      <c r="B49" s="1250"/>
      <c r="C49" s="1251"/>
      <c r="D49" s="62"/>
      <c r="E49" s="1256" t="s">
        <v>16</v>
      </c>
      <c r="F49" s="1256"/>
      <c r="G49" s="1256"/>
      <c r="H49" s="1256"/>
      <c r="I49" s="1256"/>
      <c r="J49" s="1257"/>
      <c r="K49" s="63">
        <v>26</v>
      </c>
      <c r="L49" s="64">
        <v>28</v>
      </c>
      <c r="M49" s="64">
        <v>23</v>
      </c>
      <c r="N49" s="64">
        <v>14</v>
      </c>
      <c r="O49" s="65">
        <v>29</v>
      </c>
      <c r="P49" s="48"/>
      <c r="Q49" s="48"/>
      <c r="R49" s="48"/>
      <c r="S49" s="48"/>
      <c r="T49" s="48"/>
      <c r="U49" s="48"/>
    </row>
    <row r="50" spans="1:21" ht="30.75" customHeight="1">
      <c r="A50" s="48"/>
      <c r="B50" s="1250"/>
      <c r="C50" s="1251"/>
      <c r="D50" s="62"/>
      <c r="E50" s="1256" t="s">
        <v>17</v>
      </c>
      <c r="F50" s="1256"/>
      <c r="G50" s="1256"/>
      <c r="H50" s="1256"/>
      <c r="I50" s="1256"/>
      <c r="J50" s="1257"/>
      <c r="K50" s="63">
        <v>7</v>
      </c>
      <c r="L50" s="64">
        <v>6</v>
      </c>
      <c r="M50" s="64">
        <v>6</v>
      </c>
      <c r="N50" s="64">
        <v>6</v>
      </c>
      <c r="O50" s="65" t="s">
        <v>512</v>
      </c>
      <c r="P50" s="48"/>
      <c r="Q50" s="48"/>
      <c r="R50" s="48"/>
      <c r="S50" s="48"/>
      <c r="T50" s="48"/>
      <c r="U50" s="48"/>
    </row>
    <row r="51" spans="1:21" ht="30.75" customHeight="1">
      <c r="A51" s="48"/>
      <c r="B51" s="1252"/>
      <c r="C51" s="1253"/>
      <c r="D51" s="66"/>
      <c r="E51" s="1256" t="s">
        <v>18</v>
      </c>
      <c r="F51" s="1256"/>
      <c r="G51" s="1256"/>
      <c r="H51" s="1256"/>
      <c r="I51" s="1256"/>
      <c r="J51" s="1257"/>
      <c r="K51" s="63" t="s">
        <v>512</v>
      </c>
      <c r="L51" s="64" t="s">
        <v>512</v>
      </c>
      <c r="M51" s="64" t="s">
        <v>512</v>
      </c>
      <c r="N51" s="64" t="s">
        <v>512</v>
      </c>
      <c r="O51" s="65" t="s">
        <v>512</v>
      </c>
      <c r="P51" s="48"/>
      <c r="Q51" s="48"/>
      <c r="R51" s="48"/>
      <c r="S51" s="48"/>
      <c r="T51" s="48"/>
      <c r="U51" s="48"/>
    </row>
    <row r="52" spans="1:21" ht="30.75" customHeight="1">
      <c r="A52" s="48"/>
      <c r="B52" s="1258" t="s">
        <v>19</v>
      </c>
      <c r="C52" s="1259"/>
      <c r="D52" s="66"/>
      <c r="E52" s="1256" t="s">
        <v>20</v>
      </c>
      <c r="F52" s="1256"/>
      <c r="G52" s="1256"/>
      <c r="H52" s="1256"/>
      <c r="I52" s="1256"/>
      <c r="J52" s="1257"/>
      <c r="K52" s="63">
        <v>2105</v>
      </c>
      <c r="L52" s="64">
        <v>1882</v>
      </c>
      <c r="M52" s="64">
        <v>1975</v>
      </c>
      <c r="N52" s="64">
        <v>1976</v>
      </c>
      <c r="O52" s="65">
        <v>1940</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-25</v>
      </c>
      <c r="L53" s="69">
        <v>134</v>
      </c>
      <c r="M53" s="69">
        <v>150</v>
      </c>
      <c r="N53" s="69">
        <v>105</v>
      </c>
      <c r="O53" s="70">
        <v>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64" t="s">
        <v>25</v>
      </c>
      <c r="C57" s="1265"/>
      <c r="D57" s="1268" t="s">
        <v>26</v>
      </c>
      <c r="E57" s="1269"/>
      <c r="F57" s="1269"/>
      <c r="G57" s="1269"/>
      <c r="H57" s="1269"/>
      <c r="I57" s="1269"/>
      <c r="J57" s="1270"/>
      <c r="K57" s="82" t="s">
        <v>512</v>
      </c>
      <c r="L57" s="83" t="s">
        <v>512</v>
      </c>
      <c r="M57" s="83" t="s">
        <v>512</v>
      </c>
      <c r="N57" s="83" t="s">
        <v>512</v>
      </c>
      <c r="O57" s="84" t="s">
        <v>512</v>
      </c>
    </row>
    <row r="58" spans="1:21" ht="31.5" customHeight="1" thickBot="1">
      <c r="B58" s="1266"/>
      <c r="C58" s="1267"/>
      <c r="D58" s="1271" t="s">
        <v>27</v>
      </c>
      <c r="E58" s="1272"/>
      <c r="F58" s="1272"/>
      <c r="G58" s="1272"/>
      <c r="H58" s="1272"/>
      <c r="I58" s="1272"/>
      <c r="J58" s="1273"/>
      <c r="K58" s="85" t="s">
        <v>512</v>
      </c>
      <c r="L58" s="86" t="s">
        <v>512</v>
      </c>
      <c r="M58" s="86" t="s">
        <v>512</v>
      </c>
      <c r="N58" s="86" t="s">
        <v>512</v>
      </c>
      <c r="O58" s="87" t="s">
        <v>512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PzgDCmRcbae4lx8YfP2xf57DebFKpnENYjqOyDMgzg00jGqVB58N9B+HoZm60RrS8Wqr0f3CEOV4lzSPhLUg==" saltValue="2EeExBnN9Vul+pN+FKwS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553</v>
      </c>
      <c r="J40" s="99" t="s">
        <v>554</v>
      </c>
      <c r="K40" s="99" t="s">
        <v>555</v>
      </c>
      <c r="L40" s="99" t="s">
        <v>556</v>
      </c>
      <c r="M40" s="100" t="s">
        <v>557</v>
      </c>
    </row>
    <row r="41" spans="2:13" ht="27.75" customHeight="1">
      <c r="B41" s="1274" t="s">
        <v>30</v>
      </c>
      <c r="C41" s="1275"/>
      <c r="D41" s="101"/>
      <c r="E41" s="1280" t="s">
        <v>31</v>
      </c>
      <c r="F41" s="1280"/>
      <c r="G41" s="1280"/>
      <c r="H41" s="1281"/>
      <c r="I41" s="102">
        <v>15488</v>
      </c>
      <c r="J41" s="103">
        <v>15411</v>
      </c>
      <c r="K41" s="103">
        <v>15471</v>
      </c>
      <c r="L41" s="103">
        <v>15999</v>
      </c>
      <c r="M41" s="104">
        <v>16271</v>
      </c>
    </row>
    <row r="42" spans="2:13" ht="27.75" customHeight="1">
      <c r="B42" s="1276"/>
      <c r="C42" s="1277"/>
      <c r="D42" s="105"/>
      <c r="E42" s="1282" t="s">
        <v>32</v>
      </c>
      <c r="F42" s="1282"/>
      <c r="G42" s="1282"/>
      <c r="H42" s="1283"/>
      <c r="I42" s="106">
        <v>58</v>
      </c>
      <c r="J42" s="107">
        <v>52</v>
      </c>
      <c r="K42" s="107">
        <v>6</v>
      </c>
      <c r="L42" s="107" t="s">
        <v>512</v>
      </c>
      <c r="M42" s="108" t="s">
        <v>512</v>
      </c>
    </row>
    <row r="43" spans="2:13" ht="27.75" customHeight="1">
      <c r="B43" s="1276"/>
      <c r="C43" s="1277"/>
      <c r="D43" s="105"/>
      <c r="E43" s="1282" t="s">
        <v>33</v>
      </c>
      <c r="F43" s="1282"/>
      <c r="G43" s="1282"/>
      <c r="H43" s="1283"/>
      <c r="I43" s="106">
        <v>5107</v>
      </c>
      <c r="J43" s="107">
        <v>4620</v>
      </c>
      <c r="K43" s="107">
        <v>4206</v>
      </c>
      <c r="L43" s="107">
        <v>3599</v>
      </c>
      <c r="M43" s="108">
        <v>3023</v>
      </c>
    </row>
    <row r="44" spans="2:13" ht="27.75" customHeight="1">
      <c r="B44" s="1276"/>
      <c r="C44" s="1277"/>
      <c r="D44" s="105"/>
      <c r="E44" s="1282" t="s">
        <v>34</v>
      </c>
      <c r="F44" s="1282"/>
      <c r="G44" s="1282"/>
      <c r="H44" s="1283"/>
      <c r="I44" s="106">
        <v>336</v>
      </c>
      <c r="J44" s="107">
        <v>308</v>
      </c>
      <c r="K44" s="107">
        <v>291</v>
      </c>
      <c r="L44" s="107">
        <v>301</v>
      </c>
      <c r="M44" s="108">
        <v>307</v>
      </c>
    </row>
    <row r="45" spans="2:13" ht="27.75" customHeight="1">
      <c r="B45" s="1276"/>
      <c r="C45" s="1277"/>
      <c r="D45" s="105"/>
      <c r="E45" s="1282" t="s">
        <v>35</v>
      </c>
      <c r="F45" s="1282"/>
      <c r="G45" s="1282"/>
      <c r="H45" s="1283"/>
      <c r="I45" s="106">
        <v>2201</v>
      </c>
      <c r="J45" s="107">
        <v>1656</v>
      </c>
      <c r="K45" s="107">
        <v>1560</v>
      </c>
      <c r="L45" s="107">
        <v>1602</v>
      </c>
      <c r="M45" s="108">
        <v>1554</v>
      </c>
    </row>
    <row r="46" spans="2:13" ht="27.75" customHeight="1">
      <c r="B46" s="1276"/>
      <c r="C46" s="1277"/>
      <c r="D46" s="109"/>
      <c r="E46" s="1282" t="s">
        <v>36</v>
      </c>
      <c r="F46" s="1282"/>
      <c r="G46" s="1282"/>
      <c r="H46" s="1283"/>
      <c r="I46" s="106" t="s">
        <v>512</v>
      </c>
      <c r="J46" s="107" t="s">
        <v>512</v>
      </c>
      <c r="K46" s="107" t="s">
        <v>512</v>
      </c>
      <c r="L46" s="107" t="s">
        <v>512</v>
      </c>
      <c r="M46" s="108" t="s">
        <v>512</v>
      </c>
    </row>
    <row r="47" spans="2:13" ht="27.75" customHeight="1">
      <c r="B47" s="1276"/>
      <c r="C47" s="1277"/>
      <c r="D47" s="110"/>
      <c r="E47" s="1284" t="s">
        <v>37</v>
      </c>
      <c r="F47" s="1285"/>
      <c r="G47" s="1285"/>
      <c r="H47" s="1286"/>
      <c r="I47" s="106" t="s">
        <v>512</v>
      </c>
      <c r="J47" s="107" t="s">
        <v>512</v>
      </c>
      <c r="K47" s="107" t="s">
        <v>512</v>
      </c>
      <c r="L47" s="107" t="s">
        <v>512</v>
      </c>
      <c r="M47" s="108" t="s">
        <v>512</v>
      </c>
    </row>
    <row r="48" spans="2:13" ht="27.75" customHeight="1">
      <c r="B48" s="1276"/>
      <c r="C48" s="1277"/>
      <c r="D48" s="105"/>
      <c r="E48" s="1282" t="s">
        <v>38</v>
      </c>
      <c r="F48" s="1282"/>
      <c r="G48" s="1282"/>
      <c r="H48" s="1283"/>
      <c r="I48" s="106" t="s">
        <v>512</v>
      </c>
      <c r="J48" s="107" t="s">
        <v>512</v>
      </c>
      <c r="K48" s="107" t="s">
        <v>512</v>
      </c>
      <c r="L48" s="107" t="s">
        <v>512</v>
      </c>
      <c r="M48" s="108" t="s">
        <v>512</v>
      </c>
    </row>
    <row r="49" spans="2:13" ht="27.75" customHeight="1">
      <c r="B49" s="1278"/>
      <c r="C49" s="1279"/>
      <c r="D49" s="105"/>
      <c r="E49" s="1282" t="s">
        <v>39</v>
      </c>
      <c r="F49" s="1282"/>
      <c r="G49" s="1282"/>
      <c r="H49" s="1283"/>
      <c r="I49" s="106" t="s">
        <v>512</v>
      </c>
      <c r="J49" s="107" t="s">
        <v>512</v>
      </c>
      <c r="K49" s="107" t="s">
        <v>512</v>
      </c>
      <c r="L49" s="107" t="s">
        <v>512</v>
      </c>
      <c r="M49" s="108" t="s">
        <v>512</v>
      </c>
    </row>
    <row r="50" spans="2:13" ht="27.75" customHeight="1">
      <c r="B50" s="1287" t="s">
        <v>40</v>
      </c>
      <c r="C50" s="1288"/>
      <c r="D50" s="111"/>
      <c r="E50" s="1282" t="s">
        <v>41</v>
      </c>
      <c r="F50" s="1282"/>
      <c r="G50" s="1282"/>
      <c r="H50" s="1283"/>
      <c r="I50" s="106">
        <v>5196</v>
      </c>
      <c r="J50" s="107">
        <v>5707</v>
      </c>
      <c r="K50" s="107">
        <v>5694</v>
      </c>
      <c r="L50" s="107">
        <v>5722</v>
      </c>
      <c r="M50" s="108">
        <v>6518</v>
      </c>
    </row>
    <row r="51" spans="2:13" ht="27.75" customHeight="1">
      <c r="B51" s="1276"/>
      <c r="C51" s="1277"/>
      <c r="D51" s="105"/>
      <c r="E51" s="1282" t="s">
        <v>42</v>
      </c>
      <c r="F51" s="1282"/>
      <c r="G51" s="1282"/>
      <c r="H51" s="1283"/>
      <c r="I51" s="106">
        <v>4382</v>
      </c>
      <c r="J51" s="107">
        <v>3629</v>
      </c>
      <c r="K51" s="107">
        <v>3103</v>
      </c>
      <c r="L51" s="107">
        <v>2811</v>
      </c>
      <c r="M51" s="108">
        <v>2658</v>
      </c>
    </row>
    <row r="52" spans="2:13" ht="27.75" customHeight="1">
      <c r="B52" s="1278"/>
      <c r="C52" s="1279"/>
      <c r="D52" s="105"/>
      <c r="E52" s="1282" t="s">
        <v>43</v>
      </c>
      <c r="F52" s="1282"/>
      <c r="G52" s="1282"/>
      <c r="H52" s="1283"/>
      <c r="I52" s="106">
        <v>16466</v>
      </c>
      <c r="J52" s="107">
        <v>16498</v>
      </c>
      <c r="K52" s="107">
        <v>16538</v>
      </c>
      <c r="L52" s="107">
        <v>16584</v>
      </c>
      <c r="M52" s="108">
        <v>16603</v>
      </c>
    </row>
    <row r="53" spans="2:13" ht="27.75" customHeight="1" thickBot="1">
      <c r="B53" s="1289" t="s">
        <v>44</v>
      </c>
      <c r="C53" s="1290"/>
      <c r="D53" s="112"/>
      <c r="E53" s="1291" t="s">
        <v>45</v>
      </c>
      <c r="F53" s="1291"/>
      <c r="G53" s="1291"/>
      <c r="H53" s="1292"/>
      <c r="I53" s="113">
        <v>-2854</v>
      </c>
      <c r="J53" s="114">
        <v>-3786</v>
      </c>
      <c r="K53" s="114">
        <v>-3800</v>
      </c>
      <c r="L53" s="114">
        <v>-3616</v>
      </c>
      <c r="M53" s="115">
        <v>-4623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znlst8O50OI9angJfYw+ZX1EoAvhka9y93iuljdBdQfoD14+a+SDDFuYbNG8qT3ZnQPlgiJtOREMlQ2gi8+HA==" saltValue="JpRhoaKh/iPCwsuDN4sc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555</v>
      </c>
      <c r="G54" s="124" t="s">
        <v>556</v>
      </c>
      <c r="H54" s="125" t="s">
        <v>557</v>
      </c>
    </row>
    <row r="55" spans="2:8" ht="52.5" customHeight="1">
      <c r="B55" s="126"/>
      <c r="C55" s="1298" t="s">
        <v>48</v>
      </c>
      <c r="D55" s="1298"/>
      <c r="E55" s="1299"/>
      <c r="F55" s="127">
        <v>2467</v>
      </c>
      <c r="G55" s="127">
        <v>2566</v>
      </c>
      <c r="H55" s="128">
        <v>2727</v>
      </c>
    </row>
    <row r="56" spans="2:8" ht="52.5" customHeight="1">
      <c r="B56" s="129"/>
      <c r="C56" s="1300" t="s">
        <v>49</v>
      </c>
      <c r="D56" s="1300"/>
      <c r="E56" s="1301"/>
      <c r="F56" s="130" t="s">
        <v>512</v>
      </c>
      <c r="G56" s="130" t="s">
        <v>512</v>
      </c>
      <c r="H56" s="131" t="s">
        <v>512</v>
      </c>
    </row>
    <row r="57" spans="2:8" ht="53.25" customHeight="1">
      <c r="B57" s="129"/>
      <c r="C57" s="1302" t="s">
        <v>50</v>
      </c>
      <c r="D57" s="1302"/>
      <c r="E57" s="1303"/>
      <c r="F57" s="132">
        <v>2739</v>
      </c>
      <c r="G57" s="132">
        <v>2545</v>
      </c>
      <c r="H57" s="133">
        <v>3250</v>
      </c>
    </row>
    <row r="58" spans="2:8" ht="45.75" customHeight="1">
      <c r="B58" s="134"/>
      <c r="C58" s="1304" t="s">
        <v>585</v>
      </c>
      <c r="D58" s="1305"/>
      <c r="E58" s="1306"/>
      <c r="F58" s="138">
        <v>2668</v>
      </c>
      <c r="G58" s="138">
        <v>2483</v>
      </c>
      <c r="H58" s="139">
        <v>3171</v>
      </c>
    </row>
    <row r="59" spans="2:8" ht="45.75" customHeight="1">
      <c r="B59" s="134"/>
      <c r="C59" s="1304" t="s">
        <v>587</v>
      </c>
      <c r="D59" s="1305"/>
      <c r="E59" s="1306"/>
      <c r="F59" s="138">
        <v>23</v>
      </c>
      <c r="G59" s="138">
        <v>12</v>
      </c>
      <c r="H59" s="139">
        <v>28</v>
      </c>
    </row>
    <row r="60" spans="2:8" ht="45.75" customHeight="1">
      <c r="B60" s="134"/>
      <c r="C60" s="1304" t="s">
        <v>586</v>
      </c>
      <c r="D60" s="1305"/>
      <c r="E60" s="1306"/>
      <c r="F60" s="138">
        <v>20</v>
      </c>
      <c r="G60" s="138">
        <v>21</v>
      </c>
      <c r="H60" s="139">
        <v>21</v>
      </c>
    </row>
    <row r="61" spans="2:8" ht="45.75" customHeight="1">
      <c r="B61" s="134"/>
      <c r="C61" s="135" t="s">
        <v>589</v>
      </c>
      <c r="D61" s="136"/>
      <c r="E61" s="137"/>
      <c r="F61" s="138">
        <v>19</v>
      </c>
      <c r="G61" s="138">
        <v>19</v>
      </c>
      <c r="H61" s="139">
        <v>19</v>
      </c>
    </row>
    <row r="62" spans="2:8" ht="45.75" customHeight="1" thickBot="1">
      <c r="B62" s="140"/>
      <c r="C62" s="1293" t="s">
        <v>588</v>
      </c>
      <c r="D62" s="1294"/>
      <c r="E62" s="1295"/>
      <c r="F62" s="141">
        <v>9</v>
      </c>
      <c r="G62" s="141">
        <v>10</v>
      </c>
      <c r="H62" s="142">
        <v>11</v>
      </c>
    </row>
    <row r="63" spans="2:8" ht="52.5" customHeight="1" thickBot="1">
      <c r="B63" s="143"/>
      <c r="C63" s="1296" t="s">
        <v>51</v>
      </c>
      <c r="D63" s="1296"/>
      <c r="E63" s="1297"/>
      <c r="F63" s="144">
        <v>5206</v>
      </c>
      <c r="G63" s="144">
        <v>5112</v>
      </c>
      <c r="H63" s="145">
        <v>5977</v>
      </c>
    </row>
    <row r="64" spans="2:8" ht="15" customHeight="1"/>
    <row r="65" ht="0" hidden="1" customHeight="1"/>
    <row r="66" ht="0" hidden="1" customHeight="1"/>
  </sheetData>
  <sheetProtection algorithmName="SHA-512" hashValue="TGatwHp7t+e7QKORN2kbx19GKW6PkWhLXQoV/DLoUB1Q3DZ5npTUKdFhEHakev91Gh9iL5Vjdv/sR8bfZ4N3nw==" saltValue="RKWJwSGn7Lsp5NwIcDaBaQ=="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3"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4"/>
      <c r="DG4" s="294"/>
      <c r="DH4" s="294"/>
      <c r="DI4" s="294"/>
      <c r="DJ4" s="294"/>
      <c r="DK4" s="294"/>
      <c r="DL4" s="294"/>
      <c r="DM4" s="294"/>
      <c r="DN4" s="294"/>
      <c r="DO4" s="294"/>
      <c r="DP4" s="294"/>
      <c r="DQ4" s="294"/>
      <c r="DR4" s="294"/>
      <c r="DS4" s="294"/>
      <c r="DT4" s="294"/>
      <c r="DU4" s="294"/>
      <c r="DV4" s="294"/>
      <c r="DW4" s="294"/>
    </row>
    <row r="5" spans="1:143" s="293"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4"/>
      <c r="DG5" s="294"/>
      <c r="DH5" s="294"/>
      <c r="DI5" s="294"/>
      <c r="DJ5" s="294"/>
      <c r="DK5" s="294"/>
      <c r="DL5" s="294"/>
      <c r="DM5" s="294"/>
      <c r="DN5" s="294"/>
      <c r="DO5" s="294"/>
      <c r="DP5" s="294"/>
      <c r="DQ5" s="294"/>
      <c r="DR5" s="294"/>
      <c r="DS5" s="294"/>
      <c r="DT5" s="294"/>
      <c r="DU5" s="294"/>
      <c r="DV5" s="294"/>
      <c r="DW5" s="294"/>
    </row>
    <row r="6" spans="1:143" s="293"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4"/>
      <c r="DG6" s="294"/>
      <c r="DH6" s="294"/>
      <c r="DI6" s="294"/>
      <c r="DJ6" s="294"/>
      <c r="DK6" s="294"/>
      <c r="DL6" s="294"/>
      <c r="DM6" s="294"/>
      <c r="DN6" s="294"/>
      <c r="DO6" s="294"/>
      <c r="DP6" s="294"/>
      <c r="DQ6" s="294"/>
      <c r="DR6" s="294"/>
      <c r="DS6" s="294"/>
      <c r="DT6" s="294"/>
      <c r="DU6" s="294"/>
      <c r="DV6" s="294"/>
      <c r="DW6" s="294"/>
    </row>
    <row r="7" spans="1:143" s="293"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4"/>
      <c r="DG7" s="294"/>
      <c r="DH7" s="294"/>
      <c r="DI7" s="294"/>
      <c r="DJ7" s="294"/>
      <c r="DK7" s="294"/>
      <c r="DL7" s="294"/>
      <c r="DM7" s="294"/>
      <c r="DN7" s="294"/>
      <c r="DO7" s="294"/>
      <c r="DP7" s="294"/>
      <c r="DQ7" s="294"/>
      <c r="DR7" s="294"/>
      <c r="DS7" s="294"/>
      <c r="DT7" s="294"/>
      <c r="DU7" s="294"/>
      <c r="DV7" s="294"/>
      <c r="DW7" s="294"/>
    </row>
    <row r="8" spans="1:143" s="293"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4"/>
      <c r="DG8" s="294"/>
      <c r="DH8" s="294"/>
      <c r="DI8" s="294"/>
      <c r="DJ8" s="294"/>
      <c r="DK8" s="294"/>
      <c r="DL8" s="294"/>
      <c r="DM8" s="294"/>
      <c r="DN8" s="294"/>
      <c r="DO8" s="294"/>
      <c r="DP8" s="294"/>
      <c r="DQ8" s="294"/>
      <c r="DR8" s="294"/>
      <c r="DS8" s="294"/>
      <c r="DT8" s="294"/>
      <c r="DU8" s="294"/>
      <c r="DV8" s="294"/>
      <c r="DW8" s="294"/>
    </row>
    <row r="9" spans="1:143" s="293"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4"/>
      <c r="DG9" s="294"/>
      <c r="DH9" s="294"/>
      <c r="DI9" s="294"/>
      <c r="DJ9" s="294"/>
      <c r="DK9" s="294"/>
      <c r="DL9" s="294"/>
      <c r="DM9" s="294"/>
      <c r="DN9" s="294"/>
      <c r="DO9" s="294"/>
      <c r="DP9" s="294"/>
      <c r="DQ9" s="294"/>
      <c r="DR9" s="294"/>
      <c r="DS9" s="294"/>
      <c r="DT9" s="294"/>
      <c r="DU9" s="294"/>
      <c r="DV9" s="294"/>
      <c r="DW9" s="294"/>
    </row>
    <row r="10" spans="1:143" s="293"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4"/>
      <c r="DG10" s="294"/>
      <c r="DH10" s="294"/>
      <c r="DI10" s="294"/>
      <c r="DJ10" s="294"/>
      <c r="DK10" s="294"/>
      <c r="DL10" s="294"/>
      <c r="DM10" s="294"/>
      <c r="DN10" s="294"/>
      <c r="DO10" s="294"/>
      <c r="DP10" s="294"/>
      <c r="DQ10" s="294"/>
      <c r="DR10" s="294"/>
      <c r="DS10" s="294"/>
      <c r="DT10" s="294"/>
      <c r="DU10" s="294"/>
      <c r="DV10" s="294"/>
      <c r="DW10" s="294"/>
      <c r="EM10" s="293" t="s">
        <v>590</v>
      </c>
    </row>
    <row r="11" spans="1:143" s="293"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4"/>
      <c r="DG11" s="294"/>
      <c r="DH11" s="294"/>
      <c r="DI11" s="294"/>
      <c r="DJ11" s="294"/>
      <c r="DK11" s="294"/>
      <c r="DL11" s="294"/>
      <c r="DM11" s="294"/>
      <c r="DN11" s="294"/>
      <c r="DO11" s="294"/>
      <c r="DP11" s="294"/>
      <c r="DQ11" s="294"/>
      <c r="DR11" s="294"/>
      <c r="DS11" s="294"/>
      <c r="DT11" s="294"/>
      <c r="DU11" s="294"/>
      <c r="DV11" s="294"/>
      <c r="DW11" s="294"/>
    </row>
    <row r="12" spans="1:143" s="293"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4"/>
      <c r="DG12" s="294"/>
      <c r="DH12" s="294"/>
      <c r="DI12" s="294"/>
      <c r="DJ12" s="294"/>
      <c r="DK12" s="294"/>
      <c r="DL12" s="294"/>
      <c r="DM12" s="294"/>
      <c r="DN12" s="294"/>
      <c r="DO12" s="294"/>
      <c r="DP12" s="294"/>
      <c r="DQ12" s="294"/>
      <c r="DR12" s="294"/>
      <c r="DS12" s="294"/>
      <c r="DT12" s="294"/>
      <c r="DU12" s="294"/>
      <c r="DV12" s="294"/>
      <c r="DW12" s="294"/>
      <c r="EM12" s="293" t="s">
        <v>590</v>
      </c>
    </row>
    <row r="13" spans="1:143" s="293"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4"/>
      <c r="DG13" s="294"/>
      <c r="DH13" s="294"/>
      <c r="DI13" s="294"/>
      <c r="DJ13" s="294"/>
      <c r="DK13" s="294"/>
      <c r="DL13" s="294"/>
      <c r="DM13" s="294"/>
      <c r="DN13" s="294"/>
      <c r="DO13" s="294"/>
      <c r="DP13" s="294"/>
      <c r="DQ13" s="294"/>
      <c r="DR13" s="294"/>
      <c r="DS13" s="294"/>
      <c r="DT13" s="294"/>
      <c r="DU13" s="294"/>
      <c r="DV13" s="294"/>
      <c r="DW13" s="294"/>
    </row>
    <row r="14" spans="1:143" s="293"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4"/>
      <c r="DG14" s="294"/>
      <c r="DH14" s="294"/>
      <c r="DI14" s="294"/>
      <c r="DJ14" s="294"/>
      <c r="DK14" s="294"/>
      <c r="DL14" s="294"/>
      <c r="DM14" s="294"/>
      <c r="DN14" s="294"/>
      <c r="DO14" s="294"/>
      <c r="DP14" s="294"/>
      <c r="DQ14" s="294"/>
      <c r="DR14" s="294"/>
      <c r="DS14" s="294"/>
      <c r="DT14" s="294"/>
      <c r="DU14" s="294"/>
      <c r="DV14" s="294"/>
      <c r="DW14" s="294"/>
    </row>
    <row r="15" spans="1:143" s="293"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4"/>
      <c r="DG15" s="294"/>
      <c r="DH15" s="294"/>
      <c r="DI15" s="294"/>
      <c r="DJ15" s="294"/>
      <c r="DK15" s="294"/>
      <c r="DL15" s="294"/>
      <c r="DM15" s="294"/>
      <c r="DN15" s="294"/>
      <c r="DO15" s="294"/>
      <c r="DP15" s="294"/>
      <c r="DQ15" s="294"/>
      <c r="DR15" s="294"/>
      <c r="DS15" s="294"/>
      <c r="DT15" s="294"/>
      <c r="DU15" s="294"/>
      <c r="DV15" s="294"/>
      <c r="DW15" s="294"/>
    </row>
    <row r="16" spans="1:143" s="293"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4"/>
      <c r="DG16" s="294"/>
      <c r="DH16" s="294"/>
      <c r="DI16" s="294"/>
      <c r="DJ16" s="294"/>
      <c r="DK16" s="294"/>
      <c r="DL16" s="294"/>
      <c r="DM16" s="294"/>
      <c r="DN16" s="294"/>
      <c r="DO16" s="294"/>
      <c r="DP16" s="294"/>
      <c r="DQ16" s="294"/>
      <c r="DR16" s="294"/>
      <c r="DS16" s="294"/>
      <c r="DT16" s="294"/>
      <c r="DU16" s="294"/>
      <c r="DV16" s="294"/>
      <c r="DW16" s="294"/>
    </row>
    <row r="17" spans="1:351" s="293"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4"/>
      <c r="DG17" s="294"/>
      <c r="DH17" s="294"/>
      <c r="DI17" s="294"/>
      <c r="DJ17" s="294"/>
      <c r="DK17" s="294"/>
      <c r="DL17" s="294"/>
      <c r="DM17" s="294"/>
      <c r="DN17" s="294"/>
      <c r="DO17" s="294"/>
      <c r="DP17" s="294"/>
      <c r="DQ17" s="294"/>
      <c r="DR17" s="294"/>
      <c r="DS17" s="294"/>
      <c r="DT17" s="294"/>
      <c r="DU17" s="294"/>
      <c r="DV17" s="294"/>
      <c r="DW17" s="294"/>
    </row>
    <row r="18" spans="1:351" s="293"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4"/>
      <c r="DG18" s="294"/>
      <c r="DH18" s="294"/>
      <c r="DI18" s="294"/>
      <c r="DJ18" s="294"/>
      <c r="DK18" s="294"/>
      <c r="DL18" s="294"/>
      <c r="DM18" s="294"/>
      <c r="DN18" s="294"/>
      <c r="DO18" s="294"/>
      <c r="DP18" s="294"/>
      <c r="DQ18" s="294"/>
      <c r="DR18" s="294"/>
      <c r="DS18" s="294"/>
      <c r="DT18" s="294"/>
      <c r="DU18" s="294"/>
      <c r="DV18" s="294"/>
      <c r="DW18" s="294"/>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5" t="s">
        <v>593</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594</v>
      </c>
    </row>
    <row r="50" spans="1:109">
      <c r="B50" s="397"/>
      <c r="G50" s="1307"/>
      <c r="H50" s="1307"/>
      <c r="I50" s="1307"/>
      <c r="J50" s="1307"/>
      <c r="K50" s="407"/>
      <c r="L50" s="407"/>
      <c r="M50" s="408"/>
      <c r="N50" s="408"/>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c r="B51" s="397"/>
      <c r="G51" s="1325"/>
      <c r="H51" s="1325"/>
      <c r="I51" s="1326"/>
      <c r="J51" s="1326"/>
      <c r="K51" s="1324"/>
      <c r="L51" s="1324"/>
      <c r="M51" s="1324"/>
      <c r="N51" s="1324"/>
      <c r="AM51" s="406"/>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12"/>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2"/>
      <c r="CW51" s="1313"/>
      <c r="CX51" s="1313"/>
      <c r="CY51" s="1313"/>
      <c r="CZ51" s="1313"/>
      <c r="DA51" s="1313"/>
      <c r="DB51" s="1313"/>
      <c r="DC51" s="1313"/>
    </row>
    <row r="52" spans="1:109">
      <c r="B52" s="397"/>
      <c r="G52" s="1325"/>
      <c r="H52" s="1325"/>
      <c r="I52" s="1326"/>
      <c r="J52" s="1326"/>
      <c r="K52" s="1324"/>
      <c r="L52" s="1324"/>
      <c r="M52" s="1324"/>
      <c r="N52" s="1324"/>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5"/>
      <c r="H53" s="1325"/>
      <c r="I53" s="1307"/>
      <c r="J53" s="1307"/>
      <c r="K53" s="1324"/>
      <c r="L53" s="1324"/>
      <c r="M53" s="1324"/>
      <c r="N53" s="1324"/>
      <c r="AM53" s="406"/>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12"/>
      <c r="BQ53" s="1313"/>
      <c r="BR53" s="1313"/>
      <c r="BS53" s="1313"/>
      <c r="BT53" s="1313"/>
      <c r="BU53" s="1313"/>
      <c r="BV53" s="1313"/>
      <c r="BW53" s="1313"/>
      <c r="BX53" s="1313">
        <v>60.6</v>
      </c>
      <c r="BY53" s="1313"/>
      <c r="BZ53" s="1313"/>
      <c r="CA53" s="1313"/>
      <c r="CB53" s="1313"/>
      <c r="CC53" s="1313"/>
      <c r="CD53" s="1313"/>
      <c r="CE53" s="1313"/>
      <c r="CF53" s="1313">
        <v>61.8</v>
      </c>
      <c r="CG53" s="1313"/>
      <c r="CH53" s="1313"/>
      <c r="CI53" s="1313"/>
      <c r="CJ53" s="1313"/>
      <c r="CK53" s="1313"/>
      <c r="CL53" s="1313"/>
      <c r="CM53" s="1313"/>
      <c r="CN53" s="1313">
        <v>60.9</v>
      </c>
      <c r="CO53" s="1313"/>
      <c r="CP53" s="1313"/>
      <c r="CQ53" s="1313"/>
      <c r="CR53" s="1313"/>
      <c r="CS53" s="1313"/>
      <c r="CT53" s="1313"/>
      <c r="CU53" s="1313"/>
      <c r="CV53" s="1312"/>
      <c r="CW53" s="1313"/>
      <c r="CX53" s="1313"/>
      <c r="CY53" s="1313"/>
      <c r="CZ53" s="1313"/>
      <c r="DA53" s="1313"/>
      <c r="DB53" s="1313"/>
      <c r="DC53" s="1313"/>
    </row>
    <row r="54" spans="1:109">
      <c r="A54" s="405"/>
      <c r="B54" s="397"/>
      <c r="G54" s="1325"/>
      <c r="H54" s="1325"/>
      <c r="I54" s="1307"/>
      <c r="J54" s="1307"/>
      <c r="K54" s="1324"/>
      <c r="L54" s="1324"/>
      <c r="M54" s="1324"/>
      <c r="N54" s="1324"/>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07"/>
      <c r="H55" s="1307"/>
      <c r="I55" s="1307"/>
      <c r="J55" s="1307"/>
      <c r="K55" s="1324"/>
      <c r="L55" s="1324"/>
      <c r="M55" s="1324"/>
      <c r="N55" s="1324"/>
      <c r="AN55" s="1311" t="s">
        <v>598</v>
      </c>
      <c r="AO55" s="1311"/>
      <c r="AP55" s="1311"/>
      <c r="AQ55" s="1311"/>
      <c r="AR55" s="1311"/>
      <c r="AS55" s="1311"/>
      <c r="AT55" s="1311"/>
      <c r="AU55" s="1311"/>
      <c r="AV55" s="1311"/>
      <c r="AW55" s="1311"/>
      <c r="AX55" s="1311"/>
      <c r="AY55" s="1311"/>
      <c r="AZ55" s="1311"/>
      <c r="BA55" s="1311"/>
      <c r="BB55" s="1314" t="s">
        <v>596</v>
      </c>
      <c r="BC55" s="1314"/>
      <c r="BD55" s="1314"/>
      <c r="BE55" s="1314"/>
      <c r="BF55" s="1314"/>
      <c r="BG55" s="1314"/>
      <c r="BH55" s="1314"/>
      <c r="BI55" s="1314"/>
      <c r="BJ55" s="1314"/>
      <c r="BK55" s="1314"/>
      <c r="BL55" s="1314"/>
      <c r="BM55" s="1314"/>
      <c r="BN55" s="1314"/>
      <c r="BO55" s="1314"/>
      <c r="BP55" s="1312"/>
      <c r="BQ55" s="1313"/>
      <c r="BR55" s="1313"/>
      <c r="BS55" s="1313"/>
      <c r="BT55" s="1313"/>
      <c r="BU55" s="1313"/>
      <c r="BV55" s="1313"/>
      <c r="BW55" s="1313"/>
      <c r="BX55" s="1313">
        <v>33.6</v>
      </c>
      <c r="BY55" s="1313"/>
      <c r="BZ55" s="1313"/>
      <c r="CA55" s="1313"/>
      <c r="CB55" s="1313"/>
      <c r="CC55" s="1313"/>
      <c r="CD55" s="1313"/>
      <c r="CE55" s="1313"/>
      <c r="CF55" s="1313">
        <v>35.299999999999997</v>
      </c>
      <c r="CG55" s="1313"/>
      <c r="CH55" s="1313"/>
      <c r="CI55" s="1313"/>
      <c r="CJ55" s="1313"/>
      <c r="CK55" s="1313"/>
      <c r="CL55" s="1313"/>
      <c r="CM55" s="1313"/>
      <c r="CN55" s="1313">
        <v>31.9</v>
      </c>
      <c r="CO55" s="1313"/>
      <c r="CP55" s="1313"/>
      <c r="CQ55" s="1313"/>
      <c r="CR55" s="1313"/>
      <c r="CS55" s="1313"/>
      <c r="CT55" s="1313"/>
      <c r="CU55" s="1313"/>
      <c r="CV55" s="1312"/>
      <c r="CW55" s="1313"/>
      <c r="CX55" s="1313"/>
      <c r="CY55" s="1313"/>
      <c r="CZ55" s="1313"/>
      <c r="DA55" s="1313"/>
      <c r="DB55" s="1313"/>
      <c r="DC55" s="1313"/>
    </row>
    <row r="56" spans="1:109">
      <c r="A56" s="405"/>
      <c r="B56" s="397"/>
      <c r="G56" s="1307"/>
      <c r="H56" s="1307"/>
      <c r="I56" s="1307"/>
      <c r="J56" s="1307"/>
      <c r="K56" s="1324"/>
      <c r="L56" s="1324"/>
      <c r="M56" s="1324"/>
      <c r="N56" s="1324"/>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07"/>
      <c r="H57" s="1307"/>
      <c r="I57" s="1327"/>
      <c r="J57" s="1327"/>
      <c r="K57" s="1324"/>
      <c r="L57" s="1324"/>
      <c r="M57" s="1324"/>
      <c r="N57" s="1324"/>
      <c r="AM57" s="390"/>
      <c r="AN57" s="1311"/>
      <c r="AO57" s="1311"/>
      <c r="AP57" s="1311"/>
      <c r="AQ57" s="1311"/>
      <c r="AR57" s="1311"/>
      <c r="AS57" s="1311"/>
      <c r="AT57" s="1311"/>
      <c r="AU57" s="1311"/>
      <c r="AV57" s="1311"/>
      <c r="AW57" s="1311"/>
      <c r="AX57" s="1311"/>
      <c r="AY57" s="1311"/>
      <c r="AZ57" s="1311"/>
      <c r="BA57" s="1311"/>
      <c r="BB57" s="1314" t="s">
        <v>597</v>
      </c>
      <c r="BC57" s="1314"/>
      <c r="BD57" s="1314"/>
      <c r="BE57" s="1314"/>
      <c r="BF57" s="1314"/>
      <c r="BG57" s="1314"/>
      <c r="BH57" s="1314"/>
      <c r="BI57" s="1314"/>
      <c r="BJ57" s="1314"/>
      <c r="BK57" s="1314"/>
      <c r="BL57" s="1314"/>
      <c r="BM57" s="1314"/>
      <c r="BN57" s="1314"/>
      <c r="BO57" s="1314"/>
      <c r="BP57" s="1312"/>
      <c r="BQ57" s="1313"/>
      <c r="BR57" s="1313"/>
      <c r="BS57" s="1313"/>
      <c r="BT57" s="1313"/>
      <c r="BU57" s="1313"/>
      <c r="BV57" s="1313"/>
      <c r="BW57" s="1313"/>
      <c r="BX57" s="1313">
        <v>56.8</v>
      </c>
      <c r="BY57" s="1313"/>
      <c r="BZ57" s="1313"/>
      <c r="CA57" s="1313"/>
      <c r="CB57" s="1313"/>
      <c r="CC57" s="1313"/>
      <c r="CD57" s="1313"/>
      <c r="CE57" s="1313"/>
      <c r="CF57" s="1313">
        <v>60.4</v>
      </c>
      <c r="CG57" s="1313"/>
      <c r="CH57" s="1313"/>
      <c r="CI57" s="1313"/>
      <c r="CJ57" s="1313"/>
      <c r="CK57" s="1313"/>
      <c r="CL57" s="1313"/>
      <c r="CM57" s="1313"/>
      <c r="CN57" s="1313">
        <v>59.3</v>
      </c>
      <c r="CO57" s="1313"/>
      <c r="CP57" s="1313"/>
      <c r="CQ57" s="1313"/>
      <c r="CR57" s="1313"/>
      <c r="CS57" s="1313"/>
      <c r="CT57" s="1313"/>
      <c r="CU57" s="1313"/>
      <c r="CV57" s="1312"/>
      <c r="CW57" s="1313"/>
      <c r="CX57" s="1313"/>
      <c r="CY57" s="1313"/>
      <c r="CZ57" s="1313"/>
      <c r="DA57" s="1313"/>
      <c r="DB57" s="1313"/>
      <c r="DC57" s="1313"/>
      <c r="DD57" s="410"/>
      <c r="DE57" s="409"/>
    </row>
    <row r="58" spans="1:109" s="405" customFormat="1">
      <c r="A58" s="390"/>
      <c r="B58" s="409"/>
      <c r="G58" s="1307"/>
      <c r="H58" s="1307"/>
      <c r="I58" s="1327"/>
      <c r="J58" s="1327"/>
      <c r="K58" s="1324"/>
      <c r="L58" s="1324"/>
      <c r="M58" s="1324"/>
      <c r="N58" s="1324"/>
      <c r="AM58" s="390"/>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599</v>
      </c>
    </row>
    <row r="64" spans="1:109">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5" t="s">
        <v>601</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594</v>
      </c>
    </row>
    <row r="72" spans="2:107">
      <c r="B72" s="397"/>
      <c r="G72" s="1307"/>
      <c r="H72" s="1307"/>
      <c r="I72" s="1307"/>
      <c r="J72" s="1307"/>
      <c r="K72" s="407"/>
      <c r="L72" s="407"/>
      <c r="M72" s="408"/>
      <c r="N72" s="408"/>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c r="B73" s="397"/>
      <c r="G73" s="1325"/>
      <c r="H73" s="1325"/>
      <c r="I73" s="1325"/>
      <c r="J73" s="1325"/>
      <c r="K73" s="1328"/>
      <c r="L73" s="1328"/>
      <c r="M73" s="1328"/>
      <c r="N73" s="1328"/>
      <c r="AM73" s="406"/>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5"/>
      <c r="H74" s="1325"/>
      <c r="I74" s="1325"/>
      <c r="J74" s="1325"/>
      <c r="K74" s="1328"/>
      <c r="L74" s="1328"/>
      <c r="M74" s="1328"/>
      <c r="N74" s="1328"/>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5"/>
      <c r="H75" s="1325"/>
      <c r="I75" s="1307"/>
      <c r="J75" s="1307"/>
      <c r="K75" s="1324"/>
      <c r="L75" s="1324"/>
      <c r="M75" s="1324"/>
      <c r="N75" s="1324"/>
      <c r="AM75" s="406"/>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3">
        <v>-0.2</v>
      </c>
      <c r="BQ75" s="1313"/>
      <c r="BR75" s="1313"/>
      <c r="BS75" s="1313"/>
      <c r="BT75" s="1313"/>
      <c r="BU75" s="1313"/>
      <c r="BV75" s="1313"/>
      <c r="BW75" s="1313"/>
      <c r="BX75" s="1313">
        <v>0.2</v>
      </c>
      <c r="BY75" s="1313"/>
      <c r="BZ75" s="1313"/>
      <c r="CA75" s="1313"/>
      <c r="CB75" s="1313"/>
      <c r="CC75" s="1313"/>
      <c r="CD75" s="1313"/>
      <c r="CE75" s="1313"/>
      <c r="CF75" s="1313">
        <v>0.6</v>
      </c>
      <c r="CG75" s="1313"/>
      <c r="CH75" s="1313"/>
      <c r="CI75" s="1313"/>
      <c r="CJ75" s="1313"/>
      <c r="CK75" s="1313"/>
      <c r="CL75" s="1313"/>
      <c r="CM75" s="1313"/>
      <c r="CN75" s="1313">
        <v>1</v>
      </c>
      <c r="CO75" s="1313"/>
      <c r="CP75" s="1313"/>
      <c r="CQ75" s="1313"/>
      <c r="CR75" s="1313"/>
      <c r="CS75" s="1313"/>
      <c r="CT75" s="1313"/>
      <c r="CU75" s="1313"/>
      <c r="CV75" s="1313">
        <v>0.8</v>
      </c>
      <c r="CW75" s="1313"/>
      <c r="CX75" s="1313"/>
      <c r="CY75" s="1313"/>
      <c r="CZ75" s="1313"/>
      <c r="DA75" s="1313"/>
      <c r="DB75" s="1313"/>
      <c r="DC75" s="1313"/>
    </row>
    <row r="76" spans="2:107">
      <c r="B76" s="397"/>
      <c r="G76" s="1325"/>
      <c r="H76" s="1325"/>
      <c r="I76" s="1307"/>
      <c r="J76" s="1307"/>
      <c r="K76" s="1324"/>
      <c r="L76" s="1324"/>
      <c r="M76" s="1324"/>
      <c r="N76" s="1324"/>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07"/>
      <c r="H77" s="1307"/>
      <c r="I77" s="1307"/>
      <c r="J77" s="1307"/>
      <c r="K77" s="1328"/>
      <c r="L77" s="1328"/>
      <c r="M77" s="1328"/>
      <c r="N77" s="1328"/>
      <c r="AN77" s="1311" t="s">
        <v>598</v>
      </c>
      <c r="AO77" s="1311"/>
      <c r="AP77" s="1311"/>
      <c r="AQ77" s="1311"/>
      <c r="AR77" s="1311"/>
      <c r="AS77" s="1311"/>
      <c r="AT77" s="1311"/>
      <c r="AU77" s="1311"/>
      <c r="AV77" s="1311"/>
      <c r="AW77" s="1311"/>
      <c r="AX77" s="1311"/>
      <c r="AY77" s="1311"/>
      <c r="AZ77" s="1311"/>
      <c r="BA77" s="1311"/>
      <c r="BB77" s="1314" t="s">
        <v>596</v>
      </c>
      <c r="BC77" s="1314"/>
      <c r="BD77" s="1314"/>
      <c r="BE77" s="1314"/>
      <c r="BF77" s="1314"/>
      <c r="BG77" s="1314"/>
      <c r="BH77" s="1314"/>
      <c r="BI77" s="1314"/>
      <c r="BJ77" s="1314"/>
      <c r="BK77" s="1314"/>
      <c r="BL77" s="1314"/>
      <c r="BM77" s="1314"/>
      <c r="BN77" s="1314"/>
      <c r="BO77" s="1314"/>
      <c r="BP77" s="1313">
        <v>45.9</v>
      </c>
      <c r="BQ77" s="1313"/>
      <c r="BR77" s="1313"/>
      <c r="BS77" s="1313"/>
      <c r="BT77" s="1313"/>
      <c r="BU77" s="1313"/>
      <c r="BV77" s="1313"/>
      <c r="BW77" s="1313"/>
      <c r="BX77" s="1313">
        <v>33.6</v>
      </c>
      <c r="BY77" s="1313"/>
      <c r="BZ77" s="1313"/>
      <c r="CA77" s="1313"/>
      <c r="CB77" s="1313"/>
      <c r="CC77" s="1313"/>
      <c r="CD77" s="1313"/>
      <c r="CE77" s="1313"/>
      <c r="CF77" s="1313">
        <v>35.299999999999997</v>
      </c>
      <c r="CG77" s="1313"/>
      <c r="CH77" s="1313"/>
      <c r="CI77" s="1313"/>
      <c r="CJ77" s="1313"/>
      <c r="CK77" s="1313"/>
      <c r="CL77" s="1313"/>
      <c r="CM77" s="1313"/>
      <c r="CN77" s="1313">
        <v>31.9</v>
      </c>
      <c r="CO77" s="1313"/>
      <c r="CP77" s="1313"/>
      <c r="CQ77" s="1313"/>
      <c r="CR77" s="1313"/>
      <c r="CS77" s="1313"/>
      <c r="CT77" s="1313"/>
      <c r="CU77" s="1313"/>
      <c r="CV77" s="1313">
        <v>24.2</v>
      </c>
      <c r="CW77" s="1313"/>
      <c r="CX77" s="1313"/>
      <c r="CY77" s="1313"/>
      <c r="CZ77" s="1313"/>
      <c r="DA77" s="1313"/>
      <c r="DB77" s="1313"/>
      <c r="DC77" s="1313"/>
    </row>
    <row r="78" spans="2:107">
      <c r="B78" s="397"/>
      <c r="G78" s="1307"/>
      <c r="H78" s="1307"/>
      <c r="I78" s="1307"/>
      <c r="J78" s="1307"/>
      <c r="K78" s="1328"/>
      <c r="L78" s="1328"/>
      <c r="M78" s="1328"/>
      <c r="N78" s="1328"/>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07"/>
      <c r="H79" s="1307"/>
      <c r="I79" s="1327"/>
      <c r="J79" s="1327"/>
      <c r="K79" s="1329"/>
      <c r="L79" s="1329"/>
      <c r="M79" s="1329"/>
      <c r="N79" s="1329"/>
      <c r="AN79" s="1311"/>
      <c r="AO79" s="1311"/>
      <c r="AP79" s="1311"/>
      <c r="AQ79" s="1311"/>
      <c r="AR79" s="1311"/>
      <c r="AS79" s="1311"/>
      <c r="AT79" s="1311"/>
      <c r="AU79" s="1311"/>
      <c r="AV79" s="1311"/>
      <c r="AW79" s="1311"/>
      <c r="AX79" s="1311"/>
      <c r="AY79" s="1311"/>
      <c r="AZ79" s="1311"/>
      <c r="BA79" s="1311"/>
      <c r="BB79" s="1314" t="s">
        <v>600</v>
      </c>
      <c r="BC79" s="1314"/>
      <c r="BD79" s="1314"/>
      <c r="BE79" s="1314"/>
      <c r="BF79" s="1314"/>
      <c r="BG79" s="1314"/>
      <c r="BH79" s="1314"/>
      <c r="BI79" s="1314"/>
      <c r="BJ79" s="1314"/>
      <c r="BK79" s="1314"/>
      <c r="BL79" s="1314"/>
      <c r="BM79" s="1314"/>
      <c r="BN79" s="1314"/>
      <c r="BO79" s="1314"/>
      <c r="BP79" s="1313">
        <v>8.8000000000000007</v>
      </c>
      <c r="BQ79" s="1313"/>
      <c r="BR79" s="1313"/>
      <c r="BS79" s="1313"/>
      <c r="BT79" s="1313"/>
      <c r="BU79" s="1313"/>
      <c r="BV79" s="1313"/>
      <c r="BW79" s="1313"/>
      <c r="BX79" s="1313">
        <v>7</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c r="B80" s="397"/>
      <c r="G80" s="1307"/>
      <c r="H80" s="1307"/>
      <c r="I80" s="1327"/>
      <c r="J80" s="1327"/>
      <c r="K80" s="1329"/>
      <c r="L80" s="1329"/>
      <c r="M80" s="1329"/>
      <c r="N80" s="1329"/>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pans="108:109" ht="13.5" hidden="1" customHeight="1">
      <c r="DD97" s="390"/>
      <c r="DE97" s="390"/>
    </row>
    <row r="98" spans="108:109" ht="13.5" hidden="1" customHeight="1">
      <c r="DD98" s="390"/>
      <c r="DE98" s="390"/>
    </row>
    <row r="99" spans="108:109" ht="13.5" hidden="1" customHeight="1">
      <c r="DD99" s="390"/>
      <c r="DE99" s="390"/>
    </row>
    <row r="100" spans="108:109" ht="13.5" hidden="1" customHeight="1">
      <c r="DD100" s="390"/>
      <c r="DE100" s="390"/>
    </row>
    <row r="101" spans="108:109" ht="13.5" hidden="1" customHeight="1">
      <c r="DD101" s="390"/>
      <c r="DE101" s="390"/>
    </row>
    <row r="102" spans="108:109" ht="13.5" hidden="1" customHeight="1">
      <c r="DD102" s="390"/>
      <c r="DE102" s="390"/>
    </row>
    <row r="103" spans="108:109" ht="13.5" hidden="1" customHeight="1">
      <c r="DD103" s="390"/>
      <c r="DE103" s="390"/>
    </row>
    <row r="104" spans="108:109" ht="13.5" hidden="1" customHeight="1">
      <c r="DD104" s="390"/>
      <c r="DE104" s="390"/>
    </row>
    <row r="105" spans="108:109" ht="13.5" hidden="1" customHeight="1">
      <c r="DD105" s="390"/>
      <c r="DE105" s="390"/>
    </row>
    <row r="106" spans="108:109" ht="13.5" hidden="1" customHeight="1">
      <c r="DD106" s="390"/>
      <c r="DE106" s="390"/>
    </row>
    <row r="107" spans="108:109" ht="13.5" hidden="1" customHeight="1">
      <c r="DD107" s="390"/>
      <c r="DE107" s="390"/>
    </row>
    <row r="108" spans="108:109" ht="13.5" hidden="1" customHeight="1">
      <c r="DD108" s="390"/>
      <c r="DE108" s="390"/>
    </row>
    <row r="109" spans="108:109" ht="13.5" hidden="1" customHeight="1">
      <c r="DD109" s="390"/>
      <c r="DE109" s="390"/>
    </row>
    <row r="110" spans="108:109" ht="13.5" hidden="1" customHeight="1">
      <c r="DD110" s="390"/>
      <c r="DE110" s="390"/>
    </row>
    <row r="111" spans="108:109" ht="13.5" hidden="1" customHeight="1">
      <c r="DD111" s="390"/>
      <c r="DE111" s="390"/>
    </row>
    <row r="112" spans="108:109" ht="13.5" hidden="1" customHeight="1">
      <c r="DD112" s="390"/>
      <c r="DE112" s="390"/>
    </row>
    <row r="113" spans="108:109" ht="13.5" hidden="1" customHeight="1">
      <c r="DD113" s="390"/>
      <c r="DE113" s="390"/>
    </row>
    <row r="114" spans="108:109" ht="13.5" hidden="1" customHeight="1">
      <c r="DD114" s="390"/>
      <c r="DE114" s="390"/>
    </row>
    <row r="115" spans="108:109" ht="13.5" hidden="1" customHeight="1">
      <c r="DD115" s="390"/>
      <c r="DE115" s="390"/>
    </row>
    <row r="116" spans="108:109" ht="13.5" hidden="1" customHeight="1">
      <c r="DD116" s="390"/>
      <c r="DE116" s="390"/>
    </row>
    <row r="117" spans="108:109" ht="13.5" hidden="1" customHeight="1">
      <c r="DD117" s="390"/>
      <c r="DE117" s="390"/>
    </row>
    <row r="118" spans="108:109" ht="13.5" hidden="1" customHeight="1">
      <c r="DD118" s="390"/>
      <c r="DE118" s="390"/>
    </row>
    <row r="119" spans="108:109" ht="13.5" hidden="1" customHeight="1">
      <c r="DD119" s="390"/>
      <c r="DE119" s="390"/>
    </row>
    <row r="120" spans="108:109" ht="13.5" hidden="1" customHeight="1">
      <c r="DD120" s="390"/>
      <c r="DE120" s="390"/>
    </row>
    <row r="121" spans="108:109" ht="13.5" hidden="1" customHeight="1">
      <c r="DD121" s="390"/>
      <c r="DE121" s="390"/>
    </row>
    <row r="122" spans="108:109" ht="13.5" hidden="1" customHeight="1">
      <c r="DD122" s="390"/>
      <c r="DE122" s="390"/>
    </row>
    <row r="123" spans="108:109" ht="13.5" hidden="1" customHeight="1">
      <c r="DD123" s="390"/>
      <c r="DE123" s="390"/>
    </row>
    <row r="124" spans="108:109" ht="13.5" hidden="1" customHeight="1">
      <c r="DD124" s="390"/>
      <c r="DE124" s="390"/>
    </row>
    <row r="125" spans="108:109" ht="13.5" hidden="1" customHeight="1">
      <c r="DD125" s="390"/>
      <c r="DE125" s="390"/>
    </row>
    <row r="126" spans="108:109" ht="13.5" hidden="1" customHeight="1">
      <c r="DD126" s="390"/>
      <c r="DE126" s="390"/>
    </row>
    <row r="127" spans="108:109" ht="13.5" hidden="1" customHeight="1">
      <c r="DD127" s="390"/>
      <c r="DE127" s="390"/>
    </row>
    <row r="128" spans="108:109" ht="13.5" hidden="1" customHeight="1">
      <c r="DD128" s="390"/>
      <c r="DE128" s="390"/>
    </row>
    <row r="129" spans="108:109" ht="13.5" hidden="1" customHeight="1">
      <c r="DD129" s="390"/>
      <c r="DE129" s="390"/>
    </row>
    <row r="130" spans="108:109" ht="13.5" hidden="1" customHeight="1">
      <c r="DD130" s="390"/>
      <c r="DE130" s="390"/>
    </row>
    <row r="131" spans="108:109" ht="13.5" hidden="1" customHeight="1">
      <c r="DD131" s="390"/>
      <c r="DE131" s="390"/>
    </row>
    <row r="132" spans="108:109" ht="13.5" hidden="1" customHeight="1">
      <c r="DD132" s="390"/>
      <c r="DE132" s="390"/>
    </row>
    <row r="133" spans="108:109" ht="13.5" hidden="1" customHeight="1">
      <c r="DD133" s="390"/>
      <c r="DE133" s="390"/>
    </row>
    <row r="134" spans="108:109" ht="13.5" hidden="1" customHeight="1">
      <c r="DD134" s="390"/>
      <c r="DE134" s="390"/>
    </row>
    <row r="135" spans="108:109" ht="13.5" hidden="1" customHeight="1">
      <c r="DD135" s="390"/>
      <c r="DE135" s="390"/>
    </row>
    <row r="136" spans="108:109" ht="13.5" hidden="1" customHeight="1">
      <c r="DD136" s="390"/>
      <c r="DE136" s="390"/>
    </row>
    <row r="137" spans="108:109" ht="13.5" hidden="1" customHeight="1">
      <c r="DD137" s="390"/>
      <c r="DE137" s="390"/>
    </row>
    <row r="138" spans="108:109" ht="13.5" hidden="1" customHeight="1">
      <c r="DD138" s="390"/>
      <c r="DE138" s="390"/>
    </row>
    <row r="139" spans="108:109" ht="13.5" hidden="1" customHeight="1">
      <c r="DD139" s="390"/>
      <c r="DE139" s="390"/>
    </row>
    <row r="140" spans="108:109" ht="13.5" hidden="1" customHeight="1">
      <c r="DD140" s="390"/>
      <c r="DE140" s="390"/>
    </row>
    <row r="141" spans="108:109" ht="13.5" hidden="1" customHeight="1">
      <c r="DD141" s="390"/>
      <c r="DE141" s="390"/>
    </row>
    <row r="142" spans="108:109" ht="13.5" hidden="1" customHeight="1">
      <c r="DD142" s="390"/>
      <c r="DE142" s="390"/>
    </row>
    <row r="143" spans="108:109" ht="13.5" hidden="1" customHeight="1">
      <c r="DD143" s="390"/>
      <c r="DE143" s="390"/>
    </row>
    <row r="144" spans="108:109" ht="13.5" hidden="1" customHeight="1">
      <c r="DD144" s="390"/>
      <c r="DE144" s="390"/>
    </row>
    <row r="145" spans="108:109" ht="13.5" hidden="1" customHeight="1">
      <c r="DD145" s="390"/>
      <c r="DE145" s="390"/>
    </row>
    <row r="146" spans="108:109" ht="13.5" hidden="1" customHeight="1">
      <c r="DD146" s="390"/>
      <c r="DE146" s="390"/>
    </row>
    <row r="147" spans="108:109" ht="13.5" hidden="1" customHeight="1">
      <c r="DD147" s="390"/>
      <c r="DE147" s="390"/>
    </row>
    <row r="148" spans="108:109" ht="13.5" hidden="1" customHeight="1">
      <c r="DD148" s="390"/>
      <c r="DE148" s="390"/>
    </row>
    <row r="149" spans="108:109" ht="13.5" hidden="1" customHeight="1">
      <c r="DD149" s="390"/>
      <c r="DE149" s="390"/>
    </row>
    <row r="150" spans="108:109" ht="13.5" hidden="1" customHeight="1">
      <c r="DD150" s="390"/>
      <c r="DE150" s="390"/>
    </row>
    <row r="151" spans="108:109" ht="13.5" hidden="1" customHeight="1">
      <c r="DD151" s="390"/>
      <c r="DE151" s="390"/>
    </row>
    <row r="152" spans="108:109" ht="13.5" hidden="1" customHeight="1">
      <c r="DD152" s="390"/>
      <c r="DE152" s="390"/>
    </row>
    <row r="153" spans="108:109" ht="13.5" hidden="1" customHeight="1">
      <c r="DD153" s="390"/>
      <c r="DE153" s="390"/>
    </row>
    <row r="154" spans="108:109" ht="13.5" hidden="1" customHeight="1">
      <c r="DD154" s="390"/>
      <c r="DE154" s="390"/>
    </row>
    <row r="155" spans="108:109" ht="13.5" hidden="1" customHeight="1">
      <c r="DD155" s="390"/>
      <c r="DE155" s="390"/>
    </row>
    <row r="156" spans="108:109" ht="13.5" hidden="1" customHeight="1">
      <c r="DD156" s="390"/>
      <c r="DE156" s="390"/>
    </row>
    <row r="157" spans="108:109" ht="13.5" hidden="1" customHeight="1">
      <c r="DD157" s="390"/>
      <c r="DE157" s="390"/>
    </row>
    <row r="158" spans="108:109" ht="13.5" hidden="1" customHeight="1">
      <c r="DD158" s="390"/>
      <c r="DE158" s="390"/>
    </row>
    <row r="159" spans="108:109" ht="13.5" hidden="1" customHeight="1">
      <c r="DD159" s="390"/>
      <c r="DE159" s="390"/>
    </row>
    <row r="160" spans="108:109" ht="13.5" hidden="1" customHeight="1">
      <c r="DD160" s="390"/>
      <c r="DE160" s="39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xy+3183ba5sOwBJDLdnheOySc7yHLnOi8jvJLWvB2kPtAko5goVymFUUMZbesqAKwZagGZev0TqmZJtjo+SeA==" saltValue="bmkwx1GioWZQSKn9wxEC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4" customWidth="1"/>
    <col min="35" max="122" width="2.5" style="293" customWidth="1"/>
    <col min="123" max="16384" width="2.5" style="293" hidden="1"/>
  </cols>
  <sheetData>
    <row r="1" spans="2:34" ht="13.5" customHeight="1">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row>
    <row r="2" spans="2:34">
      <c r="S2" s="293"/>
      <c r="AH2" s="293"/>
    </row>
    <row r="3" spans="2:34">
      <c r="C3" s="293"/>
      <c r="D3" s="293"/>
      <c r="E3" s="293"/>
      <c r="F3" s="293"/>
      <c r="G3" s="293"/>
      <c r="H3" s="293"/>
      <c r="I3" s="293"/>
      <c r="J3" s="293"/>
      <c r="K3" s="293"/>
      <c r="L3" s="293"/>
      <c r="M3" s="293"/>
      <c r="N3" s="293"/>
      <c r="O3" s="293"/>
      <c r="P3" s="293"/>
      <c r="Q3" s="293"/>
      <c r="R3" s="293"/>
      <c r="S3" s="293"/>
      <c r="U3" s="293"/>
      <c r="V3" s="293"/>
      <c r="W3" s="293"/>
      <c r="X3" s="293"/>
      <c r="Y3" s="293"/>
      <c r="Z3" s="293"/>
      <c r="AA3" s="293"/>
      <c r="AB3" s="293"/>
      <c r="AC3" s="293"/>
      <c r="AD3" s="293"/>
      <c r="AE3" s="293"/>
      <c r="AF3" s="293"/>
      <c r="AG3" s="293"/>
      <c r="AH3" s="293"/>
    </row>
    <row r="4" spans="2:34"/>
    <row r="5" spans="2:34"/>
    <row r="6" spans="2:34"/>
    <row r="7" spans="2:34"/>
    <row r="8" spans="2:34"/>
    <row r="9" spans="2:34">
      <c r="AH9" s="293"/>
    </row>
    <row r="10" spans="2:34"/>
    <row r="11" spans="2:34"/>
    <row r="12" spans="2:34"/>
    <row r="13" spans="2:34"/>
    <row r="14" spans="2:34"/>
    <row r="15" spans="2:34"/>
    <row r="16" spans="2:34"/>
    <row r="17" spans="12:34">
      <c r="AH17" s="293"/>
    </row>
    <row r="18" spans="12:34"/>
    <row r="19" spans="12:34"/>
    <row r="20" spans="12:34">
      <c r="AH20" s="293"/>
    </row>
    <row r="21" spans="12:34">
      <c r="AH21" s="293"/>
    </row>
    <row r="22" spans="12:34"/>
    <row r="23" spans="12:34"/>
    <row r="24" spans="12:34">
      <c r="Q24" s="293"/>
    </row>
    <row r="25" spans="12:34"/>
    <row r="26" spans="12:34"/>
    <row r="27" spans="12:34"/>
    <row r="28" spans="12:34">
      <c r="O28" s="293"/>
      <c r="T28" s="293"/>
      <c r="AH28" s="293"/>
    </row>
    <row r="29" spans="12:34"/>
    <row r="30" spans="12:34"/>
    <row r="31" spans="12:34">
      <c r="Q31" s="293"/>
    </row>
    <row r="32" spans="12:34">
      <c r="L32" s="293"/>
    </row>
    <row r="33" spans="2:34">
      <c r="C33" s="293"/>
      <c r="E33" s="293"/>
      <c r="G33" s="293"/>
      <c r="I33" s="293"/>
      <c r="X33" s="293"/>
    </row>
    <row r="34" spans="2:34">
      <c r="B34" s="293"/>
      <c r="P34" s="293"/>
      <c r="R34" s="293"/>
      <c r="T34" s="293"/>
    </row>
    <row r="35" spans="2:34">
      <c r="D35" s="293"/>
      <c r="W35" s="293"/>
      <c r="AC35" s="293"/>
      <c r="AD35" s="293"/>
      <c r="AE35" s="293"/>
      <c r="AF35" s="293"/>
      <c r="AG35" s="293"/>
      <c r="AH35" s="293"/>
    </row>
    <row r="36" spans="2:34">
      <c r="H36" s="293"/>
      <c r="J36" s="293"/>
      <c r="K36" s="293"/>
      <c r="M36" s="293"/>
      <c r="Y36" s="293"/>
      <c r="Z36" s="293"/>
      <c r="AA36" s="293"/>
      <c r="AB36" s="293"/>
      <c r="AC36" s="293"/>
      <c r="AD36" s="293"/>
      <c r="AE36" s="293"/>
      <c r="AF36" s="293"/>
      <c r="AG36" s="293"/>
      <c r="AH36" s="293"/>
    </row>
    <row r="37" spans="2:34">
      <c r="AH37" s="293"/>
    </row>
    <row r="38" spans="2:34">
      <c r="AG38" s="293"/>
      <c r="AH38" s="293"/>
    </row>
    <row r="39" spans="2:34"/>
    <row r="40" spans="2:34">
      <c r="X40" s="293"/>
    </row>
    <row r="41" spans="2:34">
      <c r="R41" s="293"/>
    </row>
    <row r="42" spans="2:34">
      <c r="W42" s="293"/>
    </row>
    <row r="43" spans="2:34">
      <c r="Y43" s="293"/>
      <c r="Z43" s="293"/>
      <c r="AA43" s="293"/>
      <c r="AB43" s="293"/>
      <c r="AC43" s="293"/>
      <c r="AD43" s="293"/>
      <c r="AE43" s="293"/>
      <c r="AF43" s="293"/>
      <c r="AG43" s="293"/>
      <c r="AH43" s="293"/>
    </row>
    <row r="44" spans="2:34">
      <c r="AH44" s="293"/>
    </row>
    <row r="45" spans="2:34">
      <c r="X45" s="293"/>
    </row>
    <row r="46" spans="2:34"/>
    <row r="47" spans="2:34"/>
    <row r="48" spans="2:34">
      <c r="W48" s="293"/>
      <c r="Y48" s="293"/>
      <c r="Z48" s="293"/>
      <c r="AA48" s="293"/>
      <c r="AB48" s="293"/>
      <c r="AC48" s="293"/>
      <c r="AD48" s="293"/>
      <c r="AE48" s="293"/>
      <c r="AF48" s="293"/>
      <c r="AG48" s="293"/>
      <c r="AH48" s="293"/>
    </row>
    <row r="49" spans="28:34"/>
    <row r="50" spans="28:34">
      <c r="AE50" s="293"/>
      <c r="AF50" s="293"/>
      <c r="AG50" s="293"/>
      <c r="AH50" s="293"/>
    </row>
    <row r="51" spans="28:34">
      <c r="AC51" s="293"/>
      <c r="AD51" s="293"/>
      <c r="AE51" s="293"/>
      <c r="AF51" s="293"/>
      <c r="AG51" s="293"/>
      <c r="AH51" s="293"/>
    </row>
    <row r="52" spans="28:34"/>
    <row r="53" spans="28:34">
      <c r="AF53" s="293"/>
      <c r="AG53" s="293"/>
      <c r="AH53" s="293"/>
    </row>
    <row r="54" spans="28:34">
      <c r="AH54" s="293"/>
    </row>
    <row r="55" spans="28:34"/>
    <row r="56" spans="28:34">
      <c r="AB56" s="293"/>
      <c r="AC56" s="293"/>
      <c r="AD56" s="293"/>
      <c r="AE56" s="293"/>
      <c r="AF56" s="293"/>
      <c r="AG56" s="293"/>
      <c r="AH56" s="293"/>
    </row>
    <row r="57" spans="28:34">
      <c r="AH57" s="293"/>
    </row>
    <row r="58" spans="28:34">
      <c r="AH58" s="293"/>
    </row>
    <row r="59" spans="28:34"/>
    <row r="60" spans="28:34"/>
    <row r="61" spans="28:34"/>
    <row r="62" spans="28:34"/>
    <row r="63" spans="28:34">
      <c r="AH63" s="293"/>
    </row>
    <row r="64" spans="28:34">
      <c r="AG64" s="293"/>
      <c r="AH64" s="293"/>
    </row>
    <row r="65" spans="28:34"/>
    <row r="66" spans="28:34"/>
    <row r="67" spans="28:34"/>
    <row r="68" spans="28:34">
      <c r="AB68" s="293"/>
      <c r="AC68" s="293"/>
      <c r="AD68" s="293"/>
      <c r="AE68" s="293"/>
      <c r="AF68" s="293"/>
      <c r="AG68" s="293"/>
      <c r="AH68" s="293"/>
    </row>
    <row r="69" spans="28:34">
      <c r="AF69" s="293"/>
      <c r="AG69" s="293"/>
      <c r="AH69" s="293"/>
    </row>
    <row r="70" spans="28:34"/>
    <row r="71" spans="28:34"/>
    <row r="72" spans="28:34"/>
    <row r="73" spans="28:34"/>
    <row r="74" spans="28:34"/>
    <row r="75" spans="28:34">
      <c r="AH75" s="293"/>
    </row>
    <row r="76" spans="28:34">
      <c r="AF76" s="293"/>
      <c r="AG76" s="293"/>
      <c r="AH76" s="293"/>
    </row>
    <row r="77" spans="28:34">
      <c r="AG77" s="293"/>
      <c r="AH77" s="293"/>
    </row>
    <row r="78" spans="28:34"/>
    <row r="79" spans="28:34"/>
    <row r="80" spans="28:34"/>
    <row r="81" spans="25:34"/>
    <row r="82" spans="25:34">
      <c r="Y82" s="293"/>
    </row>
    <row r="83" spans="25:34">
      <c r="Y83" s="293"/>
      <c r="Z83" s="293"/>
      <c r="AA83" s="293"/>
      <c r="AB83" s="293"/>
      <c r="AC83" s="293"/>
      <c r="AD83" s="293"/>
      <c r="AE83" s="293"/>
      <c r="AF83" s="293"/>
      <c r="AG83" s="293"/>
      <c r="AH83" s="293"/>
    </row>
    <row r="84" spans="25:34"/>
    <row r="85" spans="25:34"/>
    <row r="86" spans="25:34"/>
    <row r="87" spans="25:34"/>
    <row r="88" spans="25:34">
      <c r="AH88" s="293"/>
    </row>
    <row r="89" spans="25:34"/>
    <row r="90" spans="25:34"/>
    <row r="91" spans="25:34"/>
    <row r="92" spans="25:34" ht="13.5" customHeight="1"/>
    <row r="93" spans="25:34" ht="13.5" customHeight="1"/>
    <row r="94" spans="25:34" ht="13.5" customHeight="1">
      <c r="AF94" s="293"/>
      <c r="AG94" s="293"/>
      <c r="AH94" s="293"/>
    </row>
    <row r="95" spans="25:34" ht="13.5" customHeight="1">
      <c r="AH95" s="293"/>
    </row>
    <row r="96" spans="25:34" ht="13.5" customHeight="1"/>
    <row r="97" spans="33:34" ht="13.5" customHeight="1"/>
    <row r="98" spans="33:34" ht="13.5" customHeight="1"/>
    <row r="99" spans="33:34" ht="13.5" customHeight="1"/>
    <row r="100" spans="33:34" ht="13.5" customHeight="1"/>
    <row r="101" spans="33:34" ht="13.5" customHeight="1">
      <c r="AH101" s="293"/>
    </row>
    <row r="102" spans="33:34" ht="13.5" customHeight="1"/>
    <row r="103" spans="33:34" ht="13.5" customHeight="1"/>
    <row r="104" spans="33:34" ht="13.5" customHeight="1">
      <c r="AG104" s="293"/>
      <c r="AH104" s="29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3"/>
    </row>
    <row r="117" spans="34:122" ht="13.5" customHeight="1"/>
    <row r="118" spans="34:122" ht="13.5" customHeight="1"/>
    <row r="119" spans="34:122" ht="13.5" customHeight="1"/>
    <row r="120" spans="34:122" ht="13.5" customHeight="1">
      <c r="AH120" s="293"/>
    </row>
    <row r="121" spans="34:122" ht="13.5" customHeight="1">
      <c r="AH121" s="293"/>
    </row>
    <row r="122" spans="34:122" ht="13.5" customHeight="1"/>
    <row r="123" spans="34:122" ht="13.5" customHeight="1"/>
    <row r="124" spans="34:122" ht="13.5" customHeight="1"/>
    <row r="125" spans="34:122" ht="13.5" customHeight="1">
      <c r="DR125" s="293"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vAUDnGfwZXzL+Tkxx4HNavFS9ERGTPWoymSYpPsTVWNyurmE0YeWUEqRTzyLkc0eVmaZdPnYWGAcCeFo7Io1Q==" saltValue="H7jLFBmGY6YvhnXK+q7Dv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4" customWidth="1"/>
    <col min="35" max="122" width="2.5" style="293" customWidth="1"/>
    <col min="123" max="16384" width="2.5" style="293" hidden="1"/>
  </cols>
  <sheetData>
    <row r="1" spans="2:34" ht="13.5" customHeight="1">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row>
    <row r="2" spans="2:34">
      <c r="S2" s="293"/>
      <c r="AH2" s="293"/>
    </row>
    <row r="3" spans="2:34">
      <c r="C3" s="293"/>
      <c r="D3" s="293"/>
      <c r="E3" s="293"/>
      <c r="F3" s="293"/>
      <c r="G3" s="293"/>
      <c r="H3" s="293"/>
      <c r="I3" s="293"/>
      <c r="J3" s="293"/>
      <c r="K3" s="293"/>
      <c r="L3" s="293"/>
      <c r="M3" s="293"/>
      <c r="N3" s="293"/>
      <c r="O3" s="293"/>
      <c r="P3" s="293"/>
      <c r="Q3" s="293"/>
      <c r="R3" s="293"/>
      <c r="S3" s="293"/>
      <c r="U3" s="293"/>
      <c r="V3" s="293"/>
      <c r="W3" s="293"/>
      <c r="X3" s="293"/>
      <c r="Y3" s="293"/>
      <c r="Z3" s="293"/>
      <c r="AA3" s="293"/>
      <c r="AB3" s="293"/>
      <c r="AC3" s="293"/>
      <c r="AD3" s="293"/>
      <c r="AE3" s="293"/>
      <c r="AF3" s="293"/>
      <c r="AG3" s="293"/>
      <c r="AH3" s="293"/>
    </row>
    <row r="4" spans="2:34"/>
    <row r="5" spans="2:34"/>
    <row r="6" spans="2:34"/>
    <row r="7" spans="2:34"/>
    <row r="8" spans="2:34"/>
    <row r="9" spans="2:34">
      <c r="AH9" s="293"/>
    </row>
    <row r="10" spans="2:34"/>
    <row r="11" spans="2:34"/>
    <row r="12" spans="2:34"/>
    <row r="13" spans="2:34"/>
    <row r="14" spans="2:34"/>
    <row r="15" spans="2:34"/>
    <row r="16" spans="2:34"/>
    <row r="17" spans="12:34">
      <c r="AH17" s="293"/>
    </row>
    <row r="18" spans="12:34"/>
    <row r="19" spans="12:34"/>
    <row r="20" spans="12:34">
      <c r="AH20" s="293"/>
    </row>
    <row r="21" spans="12:34">
      <c r="AH21" s="293"/>
    </row>
    <row r="22" spans="12:34"/>
    <row r="23" spans="12:34"/>
    <row r="24" spans="12:34">
      <c r="Q24" s="293"/>
    </row>
    <row r="25" spans="12:34"/>
    <row r="26" spans="12:34"/>
    <row r="27" spans="12:34"/>
    <row r="28" spans="12:34">
      <c r="O28" s="293"/>
      <c r="T28" s="293"/>
      <c r="AH28" s="293"/>
    </row>
    <row r="29" spans="12:34"/>
    <row r="30" spans="12:34"/>
    <row r="31" spans="12:34">
      <c r="Q31" s="293"/>
    </row>
    <row r="32" spans="12:34">
      <c r="L32" s="293"/>
    </row>
    <row r="33" spans="2:34">
      <c r="C33" s="293"/>
      <c r="E33" s="293"/>
      <c r="G33" s="293"/>
      <c r="I33" s="293"/>
      <c r="X33" s="293"/>
    </row>
    <row r="34" spans="2:34">
      <c r="B34" s="293"/>
      <c r="P34" s="293"/>
      <c r="R34" s="293"/>
      <c r="T34" s="293"/>
    </row>
    <row r="35" spans="2:34">
      <c r="D35" s="293"/>
      <c r="W35" s="293"/>
      <c r="AC35" s="293"/>
      <c r="AD35" s="293"/>
      <c r="AE35" s="293"/>
      <c r="AF35" s="293"/>
      <c r="AG35" s="293"/>
      <c r="AH35" s="293"/>
    </row>
    <row r="36" spans="2:34">
      <c r="H36" s="293"/>
      <c r="J36" s="293"/>
      <c r="K36" s="293"/>
      <c r="M36" s="293"/>
      <c r="Y36" s="293"/>
      <c r="Z36" s="293"/>
      <c r="AA36" s="293"/>
      <c r="AB36" s="293"/>
      <c r="AC36" s="293"/>
      <c r="AD36" s="293"/>
      <c r="AE36" s="293"/>
      <c r="AF36" s="293"/>
      <c r="AG36" s="293"/>
      <c r="AH36" s="293"/>
    </row>
    <row r="37" spans="2:34">
      <c r="AH37" s="293"/>
    </row>
    <row r="38" spans="2:34">
      <c r="AG38" s="293"/>
      <c r="AH38" s="293"/>
    </row>
    <row r="39" spans="2:34"/>
    <row r="40" spans="2:34">
      <c r="X40" s="293"/>
    </row>
    <row r="41" spans="2:34">
      <c r="R41" s="293"/>
    </row>
    <row r="42" spans="2:34">
      <c r="W42" s="293"/>
    </row>
    <row r="43" spans="2:34">
      <c r="Y43" s="293"/>
      <c r="Z43" s="293"/>
      <c r="AA43" s="293"/>
      <c r="AB43" s="293"/>
      <c r="AC43" s="293"/>
      <c r="AD43" s="293"/>
      <c r="AE43" s="293"/>
      <c r="AF43" s="293"/>
      <c r="AG43" s="293"/>
      <c r="AH43" s="293"/>
    </row>
    <row r="44" spans="2:34">
      <c r="AH44" s="293"/>
    </row>
    <row r="45" spans="2:34">
      <c r="X45" s="293"/>
    </row>
    <row r="46" spans="2:34"/>
    <row r="47" spans="2:34"/>
    <row r="48" spans="2:34">
      <c r="W48" s="293"/>
      <c r="Y48" s="293"/>
      <c r="Z48" s="293"/>
      <c r="AA48" s="293"/>
      <c r="AB48" s="293"/>
      <c r="AC48" s="293"/>
      <c r="AD48" s="293"/>
      <c r="AE48" s="293"/>
      <c r="AF48" s="293"/>
      <c r="AG48" s="293"/>
      <c r="AH48" s="293"/>
    </row>
    <row r="49" spans="28:34"/>
    <row r="50" spans="28:34">
      <c r="AE50" s="293"/>
      <c r="AF50" s="293"/>
      <c r="AG50" s="293"/>
      <c r="AH50" s="293"/>
    </row>
    <row r="51" spans="28:34">
      <c r="AC51" s="293"/>
      <c r="AD51" s="293"/>
      <c r="AE51" s="293"/>
      <c r="AF51" s="293"/>
      <c r="AG51" s="293"/>
      <c r="AH51" s="293"/>
    </row>
    <row r="52" spans="28:34"/>
    <row r="53" spans="28:34">
      <c r="AF53" s="293"/>
      <c r="AG53" s="293"/>
      <c r="AH53" s="293"/>
    </row>
    <row r="54" spans="28:34">
      <c r="AH54" s="293"/>
    </row>
    <row r="55" spans="28:34"/>
    <row r="56" spans="28:34">
      <c r="AB56" s="293"/>
      <c r="AC56" s="293"/>
      <c r="AD56" s="293"/>
      <c r="AE56" s="293"/>
      <c r="AF56" s="293"/>
      <c r="AG56" s="293"/>
      <c r="AH56" s="293"/>
    </row>
    <row r="57" spans="28:34">
      <c r="AH57" s="293"/>
    </row>
    <row r="58" spans="28:34">
      <c r="AH58" s="293"/>
    </row>
    <row r="59" spans="28:34">
      <c r="AG59" s="293"/>
      <c r="AH59" s="293"/>
    </row>
    <row r="60" spans="28:34"/>
    <row r="61" spans="28:34"/>
    <row r="62" spans="28:34"/>
    <row r="63" spans="28:34">
      <c r="AH63" s="293"/>
    </row>
    <row r="64" spans="28:34">
      <c r="AG64" s="293"/>
      <c r="AH64" s="293"/>
    </row>
    <row r="65" spans="28:34"/>
    <row r="66" spans="28:34"/>
    <row r="67" spans="28:34"/>
    <row r="68" spans="28:34">
      <c r="AB68" s="293"/>
      <c r="AC68" s="293"/>
      <c r="AD68" s="293"/>
      <c r="AE68" s="293"/>
      <c r="AF68" s="293"/>
      <c r="AG68" s="293"/>
      <c r="AH68" s="293"/>
    </row>
    <row r="69" spans="28:34">
      <c r="AF69" s="293"/>
      <c r="AG69" s="293"/>
      <c r="AH69" s="293"/>
    </row>
    <row r="70" spans="28:34"/>
    <row r="71" spans="28:34"/>
    <row r="72" spans="28:34"/>
    <row r="73" spans="28:34"/>
    <row r="74" spans="28:34"/>
    <row r="75" spans="28:34">
      <c r="AH75" s="293"/>
    </row>
    <row r="76" spans="28:34">
      <c r="AF76" s="293"/>
      <c r="AG76" s="293"/>
      <c r="AH76" s="293"/>
    </row>
    <row r="77" spans="28:34">
      <c r="AG77" s="293"/>
      <c r="AH77" s="293"/>
    </row>
    <row r="78" spans="28:34"/>
    <row r="79" spans="28:34"/>
    <row r="80" spans="28:34"/>
    <row r="81" spans="25:34"/>
    <row r="82" spans="25:34">
      <c r="Y82" s="293"/>
    </row>
    <row r="83" spans="25:34">
      <c r="Y83" s="293"/>
      <c r="Z83" s="293"/>
      <c r="AA83" s="293"/>
      <c r="AB83" s="293"/>
      <c r="AC83" s="293"/>
      <c r="AD83" s="293"/>
      <c r="AE83" s="293"/>
      <c r="AF83" s="293"/>
      <c r="AG83" s="293"/>
      <c r="AH83" s="293"/>
    </row>
    <row r="84" spans="25:34"/>
    <row r="85" spans="25:34"/>
    <row r="86" spans="25:34"/>
    <row r="87" spans="25:34"/>
    <row r="88" spans="25:34">
      <c r="AH88" s="293"/>
    </row>
    <row r="89" spans="25:34"/>
    <row r="90" spans="25:34"/>
    <row r="91" spans="25:34"/>
    <row r="92" spans="25:34" ht="13.5" customHeight="1"/>
    <row r="93" spans="25:34" ht="13.5" customHeight="1"/>
    <row r="94" spans="25:34" ht="13.5" customHeight="1">
      <c r="AF94" s="293"/>
      <c r="AG94" s="293"/>
      <c r="AH94" s="293"/>
    </row>
    <row r="95" spans="25:34" ht="13.5" customHeight="1">
      <c r="AH95" s="293"/>
    </row>
    <row r="96" spans="25:34" ht="13.5" customHeight="1"/>
    <row r="97" spans="33:34" ht="13.5" customHeight="1"/>
    <row r="98" spans="33:34" ht="13.5" customHeight="1"/>
    <row r="99" spans="33:34" ht="13.5" customHeight="1"/>
    <row r="100" spans="33:34" ht="13.5" customHeight="1"/>
    <row r="101" spans="33:34" ht="13.5" customHeight="1">
      <c r="AH101" s="293"/>
    </row>
    <row r="102" spans="33:34" ht="13.5" customHeight="1"/>
    <row r="103" spans="33:34" ht="13.5" customHeight="1"/>
    <row r="104" spans="33:34" ht="13.5" customHeight="1">
      <c r="AG104" s="293"/>
      <c r="AH104" s="29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3"/>
    </row>
    <row r="117" spans="34:122" ht="13.5" customHeight="1"/>
    <row r="118" spans="34:122" ht="13.5" customHeight="1"/>
    <row r="119" spans="34:122" ht="13.5" customHeight="1"/>
    <row r="120" spans="34:122" ht="13.5" customHeight="1">
      <c r="AH120" s="293"/>
    </row>
    <row r="121" spans="34:122" ht="13.5" customHeight="1">
      <c r="AH121" s="293"/>
    </row>
    <row r="122" spans="34:122" ht="13.5" customHeight="1"/>
    <row r="123" spans="34:122" ht="13.5" customHeight="1"/>
    <row r="124" spans="34:122" ht="13.5" customHeight="1"/>
    <row r="125" spans="34:122" ht="13.5" customHeight="1">
      <c r="DR125" s="293"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nVe0d++KalU0vUc6dJjkQeLAaLHR33598ZucfFi1gycirIw7AX53MIb4FdhtOSDmiZRrdJ29YaSBMVBPv2HTw==" saltValue="mMZ5CqxWbwURIhOcNGKR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52" customWidth="1"/>
    <col min="2" max="8" width="13.375" style="152" customWidth="1"/>
    <col min="9" max="16384" width="11.125" style="152"/>
  </cols>
  <sheetData>
    <row r="1" spans="1:8">
      <c r="A1" s="146"/>
      <c r="B1" s="147"/>
      <c r="C1" s="148"/>
      <c r="D1" s="149"/>
      <c r="E1" s="150"/>
      <c r="F1" s="150"/>
      <c r="G1" s="150"/>
      <c r="H1" s="151"/>
    </row>
    <row r="2" spans="1:8">
      <c r="A2" s="153"/>
      <c r="B2" s="154"/>
      <c r="C2" s="155"/>
      <c r="D2" s="156" t="s">
        <v>52</v>
      </c>
      <c r="E2" s="157"/>
      <c r="F2" s="158" t="s">
        <v>550</v>
      </c>
      <c r="G2" s="159"/>
      <c r="H2" s="160"/>
    </row>
    <row r="3" spans="1:8">
      <c r="A3" s="156" t="s">
        <v>543</v>
      </c>
      <c r="B3" s="161"/>
      <c r="C3" s="162"/>
      <c r="D3" s="163">
        <v>26786</v>
      </c>
      <c r="E3" s="164"/>
      <c r="F3" s="165">
        <v>66255</v>
      </c>
      <c r="G3" s="166"/>
      <c r="H3" s="167"/>
    </row>
    <row r="4" spans="1:8">
      <c r="A4" s="168"/>
      <c r="B4" s="169"/>
      <c r="C4" s="170"/>
      <c r="D4" s="171">
        <v>14357</v>
      </c>
      <c r="E4" s="172"/>
      <c r="F4" s="173">
        <v>31822</v>
      </c>
      <c r="G4" s="174"/>
      <c r="H4" s="175"/>
    </row>
    <row r="5" spans="1:8">
      <c r="A5" s="156" t="s">
        <v>545</v>
      </c>
      <c r="B5" s="161"/>
      <c r="C5" s="162"/>
      <c r="D5" s="163">
        <v>14915</v>
      </c>
      <c r="E5" s="164"/>
      <c r="F5" s="165">
        <v>47278</v>
      </c>
      <c r="G5" s="166"/>
      <c r="H5" s="167"/>
    </row>
    <row r="6" spans="1:8">
      <c r="A6" s="168"/>
      <c r="B6" s="169"/>
      <c r="C6" s="170"/>
      <c r="D6" s="171">
        <v>8433</v>
      </c>
      <c r="E6" s="172"/>
      <c r="F6" s="173">
        <v>24096</v>
      </c>
      <c r="G6" s="174"/>
      <c r="H6" s="175"/>
    </row>
    <row r="7" spans="1:8">
      <c r="A7" s="156" t="s">
        <v>546</v>
      </c>
      <c r="B7" s="161"/>
      <c r="C7" s="162"/>
      <c r="D7" s="163">
        <v>15306</v>
      </c>
      <c r="E7" s="164"/>
      <c r="F7" s="165">
        <v>44504</v>
      </c>
      <c r="G7" s="166"/>
      <c r="H7" s="167"/>
    </row>
    <row r="8" spans="1:8">
      <c r="A8" s="168"/>
      <c r="B8" s="169"/>
      <c r="C8" s="170"/>
      <c r="D8" s="171">
        <v>10953</v>
      </c>
      <c r="E8" s="172"/>
      <c r="F8" s="173">
        <v>25876</v>
      </c>
      <c r="G8" s="174"/>
      <c r="H8" s="175"/>
    </row>
    <row r="9" spans="1:8">
      <c r="A9" s="156" t="s">
        <v>547</v>
      </c>
      <c r="B9" s="161"/>
      <c r="C9" s="162"/>
      <c r="D9" s="163">
        <v>21140</v>
      </c>
      <c r="E9" s="164"/>
      <c r="F9" s="165">
        <v>47820</v>
      </c>
      <c r="G9" s="166"/>
      <c r="H9" s="167"/>
    </row>
    <row r="10" spans="1:8">
      <c r="A10" s="168"/>
      <c r="B10" s="169"/>
      <c r="C10" s="170"/>
      <c r="D10" s="171">
        <v>19429</v>
      </c>
      <c r="E10" s="172"/>
      <c r="F10" s="173">
        <v>25855</v>
      </c>
      <c r="G10" s="174"/>
      <c r="H10" s="175"/>
    </row>
    <row r="11" spans="1:8">
      <c r="A11" s="156" t="s">
        <v>548</v>
      </c>
      <c r="B11" s="161"/>
      <c r="C11" s="162"/>
      <c r="D11" s="163">
        <v>21693</v>
      </c>
      <c r="E11" s="164"/>
      <c r="F11" s="165">
        <v>41934</v>
      </c>
      <c r="G11" s="166"/>
      <c r="H11" s="167"/>
    </row>
    <row r="12" spans="1:8">
      <c r="A12" s="168"/>
      <c r="B12" s="169"/>
      <c r="C12" s="176"/>
      <c r="D12" s="171">
        <v>14053</v>
      </c>
      <c r="E12" s="172"/>
      <c r="F12" s="173">
        <v>23352</v>
      </c>
      <c r="G12" s="174"/>
      <c r="H12" s="175"/>
    </row>
    <row r="13" spans="1:8">
      <c r="A13" s="156"/>
      <c r="B13" s="161"/>
      <c r="C13" s="177"/>
      <c r="D13" s="178">
        <v>19968</v>
      </c>
      <c r="E13" s="179"/>
      <c r="F13" s="180">
        <v>49558</v>
      </c>
      <c r="G13" s="181"/>
      <c r="H13" s="167"/>
    </row>
    <row r="14" spans="1:8">
      <c r="A14" s="168"/>
      <c r="B14" s="169"/>
      <c r="C14" s="170"/>
      <c r="D14" s="171">
        <v>13445</v>
      </c>
      <c r="E14" s="172"/>
      <c r="F14" s="173">
        <v>26200</v>
      </c>
      <c r="G14" s="174"/>
      <c r="H14" s="175"/>
    </row>
    <row r="17" spans="1:11">
      <c r="A17" s="152" t="s">
        <v>53</v>
      </c>
    </row>
    <row r="18" spans="1:11">
      <c r="A18" s="182"/>
      <c r="B18" s="182" t="str">
        <f>実質収支比率等に係る経年分析!F$46</f>
        <v>H26</v>
      </c>
      <c r="C18" s="182" t="str">
        <f>実質収支比率等に係る経年分析!G$46</f>
        <v>H27</v>
      </c>
      <c r="D18" s="182" t="str">
        <f>実質収支比率等に係る経年分析!H$46</f>
        <v>H28</v>
      </c>
      <c r="E18" s="182" t="str">
        <f>実質収支比率等に係る経年分析!I$46</f>
        <v>H29</v>
      </c>
      <c r="F18" s="182" t="str">
        <f>実質収支比率等に係る経年分析!J$46</f>
        <v>H30</v>
      </c>
    </row>
    <row r="19" spans="1:11">
      <c r="A19" s="182" t="s">
        <v>54</v>
      </c>
      <c r="B19" s="182">
        <f>ROUND(VALUE(SUBSTITUTE(実質収支比率等に係る経年分析!F$48,"▲","-")),2)</f>
        <v>10.86</v>
      </c>
      <c r="C19" s="182">
        <f>ROUND(VALUE(SUBSTITUTE(実質収支比率等に係る経年分析!G$48,"▲","-")),2)</f>
        <v>11.55</v>
      </c>
      <c r="D19" s="182">
        <f>ROUND(VALUE(SUBSTITUTE(実質収支比率等に係る経年分析!H$48,"▲","-")),2)</f>
        <v>10.17</v>
      </c>
      <c r="E19" s="182">
        <f>ROUND(VALUE(SUBSTITUTE(実質収支比率等に係る経年分析!I$48,"▲","-")),2)</f>
        <v>12.95</v>
      </c>
      <c r="F19" s="182">
        <f>ROUND(VALUE(SUBSTITUTE(実質収支比率等に係る経年分析!J$48,"▲","-")),2)</f>
        <v>9.7200000000000006</v>
      </c>
    </row>
    <row r="20" spans="1:11">
      <c r="A20" s="182" t="s">
        <v>55</v>
      </c>
      <c r="B20" s="182">
        <f>ROUND(VALUE(SUBSTITUTE(実質収支比率等に係る経年分析!F$47,"▲","-")),2)</f>
        <v>20.100000000000001</v>
      </c>
      <c r="C20" s="182">
        <f>ROUND(VALUE(SUBSTITUTE(実質収支比率等に係る経年分析!G$47,"▲","-")),2)</f>
        <v>19.16</v>
      </c>
      <c r="D20" s="182">
        <f>ROUND(VALUE(SUBSTITUTE(実質収支比率等に係る経年分析!H$47,"▲","-")),2)</f>
        <v>17.690000000000001</v>
      </c>
      <c r="E20" s="182">
        <f>ROUND(VALUE(SUBSTITUTE(実質収支比率等に係る経年分析!I$47,"▲","-")),2)</f>
        <v>18.47</v>
      </c>
      <c r="F20" s="182">
        <f>ROUND(VALUE(SUBSTITUTE(実質収支比率等に係る経年分析!J$47,"▲","-")),2)</f>
        <v>19.170000000000002</v>
      </c>
    </row>
    <row r="21" spans="1:11">
      <c r="A21" s="182" t="s">
        <v>56</v>
      </c>
      <c r="B21" s="182">
        <f>IF(ISNUMBER(VALUE(SUBSTITUTE(実質収支比率等に係る経年分析!F$49,"▲","-"))),ROUND(VALUE(SUBSTITUTE(実質収支比率等に係る経年分析!F$49,"▲","-")),2),NA())</f>
        <v>4.41</v>
      </c>
      <c r="C21" s="182">
        <f>IF(ISNUMBER(VALUE(SUBSTITUTE(実質収支比率等に係る経年分析!G$49,"▲","-"))),ROUND(VALUE(SUBSTITUTE(実質収支比率等に係る経年分析!G$49,"▲","-")),2),NA())</f>
        <v>0.59</v>
      </c>
      <c r="D21" s="182">
        <f>IF(ISNUMBER(VALUE(SUBSTITUTE(実質収支比率等に係る経年分析!H$49,"▲","-"))),ROUND(VALUE(SUBSTITUTE(実質収支比率等に係る経年分析!H$49,"▲","-")),2),NA())</f>
        <v>-2.4900000000000002</v>
      </c>
      <c r="E21" s="182">
        <f>IF(ISNUMBER(VALUE(SUBSTITUTE(実質収支比率等に係る経年分析!I$49,"▲","-"))),ROUND(VALUE(SUBSTITUTE(実質収支比率等に係る経年分析!I$49,"▲","-")),2),NA())</f>
        <v>3.46</v>
      </c>
      <c r="F21" s="182">
        <f>IF(ISNUMBER(VALUE(SUBSTITUTE(実質収支比率等に係る経年分析!J$49,"▲","-"))),ROUND(VALUE(SUBSTITUTE(実質収支比率等に係る経年分析!J$49,"▲","-")),2),NA())</f>
        <v>-1.8</v>
      </c>
    </row>
    <row r="24" spans="1:11">
      <c r="A24" s="152" t="s">
        <v>57</v>
      </c>
    </row>
    <row r="25" spans="1:11">
      <c r="A25" s="183"/>
      <c r="B25" s="183" t="str">
        <f>連結実質赤字比率に係る赤字・黒字の構成分析!F$33</f>
        <v>H26</v>
      </c>
      <c r="C25" s="183"/>
      <c r="D25" s="183" t="str">
        <f>連結実質赤字比率に係る赤字・黒字の構成分析!G$33</f>
        <v>H27</v>
      </c>
      <c r="E25" s="183"/>
      <c r="F25" s="183" t="str">
        <f>連結実質赤字比率に係る赤字・黒字の構成分析!H$33</f>
        <v>H28</v>
      </c>
      <c r="G25" s="183"/>
      <c r="H25" s="183" t="str">
        <f>連結実質赤字比率に係る赤字・黒字の構成分析!I$33</f>
        <v>H29</v>
      </c>
      <c r="I25" s="183"/>
      <c r="J25" s="183" t="str">
        <f>連結実質赤字比率に係る赤字・黒字の構成分析!J$33</f>
        <v>H30</v>
      </c>
      <c r="K25" s="183"/>
    </row>
    <row r="26" spans="1:11">
      <c r="A26" s="183"/>
      <c r="B26" s="183" t="s">
        <v>58</v>
      </c>
      <c r="C26" s="183" t="s">
        <v>59</v>
      </c>
      <c r="D26" s="183" t="s">
        <v>58</v>
      </c>
      <c r="E26" s="183" t="s">
        <v>59</v>
      </c>
      <c r="F26" s="183" t="s">
        <v>58</v>
      </c>
      <c r="G26" s="183" t="s">
        <v>59</v>
      </c>
      <c r="H26" s="183" t="s">
        <v>58</v>
      </c>
      <c r="I26" s="183" t="s">
        <v>59</v>
      </c>
      <c r="J26" s="183" t="s">
        <v>58</v>
      </c>
      <c r="K26" s="183" t="s">
        <v>59</v>
      </c>
    </row>
    <row r="27" spans="1:11">
      <c r="A27" s="183" t="str">
        <f>IF(連結実質赤字比率に係る赤字・黒字の構成分析!C$43="",NA(),連結実質赤字比率に係る赤字・黒字の構成分析!C$43)</f>
        <v>その他会計（黒字）</v>
      </c>
      <c r="B27" s="183" t="e">
        <f>IF(ROUND(VALUE(SUBSTITUTE(連結実質赤字比率に係る赤字・黒字の構成分析!F$43,"▲", "-")), 2) &lt; 0, ABS(ROUND(VALUE(SUBSTITUTE(連結実質赤字比率に係る赤字・黒字の構成分析!F$43,"▲", "-")), 2)), NA())</f>
        <v>#VALUE!</v>
      </c>
      <c r="C27" s="183" t="e">
        <f>IF(ROUND(VALUE(SUBSTITUTE(連結実質赤字比率に係る赤字・黒字の構成分析!F$43,"▲", "-")), 2) &gt;= 0, ABS(ROUND(VALUE(SUBSTITUTE(連結実質赤字比率に係る赤字・黒字の構成分析!F$43,"▲", "-")), 2)), NA())</f>
        <v>#VALUE!</v>
      </c>
      <c r="D27" s="183" t="e">
        <f>IF(ROUND(VALUE(SUBSTITUTE(連結実質赤字比率に係る赤字・黒字の構成分析!G$43,"▲", "-")), 2) &lt; 0, ABS(ROUND(VALUE(SUBSTITUTE(連結実質赤字比率に係る赤字・黒字の構成分析!G$43,"▲", "-")), 2)), NA())</f>
        <v>#VALUE!</v>
      </c>
      <c r="E27" s="183" t="e">
        <f>IF(ROUND(VALUE(SUBSTITUTE(連結実質赤字比率に係る赤字・黒字の構成分析!G$43,"▲", "-")), 2) &gt;= 0, ABS(ROUND(VALUE(SUBSTITUTE(連結実質赤字比率に係る赤字・黒字の構成分析!G$43,"▲", "-")), 2)), NA())</f>
        <v>#VALUE!</v>
      </c>
      <c r="F27" s="183" t="e">
        <f>IF(ROUND(VALUE(SUBSTITUTE(連結実質赤字比率に係る赤字・黒字の構成分析!H$43,"▲", "-")), 2) &lt; 0, ABS(ROUND(VALUE(SUBSTITUTE(連結実質赤字比率に係る赤字・黒字の構成分析!H$43,"▲", "-")), 2)), NA())</f>
        <v>#VALUE!</v>
      </c>
      <c r="G27" s="183" t="e">
        <f>IF(ROUND(VALUE(SUBSTITUTE(連結実質赤字比率に係る赤字・黒字の構成分析!H$43,"▲", "-")), 2) &gt;= 0, ABS(ROUND(VALUE(SUBSTITUTE(連結実質赤字比率に係る赤字・黒字の構成分析!H$43,"▲", "-")), 2)), NA())</f>
        <v>#VALUE!</v>
      </c>
      <c r="H27" s="183" t="e">
        <f>IF(ROUND(VALUE(SUBSTITUTE(連結実質赤字比率に係る赤字・黒字の構成分析!I$43,"▲", "-")), 2) &lt; 0, ABS(ROUND(VALUE(SUBSTITUTE(連結実質赤字比率に係る赤字・黒字の構成分析!I$43,"▲", "-")), 2)), NA())</f>
        <v>#VALUE!</v>
      </c>
      <c r="I27" s="183" t="e">
        <f>IF(ROUND(VALUE(SUBSTITUTE(連結実質赤字比率に係る赤字・黒字の構成分析!I$43,"▲", "-")), 2) &gt;= 0, ABS(ROUND(VALUE(SUBSTITUTE(連結実質赤字比率に係る赤字・黒字の構成分析!I$43,"▲", "-")), 2)), NA())</f>
        <v>#VALUE!</v>
      </c>
      <c r="J27" s="183" t="e">
        <f>IF(ROUND(VALUE(SUBSTITUTE(連結実質赤字比率に係る赤字・黒字の構成分析!J$43,"▲", "-")), 2) &lt; 0, ABS(ROUND(VALUE(SUBSTITUTE(連結実質赤字比率に係る赤字・黒字の構成分析!J$43,"▲", "-")), 2)), NA())</f>
        <v>#VALUE!</v>
      </c>
      <c r="K27" s="183" t="e">
        <f>IF(ROUND(VALUE(SUBSTITUTE(連結実質赤字比率に係る赤字・黒字の構成分析!J$43,"▲", "-")), 2) &gt;= 0, ABS(ROUND(VALUE(SUBSTITUTE(連結実質赤字比率に係る赤字・黒字の構成分析!J$43,"▲", "-")), 2)), NA())</f>
        <v>#VALUE!</v>
      </c>
    </row>
    <row r="28" spans="1:11">
      <c r="A28" s="183" t="str">
        <f>IF(連結実質赤字比率に係る赤字・黒字の構成分析!C$42="",NA(),連結実質赤字比率に係る赤字・黒字の構成分析!C$42)</f>
        <v>その他会計（赤字）</v>
      </c>
      <c r="B28" s="183" t="e">
        <f>IF(ROUND(VALUE(SUBSTITUTE(連結実質赤字比率に係る赤字・黒字の構成分析!F$42,"▲", "-")), 2) &lt; 0, ABS(ROUND(VALUE(SUBSTITUTE(連結実質赤字比率に係る赤字・黒字の構成分析!F$42,"▲", "-")), 2)), NA())</f>
        <v>#VALUE!</v>
      </c>
      <c r="C28" s="183" t="e">
        <f>IF(ROUND(VALUE(SUBSTITUTE(連結実質赤字比率に係る赤字・黒字の構成分析!F$42,"▲", "-")), 2) &gt;= 0, ABS(ROUND(VALUE(SUBSTITUTE(連結実質赤字比率に係る赤字・黒字の構成分析!F$42,"▲", "-")), 2)), NA())</f>
        <v>#VALUE!</v>
      </c>
      <c r="D28" s="183" t="e">
        <f>IF(ROUND(VALUE(SUBSTITUTE(連結実質赤字比率に係る赤字・黒字の構成分析!G$42,"▲", "-")), 2) &lt; 0, ABS(ROUND(VALUE(SUBSTITUTE(連結実質赤字比率に係る赤字・黒字の構成分析!G$42,"▲", "-")), 2)), NA())</f>
        <v>#VALUE!</v>
      </c>
      <c r="E28" s="183" t="e">
        <f>IF(ROUND(VALUE(SUBSTITUTE(連結実質赤字比率に係る赤字・黒字の構成分析!G$42,"▲", "-")), 2) &gt;= 0, ABS(ROUND(VALUE(SUBSTITUTE(連結実質赤字比率に係る赤字・黒字の構成分析!G$42,"▲", "-")), 2)), NA())</f>
        <v>#VALUE!</v>
      </c>
      <c r="F28" s="183" t="e">
        <f>IF(ROUND(VALUE(SUBSTITUTE(連結実質赤字比率に係る赤字・黒字の構成分析!H$42,"▲", "-")), 2) &lt; 0, ABS(ROUND(VALUE(SUBSTITUTE(連結実質赤字比率に係る赤字・黒字の構成分析!H$42,"▲", "-")), 2)), NA())</f>
        <v>#VALUE!</v>
      </c>
      <c r="G28" s="183" t="e">
        <f>IF(ROUND(VALUE(SUBSTITUTE(連結実質赤字比率に係る赤字・黒字の構成分析!H$42,"▲", "-")), 2) &gt;= 0, ABS(ROUND(VALUE(SUBSTITUTE(連結実質赤字比率に係る赤字・黒字の構成分析!H$42,"▲", "-")), 2)), NA())</f>
        <v>#VALUE!</v>
      </c>
      <c r="H28" s="183" t="e">
        <f>IF(ROUND(VALUE(SUBSTITUTE(連結実質赤字比率に係る赤字・黒字の構成分析!I$42,"▲", "-")), 2) &lt; 0, ABS(ROUND(VALUE(SUBSTITUTE(連結実質赤字比率に係る赤字・黒字の構成分析!I$42,"▲", "-")), 2)), NA())</f>
        <v>#VALUE!</v>
      </c>
      <c r="I28" s="183" t="e">
        <f>IF(ROUND(VALUE(SUBSTITUTE(連結実質赤字比率に係る赤字・黒字の構成分析!I$42,"▲", "-")), 2) &gt;= 0, ABS(ROUND(VALUE(SUBSTITUTE(連結実質赤字比率に係る赤字・黒字の構成分析!I$42,"▲", "-")), 2)), NA())</f>
        <v>#VALUE!</v>
      </c>
      <c r="J28" s="183" t="e">
        <f>IF(ROUND(VALUE(SUBSTITUTE(連結実質赤字比率に係る赤字・黒字の構成分析!J$42,"▲", "-")), 2) &lt; 0, ABS(ROUND(VALUE(SUBSTITUTE(連結実質赤字比率に係る赤字・黒字の構成分析!J$42,"▲", "-")), 2)), NA())</f>
        <v>#VALUE!</v>
      </c>
      <c r="K28" s="183" t="e">
        <f>IF(ROUND(VALUE(SUBSTITUTE(連結実質赤字比率に係る赤字・黒字の構成分析!J$42,"▲", "-")), 2) &gt;= 0, ABS(ROUND(VALUE(SUBSTITUTE(連結実質赤字比率に係る赤字・黒字の構成分析!J$42,"▲", "-")), 2)), NA())</f>
        <v>#VALUE!</v>
      </c>
    </row>
    <row r="29" spans="1:11">
      <c r="A29" s="183" t="e">
        <f>IF(連結実質赤字比率に係る赤字・黒字の構成分析!C$41="",NA(),連結実質赤字比率に係る赤字・黒字の構成分析!C$41)</f>
        <v>#N/A</v>
      </c>
      <c r="B29" s="183" t="e">
        <f>IF(ROUND(VALUE(SUBSTITUTE(連結実質赤字比率に係る赤字・黒字の構成分析!F$41,"▲", "-")), 2) &lt; 0, ABS(ROUND(VALUE(SUBSTITUTE(連結実質赤字比率に係る赤字・黒字の構成分析!F$41,"▲", "-")), 2)), NA())</f>
        <v>#VALUE!</v>
      </c>
      <c r="C29" s="183" t="e">
        <f>IF(ROUND(VALUE(SUBSTITUTE(連結実質赤字比率に係る赤字・黒字の構成分析!F$41,"▲", "-")), 2) &gt;= 0, ABS(ROUND(VALUE(SUBSTITUTE(連結実質赤字比率に係る赤字・黒字の構成分析!F$41,"▲", "-")), 2)), NA())</f>
        <v>#VALUE!</v>
      </c>
      <c r="D29" s="183" t="e">
        <f>IF(ROUND(VALUE(SUBSTITUTE(連結実質赤字比率に係る赤字・黒字の構成分析!G$41,"▲", "-")), 2) &lt; 0, ABS(ROUND(VALUE(SUBSTITUTE(連結実質赤字比率に係る赤字・黒字の構成分析!G$41,"▲", "-")), 2)), NA())</f>
        <v>#VALUE!</v>
      </c>
      <c r="E29" s="183" t="e">
        <f>IF(ROUND(VALUE(SUBSTITUTE(連結実質赤字比率に係る赤字・黒字の構成分析!G$41,"▲", "-")), 2) &gt;= 0, ABS(ROUND(VALUE(SUBSTITUTE(連結実質赤字比率に係る赤字・黒字の構成分析!G$41,"▲", "-")), 2)), NA())</f>
        <v>#VALUE!</v>
      </c>
      <c r="F29" s="183" t="e">
        <f>IF(ROUND(VALUE(SUBSTITUTE(連結実質赤字比率に係る赤字・黒字の構成分析!H$41,"▲", "-")), 2) &lt; 0, ABS(ROUND(VALUE(SUBSTITUTE(連結実質赤字比率に係る赤字・黒字の構成分析!H$41,"▲", "-")), 2)), NA())</f>
        <v>#VALUE!</v>
      </c>
      <c r="G29" s="183" t="e">
        <f>IF(ROUND(VALUE(SUBSTITUTE(連結実質赤字比率に係る赤字・黒字の構成分析!H$41,"▲", "-")), 2) &gt;= 0, ABS(ROUND(VALUE(SUBSTITUTE(連結実質赤字比率に係る赤字・黒字の構成分析!H$41,"▲", "-")), 2)), NA())</f>
        <v>#VALUE!</v>
      </c>
      <c r="H29" s="183" t="e">
        <f>IF(ROUND(VALUE(SUBSTITUTE(連結実質赤字比率に係る赤字・黒字の構成分析!I$41,"▲", "-")), 2) &lt; 0, ABS(ROUND(VALUE(SUBSTITUTE(連結実質赤字比率に係る赤字・黒字の構成分析!I$41,"▲", "-")), 2)), NA())</f>
        <v>#VALUE!</v>
      </c>
      <c r="I29" s="183" t="e">
        <f>IF(ROUND(VALUE(SUBSTITUTE(連結実質赤字比率に係る赤字・黒字の構成分析!I$41,"▲", "-")), 2) &gt;= 0, ABS(ROUND(VALUE(SUBSTITUTE(連結実質赤字比率に係る赤字・黒字の構成分析!I$41,"▲", "-")), 2)), NA())</f>
        <v>#VALUE!</v>
      </c>
      <c r="J29" s="183" t="e">
        <f>IF(ROUND(VALUE(SUBSTITUTE(連結実質赤字比率に係る赤字・黒字の構成分析!J$41,"▲", "-")), 2) &lt; 0, ABS(ROUND(VALUE(SUBSTITUTE(連結実質赤字比率に係る赤字・黒字の構成分析!J$41,"▲", "-")), 2)), NA())</f>
        <v>#VALUE!</v>
      </c>
      <c r="K29" s="183" t="e">
        <f>IF(ROUND(VALUE(SUBSTITUTE(連結実質赤字比率に係る赤字・黒字の構成分析!J$41,"▲", "-")), 2) &gt;= 0, ABS(ROUND(VALUE(SUBSTITUTE(連結実質赤字比率に係る赤字・黒字の構成分析!J$41,"▲", "-")), 2)), NA())</f>
        <v>#VALUE!</v>
      </c>
    </row>
    <row r="30" spans="1:11">
      <c r="A30" s="183" t="str">
        <f>IF(連結実質赤字比率に係る赤字・黒字の構成分析!C$40="",NA(),連結実質赤字比率に係る赤字・黒字の構成分析!C$40)</f>
        <v>志木駅東口駅前地下駐車場事業特別会計</v>
      </c>
      <c r="B30" s="183" t="e">
        <f>IF(ROUND(VALUE(SUBSTITUTE(連結実質赤字比率に係る赤字・黒字の構成分析!F$40,"▲", "-")), 2) &lt; 0, ABS(ROUND(VALUE(SUBSTITUTE(連結実質赤字比率に係る赤字・黒字の構成分析!F$40,"▲", "-")), 2)), NA())</f>
        <v>#N/A</v>
      </c>
      <c r="C30" s="183">
        <f>IF(ROUND(VALUE(SUBSTITUTE(連結実質赤字比率に係る赤字・黒字の構成分析!F$40,"▲", "-")), 2) &gt;= 0, ABS(ROUND(VALUE(SUBSTITUTE(連結実質赤字比率に係る赤字・黒字の構成分析!F$40,"▲", "-")), 2)), NA())</f>
        <v>0.08</v>
      </c>
      <c r="D30" s="183" t="e">
        <f>IF(ROUND(VALUE(SUBSTITUTE(連結実質赤字比率に係る赤字・黒字の構成分析!G$40,"▲", "-")), 2) &lt; 0, ABS(ROUND(VALUE(SUBSTITUTE(連結実質赤字比率に係る赤字・黒字の構成分析!G$40,"▲", "-")), 2)), NA())</f>
        <v>#N/A</v>
      </c>
      <c r="E30" s="183">
        <f>IF(ROUND(VALUE(SUBSTITUTE(連結実質赤字比率に係る赤字・黒字の構成分析!G$40,"▲", "-")), 2) &gt;= 0, ABS(ROUND(VALUE(SUBSTITUTE(連結実質赤字比率に係る赤字・黒字の構成分析!G$40,"▲", "-")), 2)), NA())</f>
        <v>0.02</v>
      </c>
      <c r="F30" s="183" t="e">
        <f>IF(ROUND(VALUE(SUBSTITUTE(連結実質赤字比率に係る赤字・黒字の構成分析!H$40,"▲", "-")), 2) &lt; 0, ABS(ROUND(VALUE(SUBSTITUTE(連結実質赤字比率に係る赤字・黒字の構成分析!H$40,"▲", "-")), 2)), NA())</f>
        <v>#N/A</v>
      </c>
      <c r="G30" s="183">
        <f>IF(ROUND(VALUE(SUBSTITUTE(連結実質赤字比率に係る赤字・黒字の構成分析!H$40,"▲", "-")), 2) &gt;= 0, ABS(ROUND(VALUE(SUBSTITUTE(連結実質赤字比率に係る赤字・黒字の構成分析!H$40,"▲", "-")), 2)), NA())</f>
        <v>0.02</v>
      </c>
      <c r="H30" s="183" t="e">
        <f>IF(ROUND(VALUE(SUBSTITUTE(連結実質赤字比率に係る赤字・黒字の構成分析!I$40,"▲", "-")), 2) &lt; 0, ABS(ROUND(VALUE(SUBSTITUTE(連結実質赤字比率に係る赤字・黒字の構成分析!I$40,"▲", "-")), 2)), NA())</f>
        <v>#N/A</v>
      </c>
      <c r="I30" s="183">
        <f>IF(ROUND(VALUE(SUBSTITUTE(連結実質赤字比率に係る赤字・黒字の構成分析!I$40,"▲", "-")), 2) &gt;= 0, ABS(ROUND(VALUE(SUBSTITUTE(連結実質赤字比率に係る赤字・黒字の構成分析!I$40,"▲", "-")), 2)), NA())</f>
        <v>0.03</v>
      </c>
      <c r="J30" s="183" t="e">
        <f>IF(ROUND(VALUE(SUBSTITUTE(連結実質赤字比率に係る赤字・黒字の構成分析!J$40,"▲", "-")), 2) &lt; 0, ABS(ROUND(VALUE(SUBSTITUTE(連結実質赤字比率に係る赤字・黒字の構成分析!J$40,"▲", "-")), 2)), NA())</f>
        <v>#N/A</v>
      </c>
      <c r="K30" s="183">
        <f>IF(ROUND(VALUE(SUBSTITUTE(連結実質赤字比率に係る赤字・黒字の構成分析!J$40,"▲", "-")), 2) &gt;= 0, ABS(ROUND(VALUE(SUBSTITUTE(連結実質赤字比率に係る赤字・黒字の構成分析!J$40,"▲", "-")), 2)), NA())</f>
        <v>0</v>
      </c>
    </row>
    <row r="31" spans="1:11">
      <c r="A31" s="183" t="str">
        <f>IF(連結実質赤字比率に係る赤字・黒字の構成分析!C$39="",NA(),連結実質赤字比率に係る赤字・黒字の構成分析!C$39)</f>
        <v>後期高齢者医療特別会計</v>
      </c>
      <c r="B31" s="183" t="e">
        <f>IF(ROUND(VALUE(SUBSTITUTE(連結実質赤字比率に係る赤字・黒字の構成分析!F$39,"▲", "-")), 2) &lt; 0, ABS(ROUND(VALUE(SUBSTITUTE(連結実質赤字比率に係る赤字・黒字の構成分析!F$39,"▲", "-")), 2)), NA())</f>
        <v>#N/A</v>
      </c>
      <c r="C31" s="183">
        <f>IF(ROUND(VALUE(SUBSTITUTE(連結実質赤字比率に係る赤字・黒字の構成分析!F$39,"▲", "-")), 2) &gt;= 0, ABS(ROUND(VALUE(SUBSTITUTE(連結実質赤字比率に係る赤字・黒字の構成分析!F$39,"▲", "-")), 2)), NA())</f>
        <v>0.18</v>
      </c>
      <c r="D31" s="183" t="e">
        <f>IF(ROUND(VALUE(SUBSTITUTE(連結実質赤字比率に係る赤字・黒字の構成分析!G$39,"▲", "-")), 2) &lt; 0, ABS(ROUND(VALUE(SUBSTITUTE(連結実質赤字比率に係る赤字・黒字の構成分析!G$39,"▲", "-")), 2)), NA())</f>
        <v>#N/A</v>
      </c>
      <c r="E31" s="183">
        <f>IF(ROUND(VALUE(SUBSTITUTE(連結実質赤字比率に係る赤字・黒字の構成分析!G$39,"▲", "-")), 2) &gt;= 0, ABS(ROUND(VALUE(SUBSTITUTE(連結実質赤字比率に係る赤字・黒字の構成分析!G$39,"▲", "-")), 2)), NA())</f>
        <v>0.19</v>
      </c>
      <c r="F31" s="183" t="e">
        <f>IF(ROUND(VALUE(SUBSTITUTE(連結実質赤字比率に係る赤字・黒字の構成分析!H$39,"▲", "-")), 2) &lt; 0, ABS(ROUND(VALUE(SUBSTITUTE(連結実質赤字比率に係る赤字・黒字の構成分析!H$39,"▲", "-")), 2)), NA())</f>
        <v>#N/A</v>
      </c>
      <c r="G31" s="183">
        <f>IF(ROUND(VALUE(SUBSTITUTE(連結実質赤字比率に係る赤字・黒字の構成分析!H$39,"▲", "-")), 2) &gt;= 0, ABS(ROUND(VALUE(SUBSTITUTE(連結実質赤字比率に係る赤字・黒字の構成分析!H$39,"▲", "-")), 2)), NA())</f>
        <v>0.2</v>
      </c>
      <c r="H31" s="183" t="e">
        <f>IF(ROUND(VALUE(SUBSTITUTE(連結実質赤字比率に係る赤字・黒字の構成分析!I$39,"▲", "-")), 2) &lt; 0, ABS(ROUND(VALUE(SUBSTITUTE(連結実質赤字比率に係る赤字・黒字の構成分析!I$39,"▲", "-")), 2)), NA())</f>
        <v>#N/A</v>
      </c>
      <c r="I31" s="183">
        <f>IF(ROUND(VALUE(SUBSTITUTE(連結実質赤字比率に係る赤字・黒字の構成分析!I$39,"▲", "-")), 2) &gt;= 0, ABS(ROUND(VALUE(SUBSTITUTE(連結実質赤字比率に係る赤字・黒字の構成分析!I$39,"▲", "-")), 2)), NA())</f>
        <v>0.11</v>
      </c>
      <c r="J31" s="183" t="e">
        <f>IF(ROUND(VALUE(SUBSTITUTE(連結実質赤字比率に係る赤字・黒字の構成分析!J$39,"▲", "-")), 2) &lt; 0, ABS(ROUND(VALUE(SUBSTITUTE(連結実質赤字比率に係る赤字・黒字の構成分析!J$39,"▲", "-")), 2)), NA())</f>
        <v>#N/A</v>
      </c>
      <c r="K31" s="183">
        <f>IF(ROUND(VALUE(SUBSTITUTE(連結実質赤字比率に係る赤字・黒字の構成分析!J$39,"▲", "-")), 2) &gt;= 0, ABS(ROUND(VALUE(SUBSTITUTE(連結実質赤字比率に係る赤字・黒字の構成分析!J$39,"▲", "-")), 2)), NA())</f>
        <v>0.18</v>
      </c>
    </row>
    <row r="32" spans="1:11">
      <c r="A32" s="183" t="str">
        <f>IF(連結実質赤字比率に係る赤字・黒字の構成分析!C$38="",NA(),連結実質赤字比率に係る赤字・黒字の構成分析!C$38)</f>
        <v>介護保険特別会計</v>
      </c>
      <c r="B32" s="183" t="e">
        <f>IF(ROUND(VALUE(SUBSTITUTE(連結実質赤字比率に係る赤字・黒字の構成分析!F$38,"▲", "-")), 2) &lt; 0, ABS(ROUND(VALUE(SUBSTITUTE(連結実質赤字比率に係る赤字・黒字の構成分析!F$38,"▲", "-")), 2)), NA())</f>
        <v>#N/A</v>
      </c>
      <c r="C32" s="183">
        <f>IF(ROUND(VALUE(SUBSTITUTE(連結実質赤字比率に係る赤字・黒字の構成分析!F$38,"▲", "-")), 2) &gt;= 0, ABS(ROUND(VALUE(SUBSTITUTE(連結実質赤字比率に係る赤字・黒字の構成分析!F$38,"▲", "-")), 2)), NA())</f>
        <v>0.46</v>
      </c>
      <c r="D32" s="183" t="e">
        <f>IF(ROUND(VALUE(SUBSTITUTE(連結実質赤字比率に係る赤字・黒字の構成分析!G$38,"▲", "-")), 2) &lt; 0, ABS(ROUND(VALUE(SUBSTITUTE(連結実質赤字比率に係る赤字・黒字の構成分析!G$38,"▲", "-")), 2)), NA())</f>
        <v>#N/A</v>
      </c>
      <c r="E32" s="183">
        <f>IF(ROUND(VALUE(SUBSTITUTE(連結実質赤字比率に係る赤字・黒字の構成分析!G$38,"▲", "-")), 2) &gt;= 0, ABS(ROUND(VALUE(SUBSTITUTE(連結実質赤字比率に係る赤字・黒字の構成分析!G$38,"▲", "-")), 2)), NA())</f>
        <v>0.96</v>
      </c>
      <c r="F32" s="183" t="e">
        <f>IF(ROUND(VALUE(SUBSTITUTE(連結実質赤字比率に係る赤字・黒字の構成分析!H$38,"▲", "-")), 2) &lt; 0, ABS(ROUND(VALUE(SUBSTITUTE(連結実質赤字比率に係る赤字・黒字の構成分析!H$38,"▲", "-")), 2)), NA())</f>
        <v>#N/A</v>
      </c>
      <c r="G32" s="183">
        <f>IF(ROUND(VALUE(SUBSTITUTE(連結実質赤字比率に係る赤字・黒字の構成分析!H$38,"▲", "-")), 2) &gt;= 0, ABS(ROUND(VALUE(SUBSTITUTE(連結実質赤字比率に係る赤字・黒字の構成分析!H$38,"▲", "-")), 2)), NA())</f>
        <v>1.79</v>
      </c>
      <c r="H32" s="183" t="e">
        <f>IF(ROUND(VALUE(SUBSTITUTE(連結実質赤字比率に係る赤字・黒字の構成分析!I$38,"▲", "-")), 2) &lt; 0, ABS(ROUND(VALUE(SUBSTITUTE(連結実質赤字比率に係る赤字・黒字の構成分析!I$38,"▲", "-")), 2)), NA())</f>
        <v>#N/A</v>
      </c>
      <c r="I32" s="183">
        <f>IF(ROUND(VALUE(SUBSTITUTE(連結実質赤字比率に係る赤字・黒字の構成分析!I$38,"▲", "-")), 2) &gt;= 0, ABS(ROUND(VALUE(SUBSTITUTE(連結実質赤字比率に係る赤字・黒字の構成分析!I$38,"▲", "-")), 2)), NA())</f>
        <v>1.97</v>
      </c>
      <c r="J32" s="183" t="e">
        <f>IF(ROUND(VALUE(SUBSTITUTE(連結実質赤字比率に係る赤字・黒字の構成分析!J$38,"▲", "-")), 2) &lt; 0, ABS(ROUND(VALUE(SUBSTITUTE(連結実質赤字比率に係る赤字・黒字の構成分析!J$38,"▲", "-")), 2)), NA())</f>
        <v>#N/A</v>
      </c>
      <c r="K32" s="183">
        <f>IF(ROUND(VALUE(SUBSTITUTE(連結実質赤字比率に係る赤字・黒字の構成分析!J$38,"▲", "-")), 2) &gt;= 0, ABS(ROUND(VALUE(SUBSTITUTE(連結実質赤字比率に係る赤字・黒字の構成分析!J$38,"▲", "-")), 2)), NA())</f>
        <v>1.84</v>
      </c>
    </row>
    <row r="33" spans="1:16">
      <c r="A33" s="183" t="str">
        <f>IF(連結実質赤字比率に係る赤字・黒字の構成分析!C$37="",NA(),連結実質赤字比率に係る赤字・黒字の構成分析!C$37)</f>
        <v>国民健康保険特別会計</v>
      </c>
      <c r="B33" s="183" t="e">
        <f>IF(ROUND(VALUE(SUBSTITUTE(連結実質赤字比率に係る赤字・黒字の構成分析!F$37,"▲", "-")), 2) &lt; 0, ABS(ROUND(VALUE(SUBSTITUTE(連結実質赤字比率に係る赤字・黒字の構成分析!F$37,"▲", "-")), 2)), NA())</f>
        <v>#N/A</v>
      </c>
      <c r="C33" s="183">
        <f>IF(ROUND(VALUE(SUBSTITUTE(連結実質赤字比率に係る赤字・黒字の構成分析!F$37,"▲", "-")), 2) &gt;= 0, ABS(ROUND(VALUE(SUBSTITUTE(連結実質赤字比率に係る赤字・黒字の構成分析!F$37,"▲", "-")), 2)), NA())</f>
        <v>4.58</v>
      </c>
      <c r="D33" s="183" t="e">
        <f>IF(ROUND(VALUE(SUBSTITUTE(連結実質赤字比率に係る赤字・黒字の構成分析!G$37,"▲", "-")), 2) &lt; 0, ABS(ROUND(VALUE(SUBSTITUTE(連結実質赤字比率に係る赤字・黒字の構成分析!G$37,"▲", "-")), 2)), NA())</f>
        <v>#N/A</v>
      </c>
      <c r="E33" s="183">
        <f>IF(ROUND(VALUE(SUBSTITUTE(連結実質赤字比率に係る赤字・黒字の構成分析!G$37,"▲", "-")), 2) &gt;= 0, ABS(ROUND(VALUE(SUBSTITUTE(連結実質赤字比率に係る赤字・黒字の構成分析!G$37,"▲", "-")), 2)), NA())</f>
        <v>3.69</v>
      </c>
      <c r="F33" s="183" t="e">
        <f>IF(ROUND(VALUE(SUBSTITUTE(連結実質赤字比率に係る赤字・黒字の構成分析!H$37,"▲", "-")), 2) &lt; 0, ABS(ROUND(VALUE(SUBSTITUTE(連結実質赤字比率に係る赤字・黒字の構成分析!H$37,"▲", "-")), 2)), NA())</f>
        <v>#N/A</v>
      </c>
      <c r="G33" s="183">
        <f>IF(ROUND(VALUE(SUBSTITUTE(連結実質赤字比率に係る赤字・黒字の構成分析!H$37,"▲", "-")), 2) &gt;= 0, ABS(ROUND(VALUE(SUBSTITUTE(連結実質赤字比率に係る赤字・黒字の構成分析!H$37,"▲", "-")), 2)), NA())</f>
        <v>4.83</v>
      </c>
      <c r="H33" s="183" t="e">
        <f>IF(ROUND(VALUE(SUBSTITUTE(連結実質赤字比率に係る赤字・黒字の構成分析!I$37,"▲", "-")), 2) &lt; 0, ABS(ROUND(VALUE(SUBSTITUTE(連結実質赤字比率に係る赤字・黒字の構成分析!I$37,"▲", "-")), 2)), NA())</f>
        <v>#N/A</v>
      </c>
      <c r="I33" s="183">
        <f>IF(ROUND(VALUE(SUBSTITUTE(連結実質赤字比率に係る赤字・黒字の構成分析!I$37,"▲", "-")), 2) &gt;= 0, ABS(ROUND(VALUE(SUBSTITUTE(連結実質赤字比率に係る赤字・黒字の構成分析!I$37,"▲", "-")), 2)), NA())</f>
        <v>4.25</v>
      </c>
      <c r="J33" s="183" t="e">
        <f>IF(ROUND(VALUE(SUBSTITUTE(連結実質赤字比率に係る赤字・黒字の構成分析!J$37,"▲", "-")), 2) &lt; 0, ABS(ROUND(VALUE(SUBSTITUTE(連結実質赤字比率に係る赤字・黒字の構成分析!J$37,"▲", "-")), 2)), NA())</f>
        <v>#N/A</v>
      </c>
      <c r="K33" s="183">
        <f>IF(ROUND(VALUE(SUBSTITUTE(連結実質赤字比率に係る赤字・黒字の構成分析!J$37,"▲", "-")), 2) &gt;= 0, ABS(ROUND(VALUE(SUBSTITUTE(連結実質赤字比率に係る赤字・黒字の構成分析!J$37,"▲", "-")), 2)), NA())</f>
        <v>1.97</v>
      </c>
    </row>
    <row r="34" spans="1:16">
      <c r="A34" s="183" t="str">
        <f>IF(連結実質赤字比率に係る赤字・黒字の構成分析!C$36="",NA(),連結実質赤字比率に係る赤字・黒字の構成分析!C$36)</f>
        <v>下水道事業</v>
      </c>
      <c r="B34" s="183" t="e">
        <f>IF(ROUND(VALUE(SUBSTITUTE(連結実質赤字比率に係る赤字・黒字の構成分析!F$36,"▲", "-")), 2) &lt; 0, ABS(ROUND(VALUE(SUBSTITUTE(連結実質赤字比率に係る赤字・黒字の構成分析!F$36,"▲", "-")), 2)), NA())</f>
        <v>#N/A</v>
      </c>
      <c r="C34" s="183">
        <f>IF(ROUND(VALUE(SUBSTITUTE(連結実質赤字比率に係る赤字・黒字の構成分析!F$36,"▲", "-")), 2) &gt;= 0, ABS(ROUND(VALUE(SUBSTITUTE(連結実質赤字比率に係る赤字・黒字の構成分析!F$36,"▲", "-")), 2)), NA())</f>
        <v>2.2799999999999998</v>
      </c>
      <c r="D34" s="183" t="e">
        <f>IF(ROUND(VALUE(SUBSTITUTE(連結実質赤字比率に係る赤字・黒字の構成分析!G$36,"▲", "-")), 2) &lt; 0, ABS(ROUND(VALUE(SUBSTITUTE(連結実質赤字比率に係る赤字・黒字の構成分析!G$36,"▲", "-")), 2)), NA())</f>
        <v>#N/A</v>
      </c>
      <c r="E34" s="183">
        <f>IF(ROUND(VALUE(SUBSTITUTE(連結実質赤字比率に係る赤字・黒字の構成分析!G$36,"▲", "-")), 2) &gt;= 0, ABS(ROUND(VALUE(SUBSTITUTE(連結実質赤字比率に係る赤字・黒字の構成分析!G$36,"▲", "-")), 2)), NA())</f>
        <v>3.96</v>
      </c>
      <c r="F34" s="183" t="e">
        <f>IF(ROUND(VALUE(SUBSTITUTE(連結実質赤字比率に係る赤字・黒字の構成分析!H$36,"▲", "-")), 2) &lt; 0, ABS(ROUND(VALUE(SUBSTITUTE(連結実質赤字比率に係る赤字・黒字の構成分析!H$36,"▲", "-")), 2)), NA())</f>
        <v>#N/A</v>
      </c>
      <c r="G34" s="183">
        <f>IF(ROUND(VALUE(SUBSTITUTE(連結実質赤字比率に係る赤字・黒字の構成分析!H$36,"▲", "-")), 2) &gt;= 0, ABS(ROUND(VALUE(SUBSTITUTE(連結実質赤字比率に係る赤字・黒字の構成分析!H$36,"▲", "-")), 2)), NA())</f>
        <v>4.74</v>
      </c>
      <c r="H34" s="183" t="e">
        <f>IF(ROUND(VALUE(SUBSTITUTE(連結実質赤字比率に係る赤字・黒字の構成分析!I$36,"▲", "-")), 2) &lt; 0, ABS(ROUND(VALUE(SUBSTITUTE(連結実質赤字比率に係る赤字・黒字の構成分析!I$36,"▲", "-")), 2)), NA())</f>
        <v>#N/A</v>
      </c>
      <c r="I34" s="183">
        <f>IF(ROUND(VALUE(SUBSTITUTE(連結実質赤字比率に係る赤字・黒字の構成分析!I$36,"▲", "-")), 2) &gt;= 0, ABS(ROUND(VALUE(SUBSTITUTE(連結実質赤字比率に係る赤字・黒字の構成分析!I$36,"▲", "-")), 2)), NA())</f>
        <v>5.54</v>
      </c>
      <c r="J34" s="183" t="e">
        <f>IF(ROUND(VALUE(SUBSTITUTE(連結実質赤字比率に係る赤字・黒字の構成分析!J$36,"▲", "-")), 2) &lt; 0, ABS(ROUND(VALUE(SUBSTITUTE(連結実質赤字比率に係る赤字・黒字の構成分析!J$36,"▲", "-")), 2)), NA())</f>
        <v>#N/A</v>
      </c>
      <c r="K34" s="183">
        <f>IF(ROUND(VALUE(SUBSTITUTE(連結実質赤字比率に係る赤字・黒字の構成分析!J$36,"▲", "-")), 2) &gt;= 0, ABS(ROUND(VALUE(SUBSTITUTE(連結実質赤字比率に係る赤字・黒字の構成分析!J$36,"▲", "-")), 2)), NA())</f>
        <v>6.64</v>
      </c>
    </row>
    <row r="35" spans="1:16">
      <c r="A35" s="183" t="str">
        <f>IF(連結実質赤字比率に係る赤字・黒字の構成分析!C$35="",NA(),連結実質赤字比率に係る赤字・黒字の構成分析!C$35)</f>
        <v>一般会計</v>
      </c>
      <c r="B35" s="183" t="e">
        <f>IF(ROUND(VALUE(SUBSTITUTE(連結実質赤字比率に係る赤字・黒字の構成分析!F$35,"▲", "-")), 2) &lt; 0, ABS(ROUND(VALUE(SUBSTITUTE(連結実質赤字比率に係る赤字・黒字の構成分析!F$35,"▲", "-")), 2)), NA())</f>
        <v>#N/A</v>
      </c>
      <c r="C35" s="183">
        <f>IF(ROUND(VALUE(SUBSTITUTE(連結実質赤字比率に係る赤字・黒字の構成分析!F$35,"▲", "-")), 2) &gt;= 0, ABS(ROUND(VALUE(SUBSTITUTE(連結実質赤字比率に係る赤字・黒字の構成分析!F$35,"▲", "-")), 2)), NA())</f>
        <v>10.86</v>
      </c>
      <c r="D35" s="183" t="e">
        <f>IF(ROUND(VALUE(SUBSTITUTE(連結実質赤字比率に係る赤字・黒字の構成分析!G$35,"▲", "-")), 2) &lt; 0, ABS(ROUND(VALUE(SUBSTITUTE(連結実質赤字比率に係る赤字・黒字の構成分析!G$35,"▲", "-")), 2)), NA())</f>
        <v>#N/A</v>
      </c>
      <c r="E35" s="183">
        <f>IF(ROUND(VALUE(SUBSTITUTE(連結実質赤字比率に係る赤字・黒字の構成分析!G$35,"▲", "-")), 2) &gt;= 0, ABS(ROUND(VALUE(SUBSTITUTE(連結実質赤字比率に係る赤字・黒字の構成分析!G$35,"▲", "-")), 2)), NA())</f>
        <v>11.54</v>
      </c>
      <c r="F35" s="183" t="e">
        <f>IF(ROUND(VALUE(SUBSTITUTE(連結実質赤字比率に係る赤字・黒字の構成分析!H$35,"▲", "-")), 2) &lt; 0, ABS(ROUND(VALUE(SUBSTITUTE(連結実質赤字比率に係る赤字・黒字の構成分析!H$35,"▲", "-")), 2)), NA())</f>
        <v>#N/A</v>
      </c>
      <c r="G35" s="183">
        <f>IF(ROUND(VALUE(SUBSTITUTE(連結実質赤字比率に係る赤字・黒字の構成分析!H$35,"▲", "-")), 2) &gt;= 0, ABS(ROUND(VALUE(SUBSTITUTE(連結実質赤字比率に係る赤字・黒字の構成分析!H$35,"▲", "-")), 2)), NA())</f>
        <v>10.17</v>
      </c>
      <c r="H35" s="183" t="e">
        <f>IF(ROUND(VALUE(SUBSTITUTE(連結実質赤字比率に係る赤字・黒字の構成分析!I$35,"▲", "-")), 2) &lt; 0, ABS(ROUND(VALUE(SUBSTITUTE(連結実質赤字比率に係る赤字・黒字の構成分析!I$35,"▲", "-")), 2)), NA())</f>
        <v>#N/A</v>
      </c>
      <c r="I35" s="183">
        <f>IF(ROUND(VALUE(SUBSTITUTE(連結実質赤字比率に係る赤字・黒字の構成分析!I$35,"▲", "-")), 2) &gt;= 0, ABS(ROUND(VALUE(SUBSTITUTE(連結実質赤字比率に係る赤字・黒字の構成分析!I$35,"▲", "-")), 2)), NA())</f>
        <v>12.94</v>
      </c>
      <c r="J35" s="183" t="e">
        <f>IF(ROUND(VALUE(SUBSTITUTE(連結実質赤字比率に係る赤字・黒字の構成分析!J$35,"▲", "-")), 2) &lt; 0, ABS(ROUND(VALUE(SUBSTITUTE(連結実質赤字比率に係る赤字・黒字の構成分析!J$35,"▲", "-")), 2)), NA())</f>
        <v>#N/A</v>
      </c>
      <c r="K35" s="183">
        <f>IF(ROUND(VALUE(SUBSTITUTE(連結実質赤字比率に係る赤字・黒字の構成分析!J$35,"▲", "-")), 2) &gt;= 0, ABS(ROUND(VALUE(SUBSTITUTE(連結実質赤字比率に係る赤字・黒字の構成分析!J$35,"▲", "-")), 2)), NA())</f>
        <v>9.7200000000000006</v>
      </c>
    </row>
    <row r="36" spans="1:16">
      <c r="A36" s="183" t="str">
        <f>IF(連結実質赤字比率に係る赤字・黒字の構成分析!C$34="",NA(),連結実質赤字比率に係る赤字・黒字の構成分析!C$34)</f>
        <v>水道事業</v>
      </c>
      <c r="B36" s="183" t="e">
        <f>IF(ROUND(VALUE(SUBSTITUTE(連結実質赤字比率に係る赤字・黒字の構成分析!F$34,"▲", "-")), 2) &lt; 0, ABS(ROUND(VALUE(SUBSTITUTE(連結実質赤字比率に係る赤字・黒字の構成分析!F$34,"▲", "-")), 2)), NA())</f>
        <v>#N/A</v>
      </c>
      <c r="C36" s="183">
        <f>IF(ROUND(VALUE(SUBSTITUTE(連結実質赤字比率に係る赤字・黒字の構成分析!F$34,"▲", "-")), 2) &gt;= 0, ABS(ROUND(VALUE(SUBSTITUTE(連結実質赤字比率に係る赤字・黒字の構成分析!F$34,"▲", "-")), 2)), NA())</f>
        <v>15.12</v>
      </c>
      <c r="D36" s="183" t="e">
        <f>IF(ROUND(VALUE(SUBSTITUTE(連結実質赤字比率に係る赤字・黒字の構成分析!G$34,"▲", "-")), 2) &lt; 0, ABS(ROUND(VALUE(SUBSTITUTE(連結実質赤字比率に係る赤字・黒字の構成分析!G$34,"▲", "-")), 2)), NA())</f>
        <v>#N/A</v>
      </c>
      <c r="E36" s="183">
        <f>IF(ROUND(VALUE(SUBSTITUTE(連結実質赤字比率に係る赤字・黒字の構成分析!G$34,"▲", "-")), 2) &gt;= 0, ABS(ROUND(VALUE(SUBSTITUTE(連結実質赤字比率に係る赤字・黒字の構成分析!G$34,"▲", "-")), 2)), NA())</f>
        <v>12.88</v>
      </c>
      <c r="F36" s="183" t="e">
        <f>IF(ROUND(VALUE(SUBSTITUTE(連結実質赤字比率に係る赤字・黒字の構成分析!H$34,"▲", "-")), 2) &lt; 0, ABS(ROUND(VALUE(SUBSTITUTE(連結実質赤字比率に係る赤字・黒字の構成分析!H$34,"▲", "-")), 2)), NA())</f>
        <v>#N/A</v>
      </c>
      <c r="G36" s="183">
        <f>IF(ROUND(VALUE(SUBSTITUTE(連結実質赤字比率に係る赤字・黒字の構成分析!H$34,"▲", "-")), 2) &gt;= 0, ABS(ROUND(VALUE(SUBSTITUTE(連結実質赤字比率に係る赤字・黒字の構成分析!H$34,"▲", "-")), 2)), NA())</f>
        <v>11.42</v>
      </c>
      <c r="H36" s="183" t="e">
        <f>IF(ROUND(VALUE(SUBSTITUTE(連結実質赤字比率に係る赤字・黒字の構成分析!I$34,"▲", "-")), 2) &lt; 0, ABS(ROUND(VALUE(SUBSTITUTE(連結実質赤字比率に係る赤字・黒字の構成分析!I$34,"▲", "-")), 2)), NA())</f>
        <v>#N/A</v>
      </c>
      <c r="I36" s="183">
        <f>IF(ROUND(VALUE(SUBSTITUTE(連結実質赤字比率に係る赤字・黒字の構成分析!I$34,"▲", "-")), 2) &gt;= 0, ABS(ROUND(VALUE(SUBSTITUTE(連結実質赤字比率に係る赤字・黒字の構成分析!I$34,"▲", "-")), 2)), NA())</f>
        <v>10.7</v>
      </c>
      <c r="J36" s="183" t="e">
        <f>IF(ROUND(VALUE(SUBSTITUTE(連結実質赤字比率に係る赤字・黒字の構成分析!J$34,"▲", "-")), 2) &lt; 0, ABS(ROUND(VALUE(SUBSTITUTE(連結実質赤字比率に係る赤字・黒字の構成分析!J$34,"▲", "-")), 2)), NA())</f>
        <v>#N/A</v>
      </c>
      <c r="K36" s="183">
        <f>IF(ROUND(VALUE(SUBSTITUTE(連結実質赤字比率に係る赤字・黒字の構成分析!J$34,"▲", "-")), 2) &gt;= 0, ABS(ROUND(VALUE(SUBSTITUTE(連結実質赤字比率に係る赤字・黒字の構成分析!J$34,"▲", "-")), 2)), NA())</f>
        <v>11.44</v>
      </c>
    </row>
    <row r="39" spans="1:16">
      <c r="A39" s="152" t="s">
        <v>60</v>
      </c>
    </row>
    <row r="40" spans="1:16">
      <c r="A40" s="184"/>
      <c r="B40" s="184" t="str">
        <f>'実質公債費比率（分子）の構造'!K$44</f>
        <v>H26</v>
      </c>
      <c r="C40" s="184"/>
      <c r="D40" s="184"/>
      <c r="E40" s="184" t="str">
        <f>'実質公債費比率（分子）の構造'!L$44</f>
        <v>H27</v>
      </c>
      <c r="F40" s="184"/>
      <c r="G40" s="184"/>
      <c r="H40" s="184" t="str">
        <f>'実質公債費比率（分子）の構造'!M$44</f>
        <v>H28</v>
      </c>
      <c r="I40" s="184"/>
      <c r="J40" s="184"/>
      <c r="K40" s="184" t="str">
        <f>'実質公債費比率（分子）の構造'!N$44</f>
        <v>H29</v>
      </c>
      <c r="L40" s="184"/>
      <c r="M40" s="184"/>
      <c r="N40" s="184" t="str">
        <f>'実質公債費比率（分子）の構造'!O$44</f>
        <v>H30</v>
      </c>
      <c r="O40" s="184"/>
      <c r="P40" s="184"/>
    </row>
    <row r="41" spans="1:16">
      <c r="A41" s="184"/>
      <c r="B41" s="184" t="s">
        <v>61</v>
      </c>
      <c r="C41" s="184"/>
      <c r="D41" s="184" t="s">
        <v>62</v>
      </c>
      <c r="E41" s="184" t="s">
        <v>61</v>
      </c>
      <c r="F41" s="184"/>
      <c r="G41" s="184" t="s">
        <v>62</v>
      </c>
      <c r="H41" s="184" t="s">
        <v>61</v>
      </c>
      <c r="I41" s="184"/>
      <c r="J41" s="184" t="s">
        <v>62</v>
      </c>
      <c r="K41" s="184" t="s">
        <v>61</v>
      </c>
      <c r="L41" s="184"/>
      <c r="M41" s="184" t="s">
        <v>62</v>
      </c>
      <c r="N41" s="184" t="s">
        <v>61</v>
      </c>
      <c r="O41" s="184"/>
      <c r="P41" s="184" t="s">
        <v>62</v>
      </c>
    </row>
    <row r="42" spans="1:16">
      <c r="A42" s="184" t="s">
        <v>63</v>
      </c>
      <c r="B42" s="184"/>
      <c r="C42" s="184"/>
      <c r="D42" s="184">
        <f>'実質公債費比率（分子）の構造'!K$52</f>
        <v>2105</v>
      </c>
      <c r="E42" s="184"/>
      <c r="F42" s="184"/>
      <c r="G42" s="184">
        <f>'実質公債費比率（分子）の構造'!L$52</f>
        <v>1882</v>
      </c>
      <c r="H42" s="184"/>
      <c r="I42" s="184"/>
      <c r="J42" s="184">
        <f>'実質公債費比率（分子）の構造'!M$52</f>
        <v>1975</v>
      </c>
      <c r="K42" s="184"/>
      <c r="L42" s="184"/>
      <c r="M42" s="184">
        <f>'実質公債費比率（分子）の構造'!N$52</f>
        <v>1976</v>
      </c>
      <c r="N42" s="184"/>
      <c r="O42" s="184"/>
      <c r="P42" s="184">
        <f>'実質公債費比率（分子）の構造'!O$52</f>
        <v>1940</v>
      </c>
    </row>
    <row r="43" spans="1:16">
      <c r="A43" s="184" t="s">
        <v>64</v>
      </c>
      <c r="B43" s="184" t="str">
        <f>'実質公債費比率（分子）の構造'!K$51</f>
        <v>-</v>
      </c>
      <c r="C43" s="184"/>
      <c r="D43" s="184"/>
      <c r="E43" s="184" t="str">
        <f>'実質公債費比率（分子）の構造'!L$51</f>
        <v>-</v>
      </c>
      <c r="F43" s="184"/>
      <c r="G43" s="184"/>
      <c r="H43" s="184" t="str">
        <f>'実質公債費比率（分子）の構造'!M$51</f>
        <v>-</v>
      </c>
      <c r="I43" s="184"/>
      <c r="J43" s="184"/>
      <c r="K43" s="184" t="str">
        <f>'実質公債費比率（分子）の構造'!N$51</f>
        <v>-</v>
      </c>
      <c r="L43" s="184"/>
      <c r="M43" s="184"/>
      <c r="N43" s="184" t="str">
        <f>'実質公債費比率（分子）の構造'!O$51</f>
        <v>-</v>
      </c>
      <c r="O43" s="184"/>
      <c r="P43" s="184"/>
    </row>
    <row r="44" spans="1:16">
      <c r="A44" s="184" t="s">
        <v>65</v>
      </c>
      <c r="B44" s="184">
        <f>'実質公債費比率（分子）の構造'!K$50</f>
        <v>7</v>
      </c>
      <c r="C44" s="184"/>
      <c r="D44" s="184"/>
      <c r="E44" s="184">
        <f>'実質公債費比率（分子）の構造'!L$50</f>
        <v>6</v>
      </c>
      <c r="F44" s="184"/>
      <c r="G44" s="184"/>
      <c r="H44" s="184">
        <f>'実質公債費比率（分子）の構造'!M$50</f>
        <v>6</v>
      </c>
      <c r="I44" s="184"/>
      <c r="J44" s="184"/>
      <c r="K44" s="184">
        <f>'実質公債費比率（分子）の構造'!N$50</f>
        <v>6</v>
      </c>
      <c r="L44" s="184"/>
      <c r="M44" s="184"/>
      <c r="N44" s="184" t="str">
        <f>'実質公債費比率（分子）の構造'!O$50</f>
        <v>-</v>
      </c>
      <c r="O44" s="184"/>
      <c r="P44" s="184"/>
    </row>
    <row r="45" spans="1:16">
      <c r="A45" s="184" t="s">
        <v>66</v>
      </c>
      <c r="B45" s="184">
        <f>'実質公債費比率（分子）の構造'!K$49</f>
        <v>26</v>
      </c>
      <c r="C45" s="184"/>
      <c r="D45" s="184"/>
      <c r="E45" s="184">
        <f>'実質公債費比率（分子）の構造'!L$49</f>
        <v>28</v>
      </c>
      <c r="F45" s="184"/>
      <c r="G45" s="184"/>
      <c r="H45" s="184">
        <f>'実質公債費比率（分子）の構造'!M$49</f>
        <v>23</v>
      </c>
      <c r="I45" s="184"/>
      <c r="J45" s="184"/>
      <c r="K45" s="184">
        <f>'実質公債費比率（分子）の構造'!N$49</f>
        <v>14</v>
      </c>
      <c r="L45" s="184"/>
      <c r="M45" s="184"/>
      <c r="N45" s="184">
        <f>'実質公債費比率（分子）の構造'!O$49</f>
        <v>29</v>
      </c>
      <c r="O45" s="184"/>
      <c r="P45" s="184"/>
    </row>
    <row r="46" spans="1:16">
      <c r="A46" s="184" t="s">
        <v>67</v>
      </c>
      <c r="B46" s="184">
        <f>'実質公債費比率（分子）の構造'!K$48</f>
        <v>646</v>
      </c>
      <c r="C46" s="184"/>
      <c r="D46" s="184"/>
      <c r="E46" s="184">
        <f>'実質公債費比率（分子）の構造'!L$48</f>
        <v>630</v>
      </c>
      <c r="F46" s="184"/>
      <c r="G46" s="184"/>
      <c r="H46" s="184">
        <f>'実質公債費比率（分子）の構造'!M$48</f>
        <v>612</v>
      </c>
      <c r="I46" s="184"/>
      <c r="J46" s="184"/>
      <c r="K46" s="184">
        <f>'実質公債費比率（分子）の構造'!N$48</f>
        <v>504</v>
      </c>
      <c r="L46" s="184"/>
      <c r="M46" s="184"/>
      <c r="N46" s="184">
        <f>'実質公債費比率（分子）の構造'!O$48</f>
        <v>435</v>
      </c>
      <c r="O46" s="184"/>
      <c r="P46" s="184"/>
    </row>
    <row r="47" spans="1:16">
      <c r="A47" s="184" t="s">
        <v>68</v>
      </c>
      <c r="B47" s="184" t="str">
        <f>'実質公債費比率（分子）の構造'!K$47</f>
        <v>-</v>
      </c>
      <c r="C47" s="184"/>
      <c r="D47" s="184"/>
      <c r="E47" s="184" t="str">
        <f>'実質公債費比率（分子）の構造'!L$47</f>
        <v>-</v>
      </c>
      <c r="F47" s="184"/>
      <c r="G47" s="184"/>
      <c r="H47" s="184" t="str">
        <f>'実質公債費比率（分子）の構造'!M$47</f>
        <v>-</v>
      </c>
      <c r="I47" s="184"/>
      <c r="J47" s="184"/>
      <c r="K47" s="184" t="str">
        <f>'実質公債費比率（分子）の構造'!N$47</f>
        <v>-</v>
      </c>
      <c r="L47" s="184"/>
      <c r="M47" s="184"/>
      <c r="N47" s="184" t="str">
        <f>'実質公債費比率（分子）の構造'!O$47</f>
        <v>-</v>
      </c>
      <c r="O47" s="184"/>
      <c r="P47" s="184"/>
    </row>
    <row r="48" spans="1:16">
      <c r="A48" s="184" t="s">
        <v>69</v>
      </c>
      <c r="B48" s="184" t="str">
        <f>'実質公債費比率（分子）の構造'!K$46</f>
        <v>-</v>
      </c>
      <c r="C48" s="184"/>
      <c r="D48" s="184"/>
      <c r="E48" s="184" t="str">
        <f>'実質公債費比率（分子）の構造'!L$46</f>
        <v>-</v>
      </c>
      <c r="F48" s="184"/>
      <c r="G48" s="184"/>
      <c r="H48" s="184" t="str">
        <f>'実質公債費比率（分子）の構造'!M$46</f>
        <v>-</v>
      </c>
      <c r="I48" s="184"/>
      <c r="J48" s="184"/>
      <c r="K48" s="184" t="str">
        <f>'実質公債費比率（分子）の構造'!N$46</f>
        <v>-</v>
      </c>
      <c r="L48" s="184"/>
      <c r="M48" s="184"/>
      <c r="N48" s="184" t="str">
        <f>'実質公債費比率（分子）の構造'!O$46</f>
        <v>-</v>
      </c>
      <c r="O48" s="184"/>
      <c r="P48" s="184"/>
    </row>
    <row r="49" spans="1:16">
      <c r="A49" s="184" t="s">
        <v>70</v>
      </c>
      <c r="B49" s="184">
        <f>'実質公債費比率（分子）の構造'!K$45</f>
        <v>1401</v>
      </c>
      <c r="C49" s="184"/>
      <c r="D49" s="184"/>
      <c r="E49" s="184">
        <f>'実質公債費比率（分子）の構造'!L$45</f>
        <v>1352</v>
      </c>
      <c r="F49" s="184"/>
      <c r="G49" s="184"/>
      <c r="H49" s="184">
        <f>'実質公債費比率（分子）の構造'!M$45</f>
        <v>1484</v>
      </c>
      <c r="I49" s="184"/>
      <c r="J49" s="184"/>
      <c r="K49" s="184">
        <f>'実質公債費比率（分子）の構造'!N$45</f>
        <v>1557</v>
      </c>
      <c r="L49" s="184"/>
      <c r="M49" s="184"/>
      <c r="N49" s="184">
        <f>'実質公債費比率（分子）の構造'!O$45</f>
        <v>1553</v>
      </c>
      <c r="O49" s="184"/>
      <c r="P49" s="184"/>
    </row>
    <row r="50" spans="1:16">
      <c r="A50" s="184" t="s">
        <v>71</v>
      </c>
      <c r="B50" s="184" t="e">
        <f>NA()</f>
        <v>#N/A</v>
      </c>
      <c r="C50" s="184">
        <f>IF(ISNUMBER('実質公債費比率（分子）の構造'!K$53),'実質公債費比率（分子）の構造'!K$53,NA())</f>
        <v>-25</v>
      </c>
      <c r="D50" s="184" t="e">
        <f>NA()</f>
        <v>#N/A</v>
      </c>
      <c r="E50" s="184" t="e">
        <f>NA()</f>
        <v>#N/A</v>
      </c>
      <c r="F50" s="184">
        <f>IF(ISNUMBER('実質公債費比率（分子）の構造'!L$53),'実質公債費比率（分子）の構造'!L$53,NA())</f>
        <v>134</v>
      </c>
      <c r="G50" s="184" t="e">
        <f>NA()</f>
        <v>#N/A</v>
      </c>
      <c r="H50" s="184" t="e">
        <f>NA()</f>
        <v>#N/A</v>
      </c>
      <c r="I50" s="184">
        <f>IF(ISNUMBER('実質公債費比率（分子）の構造'!M$53),'実質公債費比率（分子）の構造'!M$53,NA())</f>
        <v>150</v>
      </c>
      <c r="J50" s="184" t="e">
        <f>NA()</f>
        <v>#N/A</v>
      </c>
      <c r="K50" s="184" t="e">
        <f>NA()</f>
        <v>#N/A</v>
      </c>
      <c r="L50" s="184">
        <f>IF(ISNUMBER('実質公債費比率（分子）の構造'!N$53),'実質公債費比率（分子）の構造'!N$53,NA())</f>
        <v>105</v>
      </c>
      <c r="M50" s="184" t="e">
        <f>NA()</f>
        <v>#N/A</v>
      </c>
      <c r="N50" s="184" t="e">
        <f>NA()</f>
        <v>#N/A</v>
      </c>
      <c r="O50" s="184">
        <f>IF(ISNUMBER('実質公債費比率（分子）の構造'!O$53),'実質公債費比率（分子）の構造'!O$53,NA())</f>
        <v>77</v>
      </c>
      <c r="P50" s="184" t="e">
        <f>NA()</f>
        <v>#N/A</v>
      </c>
    </row>
    <row r="53" spans="1:16">
      <c r="A53" s="152" t="s">
        <v>72</v>
      </c>
    </row>
    <row r="54" spans="1:16">
      <c r="A54" s="183"/>
      <c r="B54" s="183" t="str">
        <f>'将来負担比率（分子）の構造'!I$40</f>
        <v>H26</v>
      </c>
      <c r="C54" s="183"/>
      <c r="D54" s="183"/>
      <c r="E54" s="183" t="str">
        <f>'将来負担比率（分子）の構造'!J$40</f>
        <v>H27</v>
      </c>
      <c r="F54" s="183"/>
      <c r="G54" s="183"/>
      <c r="H54" s="183" t="str">
        <f>'将来負担比率（分子）の構造'!K$40</f>
        <v>H28</v>
      </c>
      <c r="I54" s="183"/>
      <c r="J54" s="183"/>
      <c r="K54" s="183" t="str">
        <f>'将来負担比率（分子）の構造'!L$40</f>
        <v>H29</v>
      </c>
      <c r="L54" s="183"/>
      <c r="M54" s="183"/>
      <c r="N54" s="183" t="str">
        <f>'将来負担比率（分子）の構造'!M$40</f>
        <v>H30</v>
      </c>
      <c r="O54" s="183"/>
      <c r="P54" s="183"/>
    </row>
    <row r="55" spans="1:16">
      <c r="A55" s="183"/>
      <c r="B55" s="183" t="s">
        <v>73</v>
      </c>
      <c r="C55" s="183"/>
      <c r="D55" s="183" t="s">
        <v>74</v>
      </c>
      <c r="E55" s="183" t="s">
        <v>73</v>
      </c>
      <c r="F55" s="183"/>
      <c r="G55" s="183" t="s">
        <v>74</v>
      </c>
      <c r="H55" s="183" t="s">
        <v>73</v>
      </c>
      <c r="I55" s="183"/>
      <c r="J55" s="183" t="s">
        <v>74</v>
      </c>
      <c r="K55" s="183" t="s">
        <v>73</v>
      </c>
      <c r="L55" s="183"/>
      <c r="M55" s="183" t="s">
        <v>74</v>
      </c>
      <c r="N55" s="183" t="s">
        <v>73</v>
      </c>
      <c r="O55" s="183"/>
      <c r="P55" s="183" t="s">
        <v>74</v>
      </c>
    </row>
    <row r="56" spans="1:16">
      <c r="A56" s="183" t="s">
        <v>43</v>
      </c>
      <c r="B56" s="183"/>
      <c r="C56" s="183"/>
      <c r="D56" s="183">
        <f>'将来負担比率（分子）の構造'!I$52</f>
        <v>16466</v>
      </c>
      <c r="E56" s="183"/>
      <c r="F56" s="183"/>
      <c r="G56" s="183">
        <f>'将来負担比率（分子）の構造'!J$52</f>
        <v>16498</v>
      </c>
      <c r="H56" s="183"/>
      <c r="I56" s="183"/>
      <c r="J56" s="183">
        <f>'将来負担比率（分子）の構造'!K$52</f>
        <v>16538</v>
      </c>
      <c r="K56" s="183"/>
      <c r="L56" s="183"/>
      <c r="M56" s="183">
        <f>'将来負担比率（分子）の構造'!L$52</f>
        <v>16584</v>
      </c>
      <c r="N56" s="183"/>
      <c r="O56" s="183"/>
      <c r="P56" s="183">
        <f>'将来負担比率（分子）の構造'!M$52</f>
        <v>16603</v>
      </c>
    </row>
    <row r="57" spans="1:16">
      <c r="A57" s="183" t="s">
        <v>42</v>
      </c>
      <c r="B57" s="183"/>
      <c r="C57" s="183"/>
      <c r="D57" s="183">
        <f>'将来負担比率（分子）の構造'!I$51</f>
        <v>4382</v>
      </c>
      <c r="E57" s="183"/>
      <c r="F57" s="183"/>
      <c r="G57" s="183">
        <f>'将来負担比率（分子）の構造'!J$51</f>
        <v>3629</v>
      </c>
      <c r="H57" s="183"/>
      <c r="I57" s="183"/>
      <c r="J57" s="183">
        <f>'将来負担比率（分子）の構造'!K$51</f>
        <v>3103</v>
      </c>
      <c r="K57" s="183"/>
      <c r="L57" s="183"/>
      <c r="M57" s="183">
        <f>'将来負担比率（分子）の構造'!L$51</f>
        <v>2811</v>
      </c>
      <c r="N57" s="183"/>
      <c r="O57" s="183"/>
      <c r="P57" s="183">
        <f>'将来負担比率（分子）の構造'!M$51</f>
        <v>2658</v>
      </c>
    </row>
    <row r="58" spans="1:16">
      <c r="A58" s="183" t="s">
        <v>41</v>
      </c>
      <c r="B58" s="183"/>
      <c r="C58" s="183"/>
      <c r="D58" s="183">
        <f>'将来負担比率（分子）の構造'!I$50</f>
        <v>5196</v>
      </c>
      <c r="E58" s="183"/>
      <c r="F58" s="183"/>
      <c r="G58" s="183">
        <f>'将来負担比率（分子）の構造'!J$50</f>
        <v>5707</v>
      </c>
      <c r="H58" s="183"/>
      <c r="I58" s="183"/>
      <c r="J58" s="183">
        <f>'将来負担比率（分子）の構造'!K$50</f>
        <v>5694</v>
      </c>
      <c r="K58" s="183"/>
      <c r="L58" s="183"/>
      <c r="M58" s="183">
        <f>'将来負担比率（分子）の構造'!L$50</f>
        <v>5722</v>
      </c>
      <c r="N58" s="183"/>
      <c r="O58" s="183"/>
      <c r="P58" s="183">
        <f>'将来負担比率（分子）の構造'!M$50</f>
        <v>6518</v>
      </c>
    </row>
    <row r="59" spans="1:16">
      <c r="A59" s="183" t="s">
        <v>39</v>
      </c>
      <c r="B59" s="183" t="str">
        <f>'将来負担比率（分子）の構造'!I$49</f>
        <v>-</v>
      </c>
      <c r="C59" s="183"/>
      <c r="D59" s="183"/>
      <c r="E59" s="183" t="str">
        <f>'将来負担比率（分子）の構造'!J$49</f>
        <v>-</v>
      </c>
      <c r="F59" s="183"/>
      <c r="G59" s="183"/>
      <c r="H59" s="183" t="str">
        <f>'将来負担比率（分子）の構造'!K$49</f>
        <v>-</v>
      </c>
      <c r="I59" s="183"/>
      <c r="J59" s="183"/>
      <c r="K59" s="183" t="str">
        <f>'将来負担比率（分子）の構造'!L$49</f>
        <v>-</v>
      </c>
      <c r="L59" s="183"/>
      <c r="M59" s="183"/>
      <c r="N59" s="183" t="str">
        <f>'将来負担比率（分子）の構造'!M$49</f>
        <v>-</v>
      </c>
      <c r="O59" s="183"/>
      <c r="P59" s="183"/>
    </row>
    <row r="60" spans="1:16">
      <c r="A60" s="183" t="s">
        <v>38</v>
      </c>
      <c r="B60" s="183" t="str">
        <f>'将来負担比率（分子）の構造'!I$48</f>
        <v>-</v>
      </c>
      <c r="C60" s="183"/>
      <c r="D60" s="183"/>
      <c r="E60" s="183" t="str">
        <f>'将来負担比率（分子）の構造'!J$48</f>
        <v>-</v>
      </c>
      <c r="F60" s="183"/>
      <c r="G60" s="183"/>
      <c r="H60" s="183" t="str">
        <f>'将来負担比率（分子）の構造'!K$48</f>
        <v>-</v>
      </c>
      <c r="I60" s="183"/>
      <c r="J60" s="183"/>
      <c r="K60" s="183" t="str">
        <f>'将来負担比率（分子）の構造'!L$48</f>
        <v>-</v>
      </c>
      <c r="L60" s="183"/>
      <c r="M60" s="183"/>
      <c r="N60" s="183" t="str">
        <f>'将来負担比率（分子）の構造'!M$48</f>
        <v>-</v>
      </c>
      <c r="O60" s="183"/>
      <c r="P60" s="183"/>
    </row>
    <row r="61" spans="1:16">
      <c r="A61" s="183" t="s">
        <v>36</v>
      </c>
      <c r="B61" s="183" t="str">
        <f>'将来負担比率（分子）の構造'!I$46</f>
        <v>-</v>
      </c>
      <c r="C61" s="183"/>
      <c r="D61" s="183"/>
      <c r="E61" s="183" t="str">
        <f>'将来負担比率（分子）の構造'!J$46</f>
        <v>-</v>
      </c>
      <c r="F61" s="183"/>
      <c r="G61" s="183"/>
      <c r="H61" s="183" t="str">
        <f>'将来負担比率（分子）の構造'!K$46</f>
        <v>-</v>
      </c>
      <c r="I61" s="183"/>
      <c r="J61" s="183"/>
      <c r="K61" s="183" t="str">
        <f>'将来負担比率（分子）の構造'!L$46</f>
        <v>-</v>
      </c>
      <c r="L61" s="183"/>
      <c r="M61" s="183"/>
      <c r="N61" s="183" t="str">
        <f>'将来負担比率（分子）の構造'!M$46</f>
        <v>-</v>
      </c>
      <c r="O61" s="183"/>
      <c r="P61" s="183"/>
    </row>
    <row r="62" spans="1:16">
      <c r="A62" s="183" t="s">
        <v>35</v>
      </c>
      <c r="B62" s="183">
        <f>'将来負担比率（分子）の構造'!I$45</f>
        <v>2201</v>
      </c>
      <c r="C62" s="183"/>
      <c r="D62" s="183"/>
      <c r="E62" s="183">
        <f>'将来負担比率（分子）の構造'!J$45</f>
        <v>1656</v>
      </c>
      <c r="F62" s="183"/>
      <c r="G62" s="183"/>
      <c r="H62" s="183">
        <f>'将来負担比率（分子）の構造'!K$45</f>
        <v>1560</v>
      </c>
      <c r="I62" s="183"/>
      <c r="J62" s="183"/>
      <c r="K62" s="183">
        <f>'将来負担比率（分子）の構造'!L$45</f>
        <v>1602</v>
      </c>
      <c r="L62" s="183"/>
      <c r="M62" s="183"/>
      <c r="N62" s="183">
        <f>'将来負担比率（分子）の構造'!M$45</f>
        <v>1554</v>
      </c>
      <c r="O62" s="183"/>
      <c r="P62" s="183"/>
    </row>
    <row r="63" spans="1:16">
      <c r="A63" s="183" t="s">
        <v>34</v>
      </c>
      <c r="B63" s="183">
        <f>'将来負担比率（分子）の構造'!I$44</f>
        <v>336</v>
      </c>
      <c r="C63" s="183"/>
      <c r="D63" s="183"/>
      <c r="E63" s="183">
        <f>'将来負担比率（分子）の構造'!J$44</f>
        <v>308</v>
      </c>
      <c r="F63" s="183"/>
      <c r="G63" s="183"/>
      <c r="H63" s="183">
        <f>'将来負担比率（分子）の構造'!K$44</f>
        <v>291</v>
      </c>
      <c r="I63" s="183"/>
      <c r="J63" s="183"/>
      <c r="K63" s="183">
        <f>'将来負担比率（分子）の構造'!L$44</f>
        <v>301</v>
      </c>
      <c r="L63" s="183"/>
      <c r="M63" s="183"/>
      <c r="N63" s="183">
        <f>'将来負担比率（分子）の構造'!M$44</f>
        <v>307</v>
      </c>
      <c r="O63" s="183"/>
      <c r="P63" s="183"/>
    </row>
    <row r="64" spans="1:16">
      <c r="A64" s="183" t="s">
        <v>33</v>
      </c>
      <c r="B64" s="183">
        <f>'将来負担比率（分子）の構造'!I$43</f>
        <v>5107</v>
      </c>
      <c r="C64" s="183"/>
      <c r="D64" s="183"/>
      <c r="E64" s="183">
        <f>'将来負担比率（分子）の構造'!J$43</f>
        <v>4620</v>
      </c>
      <c r="F64" s="183"/>
      <c r="G64" s="183"/>
      <c r="H64" s="183">
        <f>'将来負担比率（分子）の構造'!K$43</f>
        <v>4206</v>
      </c>
      <c r="I64" s="183"/>
      <c r="J64" s="183"/>
      <c r="K64" s="183">
        <f>'将来負担比率（分子）の構造'!L$43</f>
        <v>3599</v>
      </c>
      <c r="L64" s="183"/>
      <c r="M64" s="183"/>
      <c r="N64" s="183">
        <f>'将来負担比率（分子）の構造'!M$43</f>
        <v>3023</v>
      </c>
      <c r="O64" s="183"/>
      <c r="P64" s="183"/>
    </row>
    <row r="65" spans="1:16">
      <c r="A65" s="183" t="s">
        <v>32</v>
      </c>
      <c r="B65" s="183">
        <f>'将来負担比率（分子）の構造'!I$42</f>
        <v>58</v>
      </c>
      <c r="C65" s="183"/>
      <c r="D65" s="183"/>
      <c r="E65" s="183">
        <f>'将来負担比率（分子）の構造'!J$42</f>
        <v>52</v>
      </c>
      <c r="F65" s="183"/>
      <c r="G65" s="183"/>
      <c r="H65" s="183">
        <f>'将来負担比率（分子）の構造'!K$42</f>
        <v>6</v>
      </c>
      <c r="I65" s="183"/>
      <c r="J65" s="183"/>
      <c r="K65" s="183" t="str">
        <f>'将来負担比率（分子）の構造'!L$42</f>
        <v>-</v>
      </c>
      <c r="L65" s="183"/>
      <c r="M65" s="183"/>
      <c r="N65" s="183" t="str">
        <f>'将来負担比率（分子）の構造'!M$42</f>
        <v>-</v>
      </c>
      <c r="O65" s="183"/>
      <c r="P65" s="183"/>
    </row>
    <row r="66" spans="1:16">
      <c r="A66" s="183" t="s">
        <v>31</v>
      </c>
      <c r="B66" s="183">
        <f>'将来負担比率（分子）の構造'!I$41</f>
        <v>15488</v>
      </c>
      <c r="C66" s="183"/>
      <c r="D66" s="183"/>
      <c r="E66" s="183">
        <f>'将来負担比率（分子）の構造'!J$41</f>
        <v>15411</v>
      </c>
      <c r="F66" s="183"/>
      <c r="G66" s="183"/>
      <c r="H66" s="183">
        <f>'将来負担比率（分子）の構造'!K$41</f>
        <v>15471</v>
      </c>
      <c r="I66" s="183"/>
      <c r="J66" s="183"/>
      <c r="K66" s="183">
        <f>'将来負担比率（分子）の構造'!L$41</f>
        <v>15999</v>
      </c>
      <c r="L66" s="183"/>
      <c r="M66" s="183"/>
      <c r="N66" s="183">
        <f>'将来負担比率（分子）の構造'!M$41</f>
        <v>16271</v>
      </c>
      <c r="O66" s="183"/>
      <c r="P66" s="183"/>
    </row>
    <row r="67" spans="1:16">
      <c r="A67" s="183" t="s">
        <v>75</v>
      </c>
      <c r="B67" s="183" t="e">
        <f>NA()</f>
        <v>#N/A</v>
      </c>
      <c r="C67" s="183">
        <f>IF(ISNUMBER('将来負担比率（分子）の構造'!I$53), IF('将来負担比率（分子）の構造'!I$53 &lt; 0, 0, '将来負担比率（分子）の構造'!I$53), NA())</f>
        <v>0</v>
      </c>
      <c r="D67" s="183" t="e">
        <f>NA()</f>
        <v>#N/A</v>
      </c>
      <c r="E67" s="183" t="e">
        <f>NA()</f>
        <v>#N/A</v>
      </c>
      <c r="F67" s="183">
        <f>IF(ISNUMBER('将来負担比率（分子）の構造'!J$53), IF('将来負担比率（分子）の構造'!J$53 &lt; 0, 0, '将来負担比率（分子）の構造'!J$53), NA())</f>
        <v>0</v>
      </c>
      <c r="G67" s="183" t="e">
        <f>NA()</f>
        <v>#N/A</v>
      </c>
      <c r="H67" s="183" t="e">
        <f>NA()</f>
        <v>#N/A</v>
      </c>
      <c r="I67" s="183">
        <f>IF(ISNUMBER('将来負担比率（分子）の構造'!K$53), IF('将来負担比率（分子）の構造'!K$53 &lt; 0, 0, '将来負担比率（分子）の構造'!K$53), NA())</f>
        <v>0</v>
      </c>
      <c r="J67" s="183" t="e">
        <f>NA()</f>
        <v>#N/A</v>
      </c>
      <c r="K67" s="183" t="e">
        <f>NA()</f>
        <v>#N/A</v>
      </c>
      <c r="L67" s="183">
        <f>IF(ISNUMBER('将来負担比率（分子）の構造'!L$53), IF('将来負担比率（分子）の構造'!L$53 &lt; 0, 0, '将来負担比率（分子）の構造'!L$53), NA())</f>
        <v>0</v>
      </c>
      <c r="M67" s="183" t="e">
        <f>NA()</f>
        <v>#N/A</v>
      </c>
      <c r="N67" s="183" t="e">
        <f>NA()</f>
        <v>#N/A</v>
      </c>
      <c r="O67" s="183">
        <f>IF(ISNUMBER('将来負担比率（分子）の構造'!M$53), IF('将来負担比率（分子）の構造'!M$53 &lt; 0, 0, '将来負担比率（分子）の構造'!M$53), NA())</f>
        <v>0</v>
      </c>
      <c r="P67" s="183" t="e">
        <f>NA()</f>
        <v>#N/A</v>
      </c>
    </row>
    <row r="70" spans="1:16">
      <c r="A70" s="185" t="s">
        <v>76</v>
      </c>
      <c r="B70" s="185"/>
      <c r="C70" s="185"/>
      <c r="D70" s="185"/>
      <c r="E70" s="185"/>
      <c r="F70" s="185"/>
    </row>
    <row r="71" spans="1:16">
      <c r="A71" s="186"/>
      <c r="B71" s="186" t="str">
        <f>基金残高に係る経年分析!F54</f>
        <v>H28</v>
      </c>
      <c r="C71" s="186" t="str">
        <f>基金残高に係る経年分析!G54</f>
        <v>H29</v>
      </c>
      <c r="D71" s="186" t="str">
        <f>基金残高に係る経年分析!H54</f>
        <v>H30</v>
      </c>
    </row>
    <row r="72" spans="1:16">
      <c r="A72" s="186" t="s">
        <v>77</v>
      </c>
      <c r="B72" s="187">
        <f>基金残高に係る経年分析!F55</f>
        <v>2467</v>
      </c>
      <c r="C72" s="187">
        <f>基金残高に係る経年分析!G55</f>
        <v>2566</v>
      </c>
      <c r="D72" s="187">
        <f>基金残高に係る経年分析!H55</f>
        <v>2727</v>
      </c>
    </row>
    <row r="73" spans="1:16">
      <c r="A73" s="186" t="s">
        <v>78</v>
      </c>
      <c r="B73" s="187" t="str">
        <f>基金残高に係る経年分析!F56</f>
        <v>-</v>
      </c>
      <c r="C73" s="187" t="str">
        <f>基金残高に係る経年分析!G56</f>
        <v>-</v>
      </c>
      <c r="D73" s="187" t="str">
        <f>基金残高に係る経年分析!H56</f>
        <v>-</v>
      </c>
    </row>
    <row r="74" spans="1:16">
      <c r="A74" s="186" t="s">
        <v>79</v>
      </c>
      <c r="B74" s="187">
        <f>基金残高に係る経年分析!F57</f>
        <v>2739</v>
      </c>
      <c r="C74" s="187">
        <f>基金残高に係る経年分析!G57</f>
        <v>2545</v>
      </c>
      <c r="D74" s="187">
        <f>基金残高に係る経年分析!H57</f>
        <v>3250</v>
      </c>
    </row>
  </sheetData>
  <sheetProtection algorithmName="SHA-512" hashValue="IYrOIHNqDhLMiNwmgjm7Cwyxg5zvuSApz0VZwbC20XsNoKlUHO/LMK1+eayQZKiU878iN3P68d8VJllDI/lb+Q==" saltValue="8UlixUJcgQjGmJoBi4SW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8" customWidth="1"/>
    <col min="96" max="133" width="1.625" style="244" customWidth="1"/>
    <col min="134" max="143" width="1.625" style="228" customWidth="1"/>
    <col min="144" max="16384" width="0" style="228" hidden="1"/>
  </cols>
  <sheetData>
    <row r="1" spans="2:143" ht="22.5" customHeight="1" thickBot="1">
      <c r="B1" s="225"/>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658" t="s">
        <v>210</v>
      </c>
      <c r="DI1" s="659"/>
      <c r="DJ1" s="659"/>
      <c r="DK1" s="659"/>
      <c r="DL1" s="659"/>
      <c r="DM1" s="659"/>
      <c r="DN1" s="660"/>
      <c r="DO1" s="228"/>
      <c r="DP1" s="658" t="s">
        <v>211</v>
      </c>
      <c r="DQ1" s="659"/>
      <c r="DR1" s="659"/>
      <c r="DS1" s="659"/>
      <c r="DT1" s="659"/>
      <c r="DU1" s="659"/>
      <c r="DV1" s="659"/>
      <c r="DW1" s="659"/>
      <c r="DX1" s="659"/>
      <c r="DY1" s="659"/>
      <c r="DZ1" s="659"/>
      <c r="EA1" s="659"/>
      <c r="EB1" s="659"/>
      <c r="EC1" s="660"/>
      <c r="ED1" s="226"/>
      <c r="EE1" s="226"/>
      <c r="EF1" s="226"/>
      <c r="EG1" s="226"/>
      <c r="EH1" s="226"/>
      <c r="EI1" s="226"/>
      <c r="EJ1" s="226"/>
      <c r="EK1" s="226"/>
      <c r="EL1" s="226"/>
      <c r="EM1" s="226"/>
    </row>
    <row r="2" spans="2:143" ht="22.5" customHeight="1">
      <c r="B2" s="229" t="s">
        <v>212</v>
      </c>
      <c r="R2" s="230"/>
      <c r="S2" s="230"/>
      <c r="T2" s="230"/>
      <c r="U2" s="230"/>
      <c r="V2" s="230"/>
      <c r="W2" s="230"/>
      <c r="X2" s="230"/>
      <c r="Y2" s="230"/>
      <c r="Z2" s="230"/>
      <c r="AA2" s="230"/>
      <c r="AB2" s="230"/>
      <c r="AC2" s="230"/>
      <c r="AE2" s="231"/>
      <c r="AF2" s="231"/>
      <c r="AG2" s="231"/>
      <c r="AH2" s="231"/>
      <c r="AI2" s="231"/>
      <c r="AJ2" s="230"/>
      <c r="AK2" s="230"/>
      <c r="AL2" s="230"/>
      <c r="AM2" s="230"/>
      <c r="AN2" s="230"/>
      <c r="AO2" s="230"/>
      <c r="AP2" s="230"/>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row>
    <row r="3" spans="2:143" ht="11.25" customHeight="1">
      <c r="B3" s="661" t="s">
        <v>213</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214</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215</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c r="B4" s="661" t="s">
        <v>1</v>
      </c>
      <c r="C4" s="662"/>
      <c r="D4" s="662"/>
      <c r="E4" s="662"/>
      <c r="F4" s="662"/>
      <c r="G4" s="662"/>
      <c r="H4" s="662"/>
      <c r="I4" s="662"/>
      <c r="J4" s="662"/>
      <c r="K4" s="662"/>
      <c r="L4" s="662"/>
      <c r="M4" s="662"/>
      <c r="N4" s="662"/>
      <c r="O4" s="662"/>
      <c r="P4" s="662"/>
      <c r="Q4" s="663"/>
      <c r="R4" s="661" t="s">
        <v>216</v>
      </c>
      <c r="S4" s="662"/>
      <c r="T4" s="662"/>
      <c r="U4" s="662"/>
      <c r="V4" s="662"/>
      <c r="W4" s="662"/>
      <c r="X4" s="662"/>
      <c r="Y4" s="663"/>
      <c r="Z4" s="661" t="s">
        <v>217</v>
      </c>
      <c r="AA4" s="662"/>
      <c r="AB4" s="662"/>
      <c r="AC4" s="663"/>
      <c r="AD4" s="661" t="s">
        <v>218</v>
      </c>
      <c r="AE4" s="662"/>
      <c r="AF4" s="662"/>
      <c r="AG4" s="662"/>
      <c r="AH4" s="662"/>
      <c r="AI4" s="662"/>
      <c r="AJ4" s="662"/>
      <c r="AK4" s="663"/>
      <c r="AL4" s="661" t="s">
        <v>217</v>
      </c>
      <c r="AM4" s="662"/>
      <c r="AN4" s="662"/>
      <c r="AO4" s="663"/>
      <c r="AP4" s="667" t="s">
        <v>219</v>
      </c>
      <c r="AQ4" s="667"/>
      <c r="AR4" s="667"/>
      <c r="AS4" s="667"/>
      <c r="AT4" s="667"/>
      <c r="AU4" s="667"/>
      <c r="AV4" s="667"/>
      <c r="AW4" s="667"/>
      <c r="AX4" s="667"/>
      <c r="AY4" s="667"/>
      <c r="AZ4" s="667"/>
      <c r="BA4" s="667"/>
      <c r="BB4" s="667"/>
      <c r="BC4" s="667"/>
      <c r="BD4" s="667"/>
      <c r="BE4" s="667"/>
      <c r="BF4" s="667"/>
      <c r="BG4" s="667" t="s">
        <v>220</v>
      </c>
      <c r="BH4" s="667"/>
      <c r="BI4" s="667"/>
      <c r="BJ4" s="667"/>
      <c r="BK4" s="667"/>
      <c r="BL4" s="667"/>
      <c r="BM4" s="667"/>
      <c r="BN4" s="667"/>
      <c r="BO4" s="667" t="s">
        <v>217</v>
      </c>
      <c r="BP4" s="667"/>
      <c r="BQ4" s="667"/>
      <c r="BR4" s="667"/>
      <c r="BS4" s="667" t="s">
        <v>221</v>
      </c>
      <c r="BT4" s="667"/>
      <c r="BU4" s="667"/>
      <c r="BV4" s="667"/>
      <c r="BW4" s="667"/>
      <c r="BX4" s="667"/>
      <c r="BY4" s="667"/>
      <c r="BZ4" s="667"/>
      <c r="CA4" s="667"/>
      <c r="CB4" s="667"/>
      <c r="CD4" s="664" t="s">
        <v>222</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32" customFormat="1" ht="11.25" customHeight="1">
      <c r="B5" s="668" t="s">
        <v>223</v>
      </c>
      <c r="C5" s="669"/>
      <c r="D5" s="669"/>
      <c r="E5" s="669"/>
      <c r="F5" s="669"/>
      <c r="G5" s="669"/>
      <c r="H5" s="669"/>
      <c r="I5" s="669"/>
      <c r="J5" s="669"/>
      <c r="K5" s="669"/>
      <c r="L5" s="669"/>
      <c r="M5" s="669"/>
      <c r="N5" s="669"/>
      <c r="O5" s="669"/>
      <c r="P5" s="669"/>
      <c r="Q5" s="670"/>
      <c r="R5" s="671">
        <v>11113573</v>
      </c>
      <c r="S5" s="672"/>
      <c r="T5" s="672"/>
      <c r="U5" s="672"/>
      <c r="V5" s="672"/>
      <c r="W5" s="672"/>
      <c r="X5" s="672"/>
      <c r="Y5" s="673"/>
      <c r="Z5" s="674">
        <v>45.7</v>
      </c>
      <c r="AA5" s="674"/>
      <c r="AB5" s="674"/>
      <c r="AC5" s="674"/>
      <c r="AD5" s="675">
        <v>10461494</v>
      </c>
      <c r="AE5" s="675"/>
      <c r="AF5" s="675"/>
      <c r="AG5" s="675"/>
      <c r="AH5" s="675"/>
      <c r="AI5" s="675"/>
      <c r="AJ5" s="675"/>
      <c r="AK5" s="675"/>
      <c r="AL5" s="676">
        <v>77.5</v>
      </c>
      <c r="AM5" s="677"/>
      <c r="AN5" s="677"/>
      <c r="AO5" s="678"/>
      <c r="AP5" s="668" t="s">
        <v>224</v>
      </c>
      <c r="AQ5" s="669"/>
      <c r="AR5" s="669"/>
      <c r="AS5" s="669"/>
      <c r="AT5" s="669"/>
      <c r="AU5" s="669"/>
      <c r="AV5" s="669"/>
      <c r="AW5" s="669"/>
      <c r="AX5" s="669"/>
      <c r="AY5" s="669"/>
      <c r="AZ5" s="669"/>
      <c r="BA5" s="669"/>
      <c r="BB5" s="669"/>
      <c r="BC5" s="669"/>
      <c r="BD5" s="669"/>
      <c r="BE5" s="669"/>
      <c r="BF5" s="670"/>
      <c r="BG5" s="682">
        <v>10461494</v>
      </c>
      <c r="BH5" s="683"/>
      <c r="BI5" s="683"/>
      <c r="BJ5" s="683"/>
      <c r="BK5" s="683"/>
      <c r="BL5" s="683"/>
      <c r="BM5" s="683"/>
      <c r="BN5" s="684"/>
      <c r="BO5" s="685">
        <v>94.1</v>
      </c>
      <c r="BP5" s="685"/>
      <c r="BQ5" s="685"/>
      <c r="BR5" s="685"/>
      <c r="BS5" s="686">
        <v>49279</v>
      </c>
      <c r="BT5" s="686"/>
      <c r="BU5" s="686"/>
      <c r="BV5" s="686"/>
      <c r="BW5" s="686"/>
      <c r="BX5" s="686"/>
      <c r="BY5" s="686"/>
      <c r="BZ5" s="686"/>
      <c r="CA5" s="686"/>
      <c r="CB5" s="690"/>
      <c r="CD5" s="664" t="s">
        <v>219</v>
      </c>
      <c r="CE5" s="665"/>
      <c r="CF5" s="665"/>
      <c r="CG5" s="665"/>
      <c r="CH5" s="665"/>
      <c r="CI5" s="665"/>
      <c r="CJ5" s="665"/>
      <c r="CK5" s="665"/>
      <c r="CL5" s="665"/>
      <c r="CM5" s="665"/>
      <c r="CN5" s="665"/>
      <c r="CO5" s="665"/>
      <c r="CP5" s="665"/>
      <c r="CQ5" s="666"/>
      <c r="CR5" s="664" t="s">
        <v>225</v>
      </c>
      <c r="CS5" s="665"/>
      <c r="CT5" s="665"/>
      <c r="CU5" s="665"/>
      <c r="CV5" s="665"/>
      <c r="CW5" s="665"/>
      <c r="CX5" s="665"/>
      <c r="CY5" s="666"/>
      <c r="CZ5" s="664" t="s">
        <v>217</v>
      </c>
      <c r="DA5" s="665"/>
      <c r="DB5" s="665"/>
      <c r="DC5" s="666"/>
      <c r="DD5" s="664" t="s">
        <v>226</v>
      </c>
      <c r="DE5" s="665"/>
      <c r="DF5" s="665"/>
      <c r="DG5" s="665"/>
      <c r="DH5" s="665"/>
      <c r="DI5" s="665"/>
      <c r="DJ5" s="665"/>
      <c r="DK5" s="665"/>
      <c r="DL5" s="665"/>
      <c r="DM5" s="665"/>
      <c r="DN5" s="665"/>
      <c r="DO5" s="665"/>
      <c r="DP5" s="666"/>
      <c r="DQ5" s="664" t="s">
        <v>227</v>
      </c>
      <c r="DR5" s="665"/>
      <c r="DS5" s="665"/>
      <c r="DT5" s="665"/>
      <c r="DU5" s="665"/>
      <c r="DV5" s="665"/>
      <c r="DW5" s="665"/>
      <c r="DX5" s="665"/>
      <c r="DY5" s="665"/>
      <c r="DZ5" s="665"/>
      <c r="EA5" s="665"/>
      <c r="EB5" s="665"/>
      <c r="EC5" s="666"/>
    </row>
    <row r="6" spans="2:143" ht="11.25" customHeight="1">
      <c r="B6" s="679" t="s">
        <v>228</v>
      </c>
      <c r="C6" s="680"/>
      <c r="D6" s="680"/>
      <c r="E6" s="680"/>
      <c r="F6" s="680"/>
      <c r="G6" s="680"/>
      <c r="H6" s="680"/>
      <c r="I6" s="680"/>
      <c r="J6" s="680"/>
      <c r="K6" s="680"/>
      <c r="L6" s="680"/>
      <c r="M6" s="680"/>
      <c r="N6" s="680"/>
      <c r="O6" s="680"/>
      <c r="P6" s="680"/>
      <c r="Q6" s="681"/>
      <c r="R6" s="682">
        <v>113187</v>
      </c>
      <c r="S6" s="683"/>
      <c r="T6" s="683"/>
      <c r="U6" s="683"/>
      <c r="V6" s="683"/>
      <c r="W6" s="683"/>
      <c r="X6" s="683"/>
      <c r="Y6" s="684"/>
      <c r="Z6" s="685">
        <v>0.5</v>
      </c>
      <c r="AA6" s="685"/>
      <c r="AB6" s="685"/>
      <c r="AC6" s="685"/>
      <c r="AD6" s="686">
        <v>113187</v>
      </c>
      <c r="AE6" s="686"/>
      <c r="AF6" s="686"/>
      <c r="AG6" s="686"/>
      <c r="AH6" s="686"/>
      <c r="AI6" s="686"/>
      <c r="AJ6" s="686"/>
      <c r="AK6" s="686"/>
      <c r="AL6" s="687">
        <v>0.8</v>
      </c>
      <c r="AM6" s="688"/>
      <c r="AN6" s="688"/>
      <c r="AO6" s="689"/>
      <c r="AP6" s="679" t="s">
        <v>229</v>
      </c>
      <c r="AQ6" s="680"/>
      <c r="AR6" s="680"/>
      <c r="AS6" s="680"/>
      <c r="AT6" s="680"/>
      <c r="AU6" s="680"/>
      <c r="AV6" s="680"/>
      <c r="AW6" s="680"/>
      <c r="AX6" s="680"/>
      <c r="AY6" s="680"/>
      <c r="AZ6" s="680"/>
      <c r="BA6" s="680"/>
      <c r="BB6" s="680"/>
      <c r="BC6" s="680"/>
      <c r="BD6" s="680"/>
      <c r="BE6" s="680"/>
      <c r="BF6" s="681"/>
      <c r="BG6" s="682">
        <v>10461494</v>
      </c>
      <c r="BH6" s="683"/>
      <c r="BI6" s="683"/>
      <c r="BJ6" s="683"/>
      <c r="BK6" s="683"/>
      <c r="BL6" s="683"/>
      <c r="BM6" s="683"/>
      <c r="BN6" s="684"/>
      <c r="BO6" s="685">
        <v>94.1</v>
      </c>
      <c r="BP6" s="685"/>
      <c r="BQ6" s="685"/>
      <c r="BR6" s="685"/>
      <c r="BS6" s="686">
        <v>49279</v>
      </c>
      <c r="BT6" s="686"/>
      <c r="BU6" s="686"/>
      <c r="BV6" s="686"/>
      <c r="BW6" s="686"/>
      <c r="BX6" s="686"/>
      <c r="BY6" s="686"/>
      <c r="BZ6" s="686"/>
      <c r="CA6" s="686"/>
      <c r="CB6" s="690"/>
      <c r="CD6" s="693" t="s">
        <v>230</v>
      </c>
      <c r="CE6" s="694"/>
      <c r="CF6" s="694"/>
      <c r="CG6" s="694"/>
      <c r="CH6" s="694"/>
      <c r="CI6" s="694"/>
      <c r="CJ6" s="694"/>
      <c r="CK6" s="694"/>
      <c r="CL6" s="694"/>
      <c r="CM6" s="694"/>
      <c r="CN6" s="694"/>
      <c r="CO6" s="694"/>
      <c r="CP6" s="694"/>
      <c r="CQ6" s="695"/>
      <c r="CR6" s="682">
        <v>167082</v>
      </c>
      <c r="CS6" s="683"/>
      <c r="CT6" s="683"/>
      <c r="CU6" s="683"/>
      <c r="CV6" s="683"/>
      <c r="CW6" s="683"/>
      <c r="CX6" s="683"/>
      <c r="CY6" s="684"/>
      <c r="CZ6" s="676">
        <v>0.7</v>
      </c>
      <c r="DA6" s="677"/>
      <c r="DB6" s="677"/>
      <c r="DC6" s="696"/>
      <c r="DD6" s="691" t="s">
        <v>172</v>
      </c>
      <c r="DE6" s="683"/>
      <c r="DF6" s="683"/>
      <c r="DG6" s="683"/>
      <c r="DH6" s="683"/>
      <c r="DI6" s="683"/>
      <c r="DJ6" s="683"/>
      <c r="DK6" s="683"/>
      <c r="DL6" s="683"/>
      <c r="DM6" s="683"/>
      <c r="DN6" s="683"/>
      <c r="DO6" s="683"/>
      <c r="DP6" s="684"/>
      <c r="DQ6" s="691">
        <v>167082</v>
      </c>
      <c r="DR6" s="683"/>
      <c r="DS6" s="683"/>
      <c r="DT6" s="683"/>
      <c r="DU6" s="683"/>
      <c r="DV6" s="683"/>
      <c r="DW6" s="683"/>
      <c r="DX6" s="683"/>
      <c r="DY6" s="683"/>
      <c r="DZ6" s="683"/>
      <c r="EA6" s="683"/>
      <c r="EB6" s="683"/>
      <c r="EC6" s="692"/>
    </row>
    <row r="7" spans="2:143" ht="11.25" customHeight="1">
      <c r="B7" s="679" t="s">
        <v>231</v>
      </c>
      <c r="C7" s="680"/>
      <c r="D7" s="680"/>
      <c r="E7" s="680"/>
      <c r="F7" s="680"/>
      <c r="G7" s="680"/>
      <c r="H7" s="680"/>
      <c r="I7" s="680"/>
      <c r="J7" s="680"/>
      <c r="K7" s="680"/>
      <c r="L7" s="680"/>
      <c r="M7" s="680"/>
      <c r="N7" s="680"/>
      <c r="O7" s="680"/>
      <c r="P7" s="680"/>
      <c r="Q7" s="681"/>
      <c r="R7" s="682">
        <v>18224</v>
      </c>
      <c r="S7" s="683"/>
      <c r="T7" s="683"/>
      <c r="U7" s="683"/>
      <c r="V7" s="683"/>
      <c r="W7" s="683"/>
      <c r="X7" s="683"/>
      <c r="Y7" s="684"/>
      <c r="Z7" s="685">
        <v>0.1</v>
      </c>
      <c r="AA7" s="685"/>
      <c r="AB7" s="685"/>
      <c r="AC7" s="685"/>
      <c r="AD7" s="686">
        <v>18224</v>
      </c>
      <c r="AE7" s="686"/>
      <c r="AF7" s="686"/>
      <c r="AG7" s="686"/>
      <c r="AH7" s="686"/>
      <c r="AI7" s="686"/>
      <c r="AJ7" s="686"/>
      <c r="AK7" s="686"/>
      <c r="AL7" s="687">
        <v>0.1</v>
      </c>
      <c r="AM7" s="688"/>
      <c r="AN7" s="688"/>
      <c r="AO7" s="689"/>
      <c r="AP7" s="679" t="s">
        <v>232</v>
      </c>
      <c r="AQ7" s="680"/>
      <c r="AR7" s="680"/>
      <c r="AS7" s="680"/>
      <c r="AT7" s="680"/>
      <c r="AU7" s="680"/>
      <c r="AV7" s="680"/>
      <c r="AW7" s="680"/>
      <c r="AX7" s="680"/>
      <c r="AY7" s="680"/>
      <c r="AZ7" s="680"/>
      <c r="BA7" s="680"/>
      <c r="BB7" s="680"/>
      <c r="BC7" s="680"/>
      <c r="BD7" s="680"/>
      <c r="BE7" s="680"/>
      <c r="BF7" s="681"/>
      <c r="BG7" s="682">
        <v>5845378</v>
      </c>
      <c r="BH7" s="683"/>
      <c r="BI7" s="683"/>
      <c r="BJ7" s="683"/>
      <c r="BK7" s="683"/>
      <c r="BL7" s="683"/>
      <c r="BM7" s="683"/>
      <c r="BN7" s="684"/>
      <c r="BO7" s="685">
        <v>52.6</v>
      </c>
      <c r="BP7" s="685"/>
      <c r="BQ7" s="685"/>
      <c r="BR7" s="685"/>
      <c r="BS7" s="686">
        <v>49279</v>
      </c>
      <c r="BT7" s="686"/>
      <c r="BU7" s="686"/>
      <c r="BV7" s="686"/>
      <c r="BW7" s="686"/>
      <c r="BX7" s="686"/>
      <c r="BY7" s="686"/>
      <c r="BZ7" s="686"/>
      <c r="CA7" s="686"/>
      <c r="CB7" s="690"/>
      <c r="CD7" s="697" t="s">
        <v>233</v>
      </c>
      <c r="CE7" s="698"/>
      <c r="CF7" s="698"/>
      <c r="CG7" s="698"/>
      <c r="CH7" s="698"/>
      <c r="CI7" s="698"/>
      <c r="CJ7" s="698"/>
      <c r="CK7" s="698"/>
      <c r="CL7" s="698"/>
      <c r="CM7" s="698"/>
      <c r="CN7" s="698"/>
      <c r="CO7" s="698"/>
      <c r="CP7" s="698"/>
      <c r="CQ7" s="699"/>
      <c r="CR7" s="682">
        <v>3335369</v>
      </c>
      <c r="CS7" s="683"/>
      <c r="CT7" s="683"/>
      <c r="CU7" s="683"/>
      <c r="CV7" s="683"/>
      <c r="CW7" s="683"/>
      <c r="CX7" s="683"/>
      <c r="CY7" s="684"/>
      <c r="CZ7" s="685">
        <v>14.5</v>
      </c>
      <c r="DA7" s="685"/>
      <c r="DB7" s="685"/>
      <c r="DC7" s="685"/>
      <c r="DD7" s="691">
        <v>178041</v>
      </c>
      <c r="DE7" s="683"/>
      <c r="DF7" s="683"/>
      <c r="DG7" s="683"/>
      <c r="DH7" s="683"/>
      <c r="DI7" s="683"/>
      <c r="DJ7" s="683"/>
      <c r="DK7" s="683"/>
      <c r="DL7" s="683"/>
      <c r="DM7" s="683"/>
      <c r="DN7" s="683"/>
      <c r="DO7" s="683"/>
      <c r="DP7" s="684"/>
      <c r="DQ7" s="691">
        <v>2924277</v>
      </c>
      <c r="DR7" s="683"/>
      <c r="DS7" s="683"/>
      <c r="DT7" s="683"/>
      <c r="DU7" s="683"/>
      <c r="DV7" s="683"/>
      <c r="DW7" s="683"/>
      <c r="DX7" s="683"/>
      <c r="DY7" s="683"/>
      <c r="DZ7" s="683"/>
      <c r="EA7" s="683"/>
      <c r="EB7" s="683"/>
      <c r="EC7" s="692"/>
    </row>
    <row r="8" spans="2:143" ht="11.25" customHeight="1">
      <c r="B8" s="679" t="s">
        <v>234</v>
      </c>
      <c r="C8" s="680"/>
      <c r="D8" s="680"/>
      <c r="E8" s="680"/>
      <c r="F8" s="680"/>
      <c r="G8" s="680"/>
      <c r="H8" s="680"/>
      <c r="I8" s="680"/>
      <c r="J8" s="680"/>
      <c r="K8" s="680"/>
      <c r="L8" s="680"/>
      <c r="M8" s="680"/>
      <c r="N8" s="680"/>
      <c r="O8" s="680"/>
      <c r="P8" s="680"/>
      <c r="Q8" s="681"/>
      <c r="R8" s="682">
        <v>50658</v>
      </c>
      <c r="S8" s="683"/>
      <c r="T8" s="683"/>
      <c r="U8" s="683"/>
      <c r="V8" s="683"/>
      <c r="W8" s="683"/>
      <c r="X8" s="683"/>
      <c r="Y8" s="684"/>
      <c r="Z8" s="685">
        <v>0.2</v>
      </c>
      <c r="AA8" s="685"/>
      <c r="AB8" s="685"/>
      <c r="AC8" s="685"/>
      <c r="AD8" s="686">
        <v>50658</v>
      </c>
      <c r="AE8" s="686"/>
      <c r="AF8" s="686"/>
      <c r="AG8" s="686"/>
      <c r="AH8" s="686"/>
      <c r="AI8" s="686"/>
      <c r="AJ8" s="686"/>
      <c r="AK8" s="686"/>
      <c r="AL8" s="687">
        <v>0.4</v>
      </c>
      <c r="AM8" s="688"/>
      <c r="AN8" s="688"/>
      <c r="AO8" s="689"/>
      <c r="AP8" s="679" t="s">
        <v>235</v>
      </c>
      <c r="AQ8" s="680"/>
      <c r="AR8" s="680"/>
      <c r="AS8" s="680"/>
      <c r="AT8" s="680"/>
      <c r="AU8" s="680"/>
      <c r="AV8" s="680"/>
      <c r="AW8" s="680"/>
      <c r="AX8" s="680"/>
      <c r="AY8" s="680"/>
      <c r="AZ8" s="680"/>
      <c r="BA8" s="680"/>
      <c r="BB8" s="680"/>
      <c r="BC8" s="680"/>
      <c r="BD8" s="680"/>
      <c r="BE8" s="680"/>
      <c r="BF8" s="681"/>
      <c r="BG8" s="682">
        <v>135365</v>
      </c>
      <c r="BH8" s="683"/>
      <c r="BI8" s="683"/>
      <c r="BJ8" s="683"/>
      <c r="BK8" s="683"/>
      <c r="BL8" s="683"/>
      <c r="BM8" s="683"/>
      <c r="BN8" s="684"/>
      <c r="BO8" s="685">
        <v>1.2</v>
      </c>
      <c r="BP8" s="685"/>
      <c r="BQ8" s="685"/>
      <c r="BR8" s="685"/>
      <c r="BS8" s="691" t="s">
        <v>172</v>
      </c>
      <c r="BT8" s="683"/>
      <c r="BU8" s="683"/>
      <c r="BV8" s="683"/>
      <c r="BW8" s="683"/>
      <c r="BX8" s="683"/>
      <c r="BY8" s="683"/>
      <c r="BZ8" s="683"/>
      <c r="CA8" s="683"/>
      <c r="CB8" s="692"/>
      <c r="CD8" s="697" t="s">
        <v>236</v>
      </c>
      <c r="CE8" s="698"/>
      <c r="CF8" s="698"/>
      <c r="CG8" s="698"/>
      <c r="CH8" s="698"/>
      <c r="CI8" s="698"/>
      <c r="CJ8" s="698"/>
      <c r="CK8" s="698"/>
      <c r="CL8" s="698"/>
      <c r="CM8" s="698"/>
      <c r="CN8" s="698"/>
      <c r="CO8" s="698"/>
      <c r="CP8" s="698"/>
      <c r="CQ8" s="699"/>
      <c r="CR8" s="682">
        <v>10825308</v>
      </c>
      <c r="CS8" s="683"/>
      <c r="CT8" s="683"/>
      <c r="CU8" s="683"/>
      <c r="CV8" s="683"/>
      <c r="CW8" s="683"/>
      <c r="CX8" s="683"/>
      <c r="CY8" s="684"/>
      <c r="CZ8" s="685">
        <v>47.2</v>
      </c>
      <c r="DA8" s="685"/>
      <c r="DB8" s="685"/>
      <c r="DC8" s="685"/>
      <c r="DD8" s="691">
        <v>205734</v>
      </c>
      <c r="DE8" s="683"/>
      <c r="DF8" s="683"/>
      <c r="DG8" s="683"/>
      <c r="DH8" s="683"/>
      <c r="DI8" s="683"/>
      <c r="DJ8" s="683"/>
      <c r="DK8" s="683"/>
      <c r="DL8" s="683"/>
      <c r="DM8" s="683"/>
      <c r="DN8" s="683"/>
      <c r="DO8" s="683"/>
      <c r="DP8" s="684"/>
      <c r="DQ8" s="691">
        <v>5683336</v>
      </c>
      <c r="DR8" s="683"/>
      <c r="DS8" s="683"/>
      <c r="DT8" s="683"/>
      <c r="DU8" s="683"/>
      <c r="DV8" s="683"/>
      <c r="DW8" s="683"/>
      <c r="DX8" s="683"/>
      <c r="DY8" s="683"/>
      <c r="DZ8" s="683"/>
      <c r="EA8" s="683"/>
      <c r="EB8" s="683"/>
      <c r="EC8" s="692"/>
    </row>
    <row r="9" spans="2:143" ht="11.25" customHeight="1">
      <c r="B9" s="679" t="s">
        <v>237</v>
      </c>
      <c r="C9" s="680"/>
      <c r="D9" s="680"/>
      <c r="E9" s="680"/>
      <c r="F9" s="680"/>
      <c r="G9" s="680"/>
      <c r="H9" s="680"/>
      <c r="I9" s="680"/>
      <c r="J9" s="680"/>
      <c r="K9" s="680"/>
      <c r="L9" s="680"/>
      <c r="M9" s="680"/>
      <c r="N9" s="680"/>
      <c r="O9" s="680"/>
      <c r="P9" s="680"/>
      <c r="Q9" s="681"/>
      <c r="R9" s="682">
        <v>46609</v>
      </c>
      <c r="S9" s="683"/>
      <c r="T9" s="683"/>
      <c r="U9" s="683"/>
      <c r="V9" s="683"/>
      <c r="W9" s="683"/>
      <c r="X9" s="683"/>
      <c r="Y9" s="684"/>
      <c r="Z9" s="685">
        <v>0.2</v>
      </c>
      <c r="AA9" s="685"/>
      <c r="AB9" s="685"/>
      <c r="AC9" s="685"/>
      <c r="AD9" s="686">
        <v>46609</v>
      </c>
      <c r="AE9" s="686"/>
      <c r="AF9" s="686"/>
      <c r="AG9" s="686"/>
      <c r="AH9" s="686"/>
      <c r="AI9" s="686"/>
      <c r="AJ9" s="686"/>
      <c r="AK9" s="686"/>
      <c r="AL9" s="687">
        <v>0.3</v>
      </c>
      <c r="AM9" s="688"/>
      <c r="AN9" s="688"/>
      <c r="AO9" s="689"/>
      <c r="AP9" s="679" t="s">
        <v>238</v>
      </c>
      <c r="AQ9" s="680"/>
      <c r="AR9" s="680"/>
      <c r="AS9" s="680"/>
      <c r="AT9" s="680"/>
      <c r="AU9" s="680"/>
      <c r="AV9" s="680"/>
      <c r="AW9" s="680"/>
      <c r="AX9" s="680"/>
      <c r="AY9" s="680"/>
      <c r="AZ9" s="680"/>
      <c r="BA9" s="680"/>
      <c r="BB9" s="680"/>
      <c r="BC9" s="680"/>
      <c r="BD9" s="680"/>
      <c r="BE9" s="680"/>
      <c r="BF9" s="681"/>
      <c r="BG9" s="682">
        <v>5228211</v>
      </c>
      <c r="BH9" s="683"/>
      <c r="BI9" s="683"/>
      <c r="BJ9" s="683"/>
      <c r="BK9" s="683"/>
      <c r="BL9" s="683"/>
      <c r="BM9" s="683"/>
      <c r="BN9" s="684"/>
      <c r="BO9" s="685">
        <v>47</v>
      </c>
      <c r="BP9" s="685"/>
      <c r="BQ9" s="685"/>
      <c r="BR9" s="685"/>
      <c r="BS9" s="691" t="s">
        <v>172</v>
      </c>
      <c r="BT9" s="683"/>
      <c r="BU9" s="683"/>
      <c r="BV9" s="683"/>
      <c r="BW9" s="683"/>
      <c r="BX9" s="683"/>
      <c r="BY9" s="683"/>
      <c r="BZ9" s="683"/>
      <c r="CA9" s="683"/>
      <c r="CB9" s="692"/>
      <c r="CD9" s="697" t="s">
        <v>239</v>
      </c>
      <c r="CE9" s="698"/>
      <c r="CF9" s="698"/>
      <c r="CG9" s="698"/>
      <c r="CH9" s="698"/>
      <c r="CI9" s="698"/>
      <c r="CJ9" s="698"/>
      <c r="CK9" s="698"/>
      <c r="CL9" s="698"/>
      <c r="CM9" s="698"/>
      <c r="CN9" s="698"/>
      <c r="CO9" s="698"/>
      <c r="CP9" s="698"/>
      <c r="CQ9" s="699"/>
      <c r="CR9" s="682">
        <v>1425069</v>
      </c>
      <c r="CS9" s="683"/>
      <c r="CT9" s="683"/>
      <c r="CU9" s="683"/>
      <c r="CV9" s="683"/>
      <c r="CW9" s="683"/>
      <c r="CX9" s="683"/>
      <c r="CY9" s="684"/>
      <c r="CZ9" s="685">
        <v>6.2</v>
      </c>
      <c r="DA9" s="685"/>
      <c r="DB9" s="685"/>
      <c r="DC9" s="685"/>
      <c r="DD9" s="691" t="s">
        <v>129</v>
      </c>
      <c r="DE9" s="683"/>
      <c r="DF9" s="683"/>
      <c r="DG9" s="683"/>
      <c r="DH9" s="683"/>
      <c r="DI9" s="683"/>
      <c r="DJ9" s="683"/>
      <c r="DK9" s="683"/>
      <c r="DL9" s="683"/>
      <c r="DM9" s="683"/>
      <c r="DN9" s="683"/>
      <c r="DO9" s="683"/>
      <c r="DP9" s="684"/>
      <c r="DQ9" s="691">
        <v>1359883</v>
      </c>
      <c r="DR9" s="683"/>
      <c r="DS9" s="683"/>
      <c r="DT9" s="683"/>
      <c r="DU9" s="683"/>
      <c r="DV9" s="683"/>
      <c r="DW9" s="683"/>
      <c r="DX9" s="683"/>
      <c r="DY9" s="683"/>
      <c r="DZ9" s="683"/>
      <c r="EA9" s="683"/>
      <c r="EB9" s="683"/>
      <c r="EC9" s="692"/>
    </row>
    <row r="10" spans="2:143" ht="11.25" customHeight="1">
      <c r="B10" s="679" t="s">
        <v>240</v>
      </c>
      <c r="C10" s="680"/>
      <c r="D10" s="680"/>
      <c r="E10" s="680"/>
      <c r="F10" s="680"/>
      <c r="G10" s="680"/>
      <c r="H10" s="680"/>
      <c r="I10" s="680"/>
      <c r="J10" s="680"/>
      <c r="K10" s="680"/>
      <c r="L10" s="680"/>
      <c r="M10" s="680"/>
      <c r="N10" s="680"/>
      <c r="O10" s="680"/>
      <c r="P10" s="680"/>
      <c r="Q10" s="681"/>
      <c r="R10" s="682" t="s">
        <v>172</v>
      </c>
      <c r="S10" s="683"/>
      <c r="T10" s="683"/>
      <c r="U10" s="683"/>
      <c r="V10" s="683"/>
      <c r="W10" s="683"/>
      <c r="X10" s="683"/>
      <c r="Y10" s="684"/>
      <c r="Z10" s="685" t="s">
        <v>172</v>
      </c>
      <c r="AA10" s="685"/>
      <c r="AB10" s="685"/>
      <c r="AC10" s="685"/>
      <c r="AD10" s="686" t="s">
        <v>129</v>
      </c>
      <c r="AE10" s="686"/>
      <c r="AF10" s="686"/>
      <c r="AG10" s="686"/>
      <c r="AH10" s="686"/>
      <c r="AI10" s="686"/>
      <c r="AJ10" s="686"/>
      <c r="AK10" s="686"/>
      <c r="AL10" s="687" t="s">
        <v>172</v>
      </c>
      <c r="AM10" s="688"/>
      <c r="AN10" s="688"/>
      <c r="AO10" s="689"/>
      <c r="AP10" s="679" t="s">
        <v>241</v>
      </c>
      <c r="AQ10" s="680"/>
      <c r="AR10" s="680"/>
      <c r="AS10" s="680"/>
      <c r="AT10" s="680"/>
      <c r="AU10" s="680"/>
      <c r="AV10" s="680"/>
      <c r="AW10" s="680"/>
      <c r="AX10" s="680"/>
      <c r="AY10" s="680"/>
      <c r="AZ10" s="680"/>
      <c r="BA10" s="680"/>
      <c r="BB10" s="680"/>
      <c r="BC10" s="680"/>
      <c r="BD10" s="680"/>
      <c r="BE10" s="680"/>
      <c r="BF10" s="681"/>
      <c r="BG10" s="682">
        <v>179287</v>
      </c>
      <c r="BH10" s="683"/>
      <c r="BI10" s="683"/>
      <c r="BJ10" s="683"/>
      <c r="BK10" s="683"/>
      <c r="BL10" s="683"/>
      <c r="BM10" s="683"/>
      <c r="BN10" s="684"/>
      <c r="BO10" s="685">
        <v>1.6</v>
      </c>
      <c r="BP10" s="685"/>
      <c r="BQ10" s="685"/>
      <c r="BR10" s="685"/>
      <c r="BS10" s="691" t="s">
        <v>172</v>
      </c>
      <c r="BT10" s="683"/>
      <c r="BU10" s="683"/>
      <c r="BV10" s="683"/>
      <c r="BW10" s="683"/>
      <c r="BX10" s="683"/>
      <c r="BY10" s="683"/>
      <c r="BZ10" s="683"/>
      <c r="CA10" s="683"/>
      <c r="CB10" s="692"/>
      <c r="CD10" s="697" t="s">
        <v>242</v>
      </c>
      <c r="CE10" s="698"/>
      <c r="CF10" s="698"/>
      <c r="CG10" s="698"/>
      <c r="CH10" s="698"/>
      <c r="CI10" s="698"/>
      <c r="CJ10" s="698"/>
      <c r="CK10" s="698"/>
      <c r="CL10" s="698"/>
      <c r="CM10" s="698"/>
      <c r="CN10" s="698"/>
      <c r="CO10" s="698"/>
      <c r="CP10" s="698"/>
      <c r="CQ10" s="699"/>
      <c r="CR10" s="682">
        <v>15601</v>
      </c>
      <c r="CS10" s="683"/>
      <c r="CT10" s="683"/>
      <c r="CU10" s="683"/>
      <c r="CV10" s="683"/>
      <c r="CW10" s="683"/>
      <c r="CX10" s="683"/>
      <c r="CY10" s="684"/>
      <c r="CZ10" s="685">
        <v>0.1</v>
      </c>
      <c r="DA10" s="685"/>
      <c r="DB10" s="685"/>
      <c r="DC10" s="685"/>
      <c r="DD10" s="691" t="s">
        <v>172</v>
      </c>
      <c r="DE10" s="683"/>
      <c r="DF10" s="683"/>
      <c r="DG10" s="683"/>
      <c r="DH10" s="683"/>
      <c r="DI10" s="683"/>
      <c r="DJ10" s="683"/>
      <c r="DK10" s="683"/>
      <c r="DL10" s="683"/>
      <c r="DM10" s="683"/>
      <c r="DN10" s="683"/>
      <c r="DO10" s="683"/>
      <c r="DP10" s="684"/>
      <c r="DQ10" s="691">
        <v>14239</v>
      </c>
      <c r="DR10" s="683"/>
      <c r="DS10" s="683"/>
      <c r="DT10" s="683"/>
      <c r="DU10" s="683"/>
      <c r="DV10" s="683"/>
      <c r="DW10" s="683"/>
      <c r="DX10" s="683"/>
      <c r="DY10" s="683"/>
      <c r="DZ10" s="683"/>
      <c r="EA10" s="683"/>
      <c r="EB10" s="683"/>
      <c r="EC10" s="692"/>
    </row>
    <row r="11" spans="2:143" ht="11.25" customHeight="1">
      <c r="B11" s="679" t="s">
        <v>243</v>
      </c>
      <c r="C11" s="680"/>
      <c r="D11" s="680"/>
      <c r="E11" s="680"/>
      <c r="F11" s="680"/>
      <c r="G11" s="680"/>
      <c r="H11" s="680"/>
      <c r="I11" s="680"/>
      <c r="J11" s="680"/>
      <c r="K11" s="680"/>
      <c r="L11" s="680"/>
      <c r="M11" s="680"/>
      <c r="N11" s="680"/>
      <c r="O11" s="680"/>
      <c r="P11" s="680"/>
      <c r="Q11" s="681"/>
      <c r="R11" s="682" t="s">
        <v>172</v>
      </c>
      <c r="S11" s="683"/>
      <c r="T11" s="683"/>
      <c r="U11" s="683"/>
      <c r="V11" s="683"/>
      <c r="W11" s="683"/>
      <c r="X11" s="683"/>
      <c r="Y11" s="684"/>
      <c r="Z11" s="685" t="s">
        <v>172</v>
      </c>
      <c r="AA11" s="685"/>
      <c r="AB11" s="685"/>
      <c r="AC11" s="685"/>
      <c r="AD11" s="686" t="s">
        <v>172</v>
      </c>
      <c r="AE11" s="686"/>
      <c r="AF11" s="686"/>
      <c r="AG11" s="686"/>
      <c r="AH11" s="686"/>
      <c r="AI11" s="686"/>
      <c r="AJ11" s="686"/>
      <c r="AK11" s="686"/>
      <c r="AL11" s="687" t="s">
        <v>172</v>
      </c>
      <c r="AM11" s="688"/>
      <c r="AN11" s="688"/>
      <c r="AO11" s="689"/>
      <c r="AP11" s="679" t="s">
        <v>244</v>
      </c>
      <c r="AQ11" s="680"/>
      <c r="AR11" s="680"/>
      <c r="AS11" s="680"/>
      <c r="AT11" s="680"/>
      <c r="AU11" s="680"/>
      <c r="AV11" s="680"/>
      <c r="AW11" s="680"/>
      <c r="AX11" s="680"/>
      <c r="AY11" s="680"/>
      <c r="AZ11" s="680"/>
      <c r="BA11" s="680"/>
      <c r="BB11" s="680"/>
      <c r="BC11" s="680"/>
      <c r="BD11" s="680"/>
      <c r="BE11" s="680"/>
      <c r="BF11" s="681"/>
      <c r="BG11" s="682">
        <v>302515</v>
      </c>
      <c r="BH11" s="683"/>
      <c r="BI11" s="683"/>
      <c r="BJ11" s="683"/>
      <c r="BK11" s="683"/>
      <c r="BL11" s="683"/>
      <c r="BM11" s="683"/>
      <c r="BN11" s="684"/>
      <c r="BO11" s="685">
        <v>2.7</v>
      </c>
      <c r="BP11" s="685"/>
      <c r="BQ11" s="685"/>
      <c r="BR11" s="685"/>
      <c r="BS11" s="691">
        <v>49279</v>
      </c>
      <c r="BT11" s="683"/>
      <c r="BU11" s="683"/>
      <c r="BV11" s="683"/>
      <c r="BW11" s="683"/>
      <c r="BX11" s="683"/>
      <c r="BY11" s="683"/>
      <c r="BZ11" s="683"/>
      <c r="CA11" s="683"/>
      <c r="CB11" s="692"/>
      <c r="CD11" s="697" t="s">
        <v>245</v>
      </c>
      <c r="CE11" s="698"/>
      <c r="CF11" s="698"/>
      <c r="CG11" s="698"/>
      <c r="CH11" s="698"/>
      <c r="CI11" s="698"/>
      <c r="CJ11" s="698"/>
      <c r="CK11" s="698"/>
      <c r="CL11" s="698"/>
      <c r="CM11" s="698"/>
      <c r="CN11" s="698"/>
      <c r="CO11" s="698"/>
      <c r="CP11" s="698"/>
      <c r="CQ11" s="699"/>
      <c r="CR11" s="682">
        <v>39109</v>
      </c>
      <c r="CS11" s="683"/>
      <c r="CT11" s="683"/>
      <c r="CU11" s="683"/>
      <c r="CV11" s="683"/>
      <c r="CW11" s="683"/>
      <c r="CX11" s="683"/>
      <c r="CY11" s="684"/>
      <c r="CZ11" s="685">
        <v>0.2</v>
      </c>
      <c r="DA11" s="685"/>
      <c r="DB11" s="685"/>
      <c r="DC11" s="685"/>
      <c r="DD11" s="691" t="s">
        <v>172</v>
      </c>
      <c r="DE11" s="683"/>
      <c r="DF11" s="683"/>
      <c r="DG11" s="683"/>
      <c r="DH11" s="683"/>
      <c r="DI11" s="683"/>
      <c r="DJ11" s="683"/>
      <c r="DK11" s="683"/>
      <c r="DL11" s="683"/>
      <c r="DM11" s="683"/>
      <c r="DN11" s="683"/>
      <c r="DO11" s="683"/>
      <c r="DP11" s="684"/>
      <c r="DQ11" s="691">
        <v>34393</v>
      </c>
      <c r="DR11" s="683"/>
      <c r="DS11" s="683"/>
      <c r="DT11" s="683"/>
      <c r="DU11" s="683"/>
      <c r="DV11" s="683"/>
      <c r="DW11" s="683"/>
      <c r="DX11" s="683"/>
      <c r="DY11" s="683"/>
      <c r="DZ11" s="683"/>
      <c r="EA11" s="683"/>
      <c r="EB11" s="683"/>
      <c r="EC11" s="692"/>
    </row>
    <row r="12" spans="2:143" ht="11.25" customHeight="1">
      <c r="B12" s="679" t="s">
        <v>246</v>
      </c>
      <c r="C12" s="680"/>
      <c r="D12" s="680"/>
      <c r="E12" s="680"/>
      <c r="F12" s="680"/>
      <c r="G12" s="680"/>
      <c r="H12" s="680"/>
      <c r="I12" s="680"/>
      <c r="J12" s="680"/>
      <c r="K12" s="680"/>
      <c r="L12" s="680"/>
      <c r="M12" s="680"/>
      <c r="N12" s="680"/>
      <c r="O12" s="680"/>
      <c r="P12" s="680"/>
      <c r="Q12" s="681"/>
      <c r="R12" s="682">
        <v>1124046</v>
      </c>
      <c r="S12" s="683"/>
      <c r="T12" s="683"/>
      <c r="U12" s="683"/>
      <c r="V12" s="683"/>
      <c r="W12" s="683"/>
      <c r="X12" s="683"/>
      <c r="Y12" s="684"/>
      <c r="Z12" s="685">
        <v>4.5999999999999996</v>
      </c>
      <c r="AA12" s="685"/>
      <c r="AB12" s="685"/>
      <c r="AC12" s="685"/>
      <c r="AD12" s="686">
        <v>1124046</v>
      </c>
      <c r="AE12" s="686"/>
      <c r="AF12" s="686"/>
      <c r="AG12" s="686"/>
      <c r="AH12" s="686"/>
      <c r="AI12" s="686"/>
      <c r="AJ12" s="686"/>
      <c r="AK12" s="686"/>
      <c r="AL12" s="687">
        <v>8.3000000000000007</v>
      </c>
      <c r="AM12" s="688"/>
      <c r="AN12" s="688"/>
      <c r="AO12" s="689"/>
      <c r="AP12" s="679" t="s">
        <v>247</v>
      </c>
      <c r="AQ12" s="680"/>
      <c r="AR12" s="680"/>
      <c r="AS12" s="680"/>
      <c r="AT12" s="680"/>
      <c r="AU12" s="680"/>
      <c r="AV12" s="680"/>
      <c r="AW12" s="680"/>
      <c r="AX12" s="680"/>
      <c r="AY12" s="680"/>
      <c r="AZ12" s="680"/>
      <c r="BA12" s="680"/>
      <c r="BB12" s="680"/>
      <c r="BC12" s="680"/>
      <c r="BD12" s="680"/>
      <c r="BE12" s="680"/>
      <c r="BF12" s="681"/>
      <c r="BG12" s="682">
        <v>4238744</v>
      </c>
      <c r="BH12" s="683"/>
      <c r="BI12" s="683"/>
      <c r="BJ12" s="683"/>
      <c r="BK12" s="683"/>
      <c r="BL12" s="683"/>
      <c r="BM12" s="683"/>
      <c r="BN12" s="684"/>
      <c r="BO12" s="685">
        <v>38.1</v>
      </c>
      <c r="BP12" s="685"/>
      <c r="BQ12" s="685"/>
      <c r="BR12" s="685"/>
      <c r="BS12" s="691" t="s">
        <v>172</v>
      </c>
      <c r="BT12" s="683"/>
      <c r="BU12" s="683"/>
      <c r="BV12" s="683"/>
      <c r="BW12" s="683"/>
      <c r="BX12" s="683"/>
      <c r="BY12" s="683"/>
      <c r="BZ12" s="683"/>
      <c r="CA12" s="683"/>
      <c r="CB12" s="692"/>
      <c r="CD12" s="697" t="s">
        <v>248</v>
      </c>
      <c r="CE12" s="698"/>
      <c r="CF12" s="698"/>
      <c r="CG12" s="698"/>
      <c r="CH12" s="698"/>
      <c r="CI12" s="698"/>
      <c r="CJ12" s="698"/>
      <c r="CK12" s="698"/>
      <c r="CL12" s="698"/>
      <c r="CM12" s="698"/>
      <c r="CN12" s="698"/>
      <c r="CO12" s="698"/>
      <c r="CP12" s="698"/>
      <c r="CQ12" s="699"/>
      <c r="CR12" s="682">
        <v>80356</v>
      </c>
      <c r="CS12" s="683"/>
      <c r="CT12" s="683"/>
      <c r="CU12" s="683"/>
      <c r="CV12" s="683"/>
      <c r="CW12" s="683"/>
      <c r="CX12" s="683"/>
      <c r="CY12" s="684"/>
      <c r="CZ12" s="685">
        <v>0.4</v>
      </c>
      <c r="DA12" s="685"/>
      <c r="DB12" s="685"/>
      <c r="DC12" s="685"/>
      <c r="DD12" s="691" t="s">
        <v>172</v>
      </c>
      <c r="DE12" s="683"/>
      <c r="DF12" s="683"/>
      <c r="DG12" s="683"/>
      <c r="DH12" s="683"/>
      <c r="DI12" s="683"/>
      <c r="DJ12" s="683"/>
      <c r="DK12" s="683"/>
      <c r="DL12" s="683"/>
      <c r="DM12" s="683"/>
      <c r="DN12" s="683"/>
      <c r="DO12" s="683"/>
      <c r="DP12" s="684"/>
      <c r="DQ12" s="691">
        <v>57825</v>
      </c>
      <c r="DR12" s="683"/>
      <c r="DS12" s="683"/>
      <c r="DT12" s="683"/>
      <c r="DU12" s="683"/>
      <c r="DV12" s="683"/>
      <c r="DW12" s="683"/>
      <c r="DX12" s="683"/>
      <c r="DY12" s="683"/>
      <c r="DZ12" s="683"/>
      <c r="EA12" s="683"/>
      <c r="EB12" s="683"/>
      <c r="EC12" s="692"/>
    </row>
    <row r="13" spans="2:143" ht="11.25" customHeight="1">
      <c r="B13" s="679" t="s">
        <v>249</v>
      </c>
      <c r="C13" s="680"/>
      <c r="D13" s="680"/>
      <c r="E13" s="680"/>
      <c r="F13" s="680"/>
      <c r="G13" s="680"/>
      <c r="H13" s="680"/>
      <c r="I13" s="680"/>
      <c r="J13" s="680"/>
      <c r="K13" s="680"/>
      <c r="L13" s="680"/>
      <c r="M13" s="680"/>
      <c r="N13" s="680"/>
      <c r="O13" s="680"/>
      <c r="P13" s="680"/>
      <c r="Q13" s="681"/>
      <c r="R13" s="682">
        <v>3191</v>
      </c>
      <c r="S13" s="683"/>
      <c r="T13" s="683"/>
      <c r="U13" s="683"/>
      <c r="V13" s="683"/>
      <c r="W13" s="683"/>
      <c r="X13" s="683"/>
      <c r="Y13" s="684"/>
      <c r="Z13" s="685">
        <v>0</v>
      </c>
      <c r="AA13" s="685"/>
      <c r="AB13" s="685"/>
      <c r="AC13" s="685"/>
      <c r="AD13" s="686">
        <v>3191</v>
      </c>
      <c r="AE13" s="686"/>
      <c r="AF13" s="686"/>
      <c r="AG13" s="686"/>
      <c r="AH13" s="686"/>
      <c r="AI13" s="686"/>
      <c r="AJ13" s="686"/>
      <c r="AK13" s="686"/>
      <c r="AL13" s="687">
        <v>0</v>
      </c>
      <c r="AM13" s="688"/>
      <c r="AN13" s="688"/>
      <c r="AO13" s="689"/>
      <c r="AP13" s="679" t="s">
        <v>250</v>
      </c>
      <c r="AQ13" s="680"/>
      <c r="AR13" s="680"/>
      <c r="AS13" s="680"/>
      <c r="AT13" s="680"/>
      <c r="AU13" s="680"/>
      <c r="AV13" s="680"/>
      <c r="AW13" s="680"/>
      <c r="AX13" s="680"/>
      <c r="AY13" s="680"/>
      <c r="AZ13" s="680"/>
      <c r="BA13" s="680"/>
      <c r="BB13" s="680"/>
      <c r="BC13" s="680"/>
      <c r="BD13" s="680"/>
      <c r="BE13" s="680"/>
      <c r="BF13" s="681"/>
      <c r="BG13" s="682">
        <v>4200100</v>
      </c>
      <c r="BH13" s="683"/>
      <c r="BI13" s="683"/>
      <c r="BJ13" s="683"/>
      <c r="BK13" s="683"/>
      <c r="BL13" s="683"/>
      <c r="BM13" s="683"/>
      <c r="BN13" s="684"/>
      <c r="BO13" s="685">
        <v>37.799999999999997</v>
      </c>
      <c r="BP13" s="685"/>
      <c r="BQ13" s="685"/>
      <c r="BR13" s="685"/>
      <c r="BS13" s="691" t="s">
        <v>172</v>
      </c>
      <c r="BT13" s="683"/>
      <c r="BU13" s="683"/>
      <c r="BV13" s="683"/>
      <c r="BW13" s="683"/>
      <c r="BX13" s="683"/>
      <c r="BY13" s="683"/>
      <c r="BZ13" s="683"/>
      <c r="CA13" s="683"/>
      <c r="CB13" s="692"/>
      <c r="CD13" s="697" t="s">
        <v>251</v>
      </c>
      <c r="CE13" s="698"/>
      <c r="CF13" s="698"/>
      <c r="CG13" s="698"/>
      <c r="CH13" s="698"/>
      <c r="CI13" s="698"/>
      <c r="CJ13" s="698"/>
      <c r="CK13" s="698"/>
      <c r="CL13" s="698"/>
      <c r="CM13" s="698"/>
      <c r="CN13" s="698"/>
      <c r="CO13" s="698"/>
      <c r="CP13" s="698"/>
      <c r="CQ13" s="699"/>
      <c r="CR13" s="682">
        <v>1873734</v>
      </c>
      <c r="CS13" s="683"/>
      <c r="CT13" s="683"/>
      <c r="CU13" s="683"/>
      <c r="CV13" s="683"/>
      <c r="CW13" s="683"/>
      <c r="CX13" s="683"/>
      <c r="CY13" s="684"/>
      <c r="CZ13" s="685">
        <v>8.1999999999999993</v>
      </c>
      <c r="DA13" s="685"/>
      <c r="DB13" s="685"/>
      <c r="DC13" s="685"/>
      <c r="DD13" s="691">
        <v>518836</v>
      </c>
      <c r="DE13" s="683"/>
      <c r="DF13" s="683"/>
      <c r="DG13" s="683"/>
      <c r="DH13" s="683"/>
      <c r="DI13" s="683"/>
      <c r="DJ13" s="683"/>
      <c r="DK13" s="683"/>
      <c r="DL13" s="683"/>
      <c r="DM13" s="683"/>
      <c r="DN13" s="683"/>
      <c r="DO13" s="683"/>
      <c r="DP13" s="684"/>
      <c r="DQ13" s="691">
        <v>1576485</v>
      </c>
      <c r="DR13" s="683"/>
      <c r="DS13" s="683"/>
      <c r="DT13" s="683"/>
      <c r="DU13" s="683"/>
      <c r="DV13" s="683"/>
      <c r="DW13" s="683"/>
      <c r="DX13" s="683"/>
      <c r="DY13" s="683"/>
      <c r="DZ13" s="683"/>
      <c r="EA13" s="683"/>
      <c r="EB13" s="683"/>
      <c r="EC13" s="692"/>
    </row>
    <row r="14" spans="2:143" ht="11.25" customHeight="1">
      <c r="B14" s="679" t="s">
        <v>252</v>
      </c>
      <c r="C14" s="680"/>
      <c r="D14" s="680"/>
      <c r="E14" s="680"/>
      <c r="F14" s="680"/>
      <c r="G14" s="680"/>
      <c r="H14" s="680"/>
      <c r="I14" s="680"/>
      <c r="J14" s="680"/>
      <c r="K14" s="680"/>
      <c r="L14" s="680"/>
      <c r="M14" s="680"/>
      <c r="N14" s="680"/>
      <c r="O14" s="680"/>
      <c r="P14" s="680"/>
      <c r="Q14" s="681"/>
      <c r="R14" s="682" t="s">
        <v>172</v>
      </c>
      <c r="S14" s="683"/>
      <c r="T14" s="683"/>
      <c r="U14" s="683"/>
      <c r="V14" s="683"/>
      <c r="W14" s="683"/>
      <c r="X14" s="683"/>
      <c r="Y14" s="684"/>
      <c r="Z14" s="685" t="s">
        <v>172</v>
      </c>
      <c r="AA14" s="685"/>
      <c r="AB14" s="685"/>
      <c r="AC14" s="685"/>
      <c r="AD14" s="686" t="s">
        <v>172</v>
      </c>
      <c r="AE14" s="686"/>
      <c r="AF14" s="686"/>
      <c r="AG14" s="686"/>
      <c r="AH14" s="686"/>
      <c r="AI14" s="686"/>
      <c r="AJ14" s="686"/>
      <c r="AK14" s="686"/>
      <c r="AL14" s="687" t="s">
        <v>172</v>
      </c>
      <c r="AM14" s="688"/>
      <c r="AN14" s="688"/>
      <c r="AO14" s="689"/>
      <c r="AP14" s="679" t="s">
        <v>253</v>
      </c>
      <c r="AQ14" s="680"/>
      <c r="AR14" s="680"/>
      <c r="AS14" s="680"/>
      <c r="AT14" s="680"/>
      <c r="AU14" s="680"/>
      <c r="AV14" s="680"/>
      <c r="AW14" s="680"/>
      <c r="AX14" s="680"/>
      <c r="AY14" s="680"/>
      <c r="AZ14" s="680"/>
      <c r="BA14" s="680"/>
      <c r="BB14" s="680"/>
      <c r="BC14" s="680"/>
      <c r="BD14" s="680"/>
      <c r="BE14" s="680"/>
      <c r="BF14" s="681"/>
      <c r="BG14" s="682">
        <v>75654</v>
      </c>
      <c r="BH14" s="683"/>
      <c r="BI14" s="683"/>
      <c r="BJ14" s="683"/>
      <c r="BK14" s="683"/>
      <c r="BL14" s="683"/>
      <c r="BM14" s="683"/>
      <c r="BN14" s="684"/>
      <c r="BO14" s="685">
        <v>0.7</v>
      </c>
      <c r="BP14" s="685"/>
      <c r="BQ14" s="685"/>
      <c r="BR14" s="685"/>
      <c r="BS14" s="691" t="s">
        <v>172</v>
      </c>
      <c r="BT14" s="683"/>
      <c r="BU14" s="683"/>
      <c r="BV14" s="683"/>
      <c r="BW14" s="683"/>
      <c r="BX14" s="683"/>
      <c r="BY14" s="683"/>
      <c r="BZ14" s="683"/>
      <c r="CA14" s="683"/>
      <c r="CB14" s="692"/>
      <c r="CD14" s="697" t="s">
        <v>254</v>
      </c>
      <c r="CE14" s="698"/>
      <c r="CF14" s="698"/>
      <c r="CG14" s="698"/>
      <c r="CH14" s="698"/>
      <c r="CI14" s="698"/>
      <c r="CJ14" s="698"/>
      <c r="CK14" s="698"/>
      <c r="CL14" s="698"/>
      <c r="CM14" s="698"/>
      <c r="CN14" s="698"/>
      <c r="CO14" s="698"/>
      <c r="CP14" s="698"/>
      <c r="CQ14" s="699"/>
      <c r="CR14" s="682">
        <v>848507</v>
      </c>
      <c r="CS14" s="683"/>
      <c r="CT14" s="683"/>
      <c r="CU14" s="683"/>
      <c r="CV14" s="683"/>
      <c r="CW14" s="683"/>
      <c r="CX14" s="683"/>
      <c r="CY14" s="684"/>
      <c r="CZ14" s="685">
        <v>3.7</v>
      </c>
      <c r="DA14" s="685"/>
      <c r="DB14" s="685"/>
      <c r="DC14" s="685"/>
      <c r="DD14" s="691">
        <v>3699</v>
      </c>
      <c r="DE14" s="683"/>
      <c r="DF14" s="683"/>
      <c r="DG14" s="683"/>
      <c r="DH14" s="683"/>
      <c r="DI14" s="683"/>
      <c r="DJ14" s="683"/>
      <c r="DK14" s="683"/>
      <c r="DL14" s="683"/>
      <c r="DM14" s="683"/>
      <c r="DN14" s="683"/>
      <c r="DO14" s="683"/>
      <c r="DP14" s="684"/>
      <c r="DQ14" s="691">
        <v>844370</v>
      </c>
      <c r="DR14" s="683"/>
      <c r="DS14" s="683"/>
      <c r="DT14" s="683"/>
      <c r="DU14" s="683"/>
      <c r="DV14" s="683"/>
      <c r="DW14" s="683"/>
      <c r="DX14" s="683"/>
      <c r="DY14" s="683"/>
      <c r="DZ14" s="683"/>
      <c r="EA14" s="683"/>
      <c r="EB14" s="683"/>
      <c r="EC14" s="692"/>
    </row>
    <row r="15" spans="2:143" ht="11.25" customHeight="1">
      <c r="B15" s="679" t="s">
        <v>255</v>
      </c>
      <c r="C15" s="680"/>
      <c r="D15" s="680"/>
      <c r="E15" s="680"/>
      <c r="F15" s="680"/>
      <c r="G15" s="680"/>
      <c r="H15" s="680"/>
      <c r="I15" s="680"/>
      <c r="J15" s="680"/>
      <c r="K15" s="680"/>
      <c r="L15" s="680"/>
      <c r="M15" s="680"/>
      <c r="N15" s="680"/>
      <c r="O15" s="680"/>
      <c r="P15" s="680"/>
      <c r="Q15" s="681"/>
      <c r="R15" s="682">
        <v>48191</v>
      </c>
      <c r="S15" s="683"/>
      <c r="T15" s="683"/>
      <c r="U15" s="683"/>
      <c r="V15" s="683"/>
      <c r="W15" s="683"/>
      <c r="X15" s="683"/>
      <c r="Y15" s="684"/>
      <c r="Z15" s="685">
        <v>0.2</v>
      </c>
      <c r="AA15" s="685"/>
      <c r="AB15" s="685"/>
      <c r="AC15" s="685"/>
      <c r="AD15" s="686">
        <v>48191</v>
      </c>
      <c r="AE15" s="686"/>
      <c r="AF15" s="686"/>
      <c r="AG15" s="686"/>
      <c r="AH15" s="686"/>
      <c r="AI15" s="686"/>
      <c r="AJ15" s="686"/>
      <c r="AK15" s="686"/>
      <c r="AL15" s="687">
        <v>0.4</v>
      </c>
      <c r="AM15" s="688"/>
      <c r="AN15" s="688"/>
      <c r="AO15" s="689"/>
      <c r="AP15" s="679" t="s">
        <v>256</v>
      </c>
      <c r="AQ15" s="680"/>
      <c r="AR15" s="680"/>
      <c r="AS15" s="680"/>
      <c r="AT15" s="680"/>
      <c r="AU15" s="680"/>
      <c r="AV15" s="680"/>
      <c r="AW15" s="680"/>
      <c r="AX15" s="680"/>
      <c r="AY15" s="680"/>
      <c r="AZ15" s="680"/>
      <c r="BA15" s="680"/>
      <c r="BB15" s="680"/>
      <c r="BC15" s="680"/>
      <c r="BD15" s="680"/>
      <c r="BE15" s="680"/>
      <c r="BF15" s="681"/>
      <c r="BG15" s="682">
        <v>301718</v>
      </c>
      <c r="BH15" s="683"/>
      <c r="BI15" s="683"/>
      <c r="BJ15" s="683"/>
      <c r="BK15" s="683"/>
      <c r="BL15" s="683"/>
      <c r="BM15" s="683"/>
      <c r="BN15" s="684"/>
      <c r="BO15" s="685">
        <v>2.7</v>
      </c>
      <c r="BP15" s="685"/>
      <c r="BQ15" s="685"/>
      <c r="BR15" s="685"/>
      <c r="BS15" s="691" t="s">
        <v>172</v>
      </c>
      <c r="BT15" s="683"/>
      <c r="BU15" s="683"/>
      <c r="BV15" s="683"/>
      <c r="BW15" s="683"/>
      <c r="BX15" s="683"/>
      <c r="BY15" s="683"/>
      <c r="BZ15" s="683"/>
      <c r="CA15" s="683"/>
      <c r="CB15" s="692"/>
      <c r="CD15" s="697" t="s">
        <v>257</v>
      </c>
      <c r="CE15" s="698"/>
      <c r="CF15" s="698"/>
      <c r="CG15" s="698"/>
      <c r="CH15" s="698"/>
      <c r="CI15" s="698"/>
      <c r="CJ15" s="698"/>
      <c r="CK15" s="698"/>
      <c r="CL15" s="698"/>
      <c r="CM15" s="698"/>
      <c r="CN15" s="698"/>
      <c r="CO15" s="698"/>
      <c r="CP15" s="698"/>
      <c r="CQ15" s="699"/>
      <c r="CR15" s="682">
        <v>2761209</v>
      </c>
      <c r="CS15" s="683"/>
      <c r="CT15" s="683"/>
      <c r="CU15" s="683"/>
      <c r="CV15" s="683"/>
      <c r="CW15" s="683"/>
      <c r="CX15" s="683"/>
      <c r="CY15" s="684"/>
      <c r="CZ15" s="685">
        <v>12</v>
      </c>
      <c r="DA15" s="685"/>
      <c r="DB15" s="685"/>
      <c r="DC15" s="685"/>
      <c r="DD15" s="691">
        <v>748968</v>
      </c>
      <c r="DE15" s="683"/>
      <c r="DF15" s="683"/>
      <c r="DG15" s="683"/>
      <c r="DH15" s="683"/>
      <c r="DI15" s="683"/>
      <c r="DJ15" s="683"/>
      <c r="DK15" s="683"/>
      <c r="DL15" s="683"/>
      <c r="DM15" s="683"/>
      <c r="DN15" s="683"/>
      <c r="DO15" s="683"/>
      <c r="DP15" s="684"/>
      <c r="DQ15" s="691">
        <v>2080298</v>
      </c>
      <c r="DR15" s="683"/>
      <c r="DS15" s="683"/>
      <c r="DT15" s="683"/>
      <c r="DU15" s="683"/>
      <c r="DV15" s="683"/>
      <c r="DW15" s="683"/>
      <c r="DX15" s="683"/>
      <c r="DY15" s="683"/>
      <c r="DZ15" s="683"/>
      <c r="EA15" s="683"/>
      <c r="EB15" s="683"/>
      <c r="EC15" s="692"/>
    </row>
    <row r="16" spans="2:143" ht="11.25" customHeight="1">
      <c r="B16" s="679" t="s">
        <v>258</v>
      </c>
      <c r="C16" s="680"/>
      <c r="D16" s="680"/>
      <c r="E16" s="680"/>
      <c r="F16" s="680"/>
      <c r="G16" s="680"/>
      <c r="H16" s="680"/>
      <c r="I16" s="680"/>
      <c r="J16" s="680"/>
      <c r="K16" s="680"/>
      <c r="L16" s="680"/>
      <c r="M16" s="680"/>
      <c r="N16" s="680"/>
      <c r="O16" s="680"/>
      <c r="P16" s="680"/>
      <c r="Q16" s="681"/>
      <c r="R16" s="682" t="s">
        <v>172</v>
      </c>
      <c r="S16" s="683"/>
      <c r="T16" s="683"/>
      <c r="U16" s="683"/>
      <c r="V16" s="683"/>
      <c r="W16" s="683"/>
      <c r="X16" s="683"/>
      <c r="Y16" s="684"/>
      <c r="Z16" s="685" t="s">
        <v>172</v>
      </c>
      <c r="AA16" s="685"/>
      <c r="AB16" s="685"/>
      <c r="AC16" s="685"/>
      <c r="AD16" s="686" t="s">
        <v>129</v>
      </c>
      <c r="AE16" s="686"/>
      <c r="AF16" s="686"/>
      <c r="AG16" s="686"/>
      <c r="AH16" s="686"/>
      <c r="AI16" s="686"/>
      <c r="AJ16" s="686"/>
      <c r="AK16" s="686"/>
      <c r="AL16" s="687" t="s">
        <v>172</v>
      </c>
      <c r="AM16" s="688"/>
      <c r="AN16" s="688"/>
      <c r="AO16" s="689"/>
      <c r="AP16" s="679" t="s">
        <v>259</v>
      </c>
      <c r="AQ16" s="680"/>
      <c r="AR16" s="680"/>
      <c r="AS16" s="680"/>
      <c r="AT16" s="680"/>
      <c r="AU16" s="680"/>
      <c r="AV16" s="680"/>
      <c r="AW16" s="680"/>
      <c r="AX16" s="680"/>
      <c r="AY16" s="680"/>
      <c r="AZ16" s="680"/>
      <c r="BA16" s="680"/>
      <c r="BB16" s="680"/>
      <c r="BC16" s="680"/>
      <c r="BD16" s="680"/>
      <c r="BE16" s="680"/>
      <c r="BF16" s="681"/>
      <c r="BG16" s="682" t="s">
        <v>172</v>
      </c>
      <c r="BH16" s="683"/>
      <c r="BI16" s="683"/>
      <c r="BJ16" s="683"/>
      <c r="BK16" s="683"/>
      <c r="BL16" s="683"/>
      <c r="BM16" s="683"/>
      <c r="BN16" s="684"/>
      <c r="BO16" s="685" t="s">
        <v>172</v>
      </c>
      <c r="BP16" s="685"/>
      <c r="BQ16" s="685"/>
      <c r="BR16" s="685"/>
      <c r="BS16" s="691" t="s">
        <v>172</v>
      </c>
      <c r="BT16" s="683"/>
      <c r="BU16" s="683"/>
      <c r="BV16" s="683"/>
      <c r="BW16" s="683"/>
      <c r="BX16" s="683"/>
      <c r="BY16" s="683"/>
      <c r="BZ16" s="683"/>
      <c r="CA16" s="683"/>
      <c r="CB16" s="692"/>
      <c r="CD16" s="697" t="s">
        <v>260</v>
      </c>
      <c r="CE16" s="698"/>
      <c r="CF16" s="698"/>
      <c r="CG16" s="698"/>
      <c r="CH16" s="698"/>
      <c r="CI16" s="698"/>
      <c r="CJ16" s="698"/>
      <c r="CK16" s="698"/>
      <c r="CL16" s="698"/>
      <c r="CM16" s="698"/>
      <c r="CN16" s="698"/>
      <c r="CO16" s="698"/>
      <c r="CP16" s="698"/>
      <c r="CQ16" s="699"/>
      <c r="CR16" s="682">
        <v>2938</v>
      </c>
      <c r="CS16" s="683"/>
      <c r="CT16" s="683"/>
      <c r="CU16" s="683"/>
      <c r="CV16" s="683"/>
      <c r="CW16" s="683"/>
      <c r="CX16" s="683"/>
      <c r="CY16" s="684"/>
      <c r="CZ16" s="685">
        <v>0</v>
      </c>
      <c r="DA16" s="685"/>
      <c r="DB16" s="685"/>
      <c r="DC16" s="685"/>
      <c r="DD16" s="691" t="s">
        <v>172</v>
      </c>
      <c r="DE16" s="683"/>
      <c r="DF16" s="683"/>
      <c r="DG16" s="683"/>
      <c r="DH16" s="683"/>
      <c r="DI16" s="683"/>
      <c r="DJ16" s="683"/>
      <c r="DK16" s="683"/>
      <c r="DL16" s="683"/>
      <c r="DM16" s="683"/>
      <c r="DN16" s="683"/>
      <c r="DO16" s="683"/>
      <c r="DP16" s="684"/>
      <c r="DQ16" s="691">
        <v>280</v>
      </c>
      <c r="DR16" s="683"/>
      <c r="DS16" s="683"/>
      <c r="DT16" s="683"/>
      <c r="DU16" s="683"/>
      <c r="DV16" s="683"/>
      <c r="DW16" s="683"/>
      <c r="DX16" s="683"/>
      <c r="DY16" s="683"/>
      <c r="DZ16" s="683"/>
      <c r="EA16" s="683"/>
      <c r="EB16" s="683"/>
      <c r="EC16" s="692"/>
    </row>
    <row r="17" spans="2:133" ht="11.25" customHeight="1">
      <c r="B17" s="679" t="s">
        <v>261</v>
      </c>
      <c r="C17" s="680"/>
      <c r="D17" s="680"/>
      <c r="E17" s="680"/>
      <c r="F17" s="680"/>
      <c r="G17" s="680"/>
      <c r="H17" s="680"/>
      <c r="I17" s="680"/>
      <c r="J17" s="680"/>
      <c r="K17" s="680"/>
      <c r="L17" s="680"/>
      <c r="M17" s="680"/>
      <c r="N17" s="680"/>
      <c r="O17" s="680"/>
      <c r="P17" s="680"/>
      <c r="Q17" s="681"/>
      <c r="R17" s="682">
        <v>89491</v>
      </c>
      <c r="S17" s="683"/>
      <c r="T17" s="683"/>
      <c r="U17" s="683"/>
      <c r="V17" s="683"/>
      <c r="W17" s="683"/>
      <c r="X17" s="683"/>
      <c r="Y17" s="684"/>
      <c r="Z17" s="685">
        <v>0.4</v>
      </c>
      <c r="AA17" s="685"/>
      <c r="AB17" s="685"/>
      <c r="AC17" s="685"/>
      <c r="AD17" s="686">
        <v>89491</v>
      </c>
      <c r="AE17" s="686"/>
      <c r="AF17" s="686"/>
      <c r="AG17" s="686"/>
      <c r="AH17" s="686"/>
      <c r="AI17" s="686"/>
      <c r="AJ17" s="686"/>
      <c r="AK17" s="686"/>
      <c r="AL17" s="687">
        <v>0.7</v>
      </c>
      <c r="AM17" s="688"/>
      <c r="AN17" s="688"/>
      <c r="AO17" s="689"/>
      <c r="AP17" s="679" t="s">
        <v>262</v>
      </c>
      <c r="AQ17" s="680"/>
      <c r="AR17" s="680"/>
      <c r="AS17" s="680"/>
      <c r="AT17" s="680"/>
      <c r="AU17" s="680"/>
      <c r="AV17" s="680"/>
      <c r="AW17" s="680"/>
      <c r="AX17" s="680"/>
      <c r="AY17" s="680"/>
      <c r="AZ17" s="680"/>
      <c r="BA17" s="680"/>
      <c r="BB17" s="680"/>
      <c r="BC17" s="680"/>
      <c r="BD17" s="680"/>
      <c r="BE17" s="680"/>
      <c r="BF17" s="681"/>
      <c r="BG17" s="682" t="s">
        <v>172</v>
      </c>
      <c r="BH17" s="683"/>
      <c r="BI17" s="683"/>
      <c r="BJ17" s="683"/>
      <c r="BK17" s="683"/>
      <c r="BL17" s="683"/>
      <c r="BM17" s="683"/>
      <c r="BN17" s="684"/>
      <c r="BO17" s="685" t="s">
        <v>172</v>
      </c>
      <c r="BP17" s="685"/>
      <c r="BQ17" s="685"/>
      <c r="BR17" s="685"/>
      <c r="BS17" s="691" t="s">
        <v>172</v>
      </c>
      <c r="BT17" s="683"/>
      <c r="BU17" s="683"/>
      <c r="BV17" s="683"/>
      <c r="BW17" s="683"/>
      <c r="BX17" s="683"/>
      <c r="BY17" s="683"/>
      <c r="BZ17" s="683"/>
      <c r="CA17" s="683"/>
      <c r="CB17" s="692"/>
      <c r="CD17" s="697" t="s">
        <v>263</v>
      </c>
      <c r="CE17" s="698"/>
      <c r="CF17" s="698"/>
      <c r="CG17" s="698"/>
      <c r="CH17" s="698"/>
      <c r="CI17" s="698"/>
      <c r="CJ17" s="698"/>
      <c r="CK17" s="698"/>
      <c r="CL17" s="698"/>
      <c r="CM17" s="698"/>
      <c r="CN17" s="698"/>
      <c r="CO17" s="698"/>
      <c r="CP17" s="698"/>
      <c r="CQ17" s="699"/>
      <c r="CR17" s="682">
        <v>1553182</v>
      </c>
      <c r="CS17" s="683"/>
      <c r="CT17" s="683"/>
      <c r="CU17" s="683"/>
      <c r="CV17" s="683"/>
      <c r="CW17" s="683"/>
      <c r="CX17" s="683"/>
      <c r="CY17" s="684"/>
      <c r="CZ17" s="685">
        <v>6.8</v>
      </c>
      <c r="DA17" s="685"/>
      <c r="DB17" s="685"/>
      <c r="DC17" s="685"/>
      <c r="DD17" s="691" t="s">
        <v>172</v>
      </c>
      <c r="DE17" s="683"/>
      <c r="DF17" s="683"/>
      <c r="DG17" s="683"/>
      <c r="DH17" s="683"/>
      <c r="DI17" s="683"/>
      <c r="DJ17" s="683"/>
      <c r="DK17" s="683"/>
      <c r="DL17" s="683"/>
      <c r="DM17" s="683"/>
      <c r="DN17" s="683"/>
      <c r="DO17" s="683"/>
      <c r="DP17" s="684"/>
      <c r="DQ17" s="691">
        <v>1524332</v>
      </c>
      <c r="DR17" s="683"/>
      <c r="DS17" s="683"/>
      <c r="DT17" s="683"/>
      <c r="DU17" s="683"/>
      <c r="DV17" s="683"/>
      <c r="DW17" s="683"/>
      <c r="DX17" s="683"/>
      <c r="DY17" s="683"/>
      <c r="DZ17" s="683"/>
      <c r="EA17" s="683"/>
      <c r="EB17" s="683"/>
      <c r="EC17" s="692"/>
    </row>
    <row r="18" spans="2:133" ht="11.25" customHeight="1">
      <c r="B18" s="679" t="s">
        <v>264</v>
      </c>
      <c r="C18" s="680"/>
      <c r="D18" s="680"/>
      <c r="E18" s="680"/>
      <c r="F18" s="680"/>
      <c r="G18" s="680"/>
      <c r="H18" s="680"/>
      <c r="I18" s="680"/>
      <c r="J18" s="680"/>
      <c r="K18" s="680"/>
      <c r="L18" s="680"/>
      <c r="M18" s="680"/>
      <c r="N18" s="680"/>
      <c r="O18" s="680"/>
      <c r="P18" s="680"/>
      <c r="Q18" s="681"/>
      <c r="R18" s="682">
        <v>1725747</v>
      </c>
      <c r="S18" s="683"/>
      <c r="T18" s="683"/>
      <c r="U18" s="683"/>
      <c r="V18" s="683"/>
      <c r="W18" s="683"/>
      <c r="X18" s="683"/>
      <c r="Y18" s="684"/>
      <c r="Z18" s="685">
        <v>7.1</v>
      </c>
      <c r="AA18" s="685"/>
      <c r="AB18" s="685"/>
      <c r="AC18" s="685"/>
      <c r="AD18" s="686">
        <v>1447200</v>
      </c>
      <c r="AE18" s="686"/>
      <c r="AF18" s="686"/>
      <c r="AG18" s="686"/>
      <c r="AH18" s="686"/>
      <c r="AI18" s="686"/>
      <c r="AJ18" s="686"/>
      <c r="AK18" s="686"/>
      <c r="AL18" s="687">
        <v>10.7</v>
      </c>
      <c r="AM18" s="688"/>
      <c r="AN18" s="688"/>
      <c r="AO18" s="689"/>
      <c r="AP18" s="679" t="s">
        <v>265</v>
      </c>
      <c r="AQ18" s="680"/>
      <c r="AR18" s="680"/>
      <c r="AS18" s="680"/>
      <c r="AT18" s="680"/>
      <c r="AU18" s="680"/>
      <c r="AV18" s="680"/>
      <c r="AW18" s="680"/>
      <c r="AX18" s="680"/>
      <c r="AY18" s="680"/>
      <c r="AZ18" s="680"/>
      <c r="BA18" s="680"/>
      <c r="BB18" s="680"/>
      <c r="BC18" s="680"/>
      <c r="BD18" s="680"/>
      <c r="BE18" s="680"/>
      <c r="BF18" s="681"/>
      <c r="BG18" s="682" t="s">
        <v>172</v>
      </c>
      <c r="BH18" s="683"/>
      <c r="BI18" s="683"/>
      <c r="BJ18" s="683"/>
      <c r="BK18" s="683"/>
      <c r="BL18" s="683"/>
      <c r="BM18" s="683"/>
      <c r="BN18" s="684"/>
      <c r="BO18" s="685" t="s">
        <v>172</v>
      </c>
      <c r="BP18" s="685"/>
      <c r="BQ18" s="685"/>
      <c r="BR18" s="685"/>
      <c r="BS18" s="691" t="s">
        <v>172</v>
      </c>
      <c r="BT18" s="683"/>
      <c r="BU18" s="683"/>
      <c r="BV18" s="683"/>
      <c r="BW18" s="683"/>
      <c r="BX18" s="683"/>
      <c r="BY18" s="683"/>
      <c r="BZ18" s="683"/>
      <c r="CA18" s="683"/>
      <c r="CB18" s="692"/>
      <c r="CD18" s="697" t="s">
        <v>266</v>
      </c>
      <c r="CE18" s="698"/>
      <c r="CF18" s="698"/>
      <c r="CG18" s="698"/>
      <c r="CH18" s="698"/>
      <c r="CI18" s="698"/>
      <c r="CJ18" s="698"/>
      <c r="CK18" s="698"/>
      <c r="CL18" s="698"/>
      <c r="CM18" s="698"/>
      <c r="CN18" s="698"/>
      <c r="CO18" s="698"/>
      <c r="CP18" s="698"/>
      <c r="CQ18" s="699"/>
      <c r="CR18" s="682" t="s">
        <v>172</v>
      </c>
      <c r="CS18" s="683"/>
      <c r="CT18" s="683"/>
      <c r="CU18" s="683"/>
      <c r="CV18" s="683"/>
      <c r="CW18" s="683"/>
      <c r="CX18" s="683"/>
      <c r="CY18" s="684"/>
      <c r="CZ18" s="685" t="s">
        <v>172</v>
      </c>
      <c r="DA18" s="685"/>
      <c r="DB18" s="685"/>
      <c r="DC18" s="685"/>
      <c r="DD18" s="691" t="s">
        <v>172</v>
      </c>
      <c r="DE18" s="683"/>
      <c r="DF18" s="683"/>
      <c r="DG18" s="683"/>
      <c r="DH18" s="683"/>
      <c r="DI18" s="683"/>
      <c r="DJ18" s="683"/>
      <c r="DK18" s="683"/>
      <c r="DL18" s="683"/>
      <c r="DM18" s="683"/>
      <c r="DN18" s="683"/>
      <c r="DO18" s="683"/>
      <c r="DP18" s="684"/>
      <c r="DQ18" s="691" t="s">
        <v>172</v>
      </c>
      <c r="DR18" s="683"/>
      <c r="DS18" s="683"/>
      <c r="DT18" s="683"/>
      <c r="DU18" s="683"/>
      <c r="DV18" s="683"/>
      <c r="DW18" s="683"/>
      <c r="DX18" s="683"/>
      <c r="DY18" s="683"/>
      <c r="DZ18" s="683"/>
      <c r="EA18" s="683"/>
      <c r="EB18" s="683"/>
      <c r="EC18" s="692"/>
    </row>
    <row r="19" spans="2:133" ht="11.25" customHeight="1">
      <c r="B19" s="679" t="s">
        <v>267</v>
      </c>
      <c r="C19" s="680"/>
      <c r="D19" s="680"/>
      <c r="E19" s="680"/>
      <c r="F19" s="680"/>
      <c r="G19" s="680"/>
      <c r="H19" s="680"/>
      <c r="I19" s="680"/>
      <c r="J19" s="680"/>
      <c r="K19" s="680"/>
      <c r="L19" s="680"/>
      <c r="M19" s="680"/>
      <c r="N19" s="680"/>
      <c r="O19" s="680"/>
      <c r="P19" s="680"/>
      <c r="Q19" s="681"/>
      <c r="R19" s="682">
        <v>1447200</v>
      </c>
      <c r="S19" s="683"/>
      <c r="T19" s="683"/>
      <c r="U19" s="683"/>
      <c r="V19" s="683"/>
      <c r="W19" s="683"/>
      <c r="X19" s="683"/>
      <c r="Y19" s="684"/>
      <c r="Z19" s="685">
        <v>6</v>
      </c>
      <c r="AA19" s="685"/>
      <c r="AB19" s="685"/>
      <c r="AC19" s="685"/>
      <c r="AD19" s="686">
        <v>1447200</v>
      </c>
      <c r="AE19" s="686"/>
      <c r="AF19" s="686"/>
      <c r="AG19" s="686"/>
      <c r="AH19" s="686"/>
      <c r="AI19" s="686"/>
      <c r="AJ19" s="686"/>
      <c r="AK19" s="686"/>
      <c r="AL19" s="687">
        <v>10.7</v>
      </c>
      <c r="AM19" s="688"/>
      <c r="AN19" s="688"/>
      <c r="AO19" s="689"/>
      <c r="AP19" s="679" t="s">
        <v>268</v>
      </c>
      <c r="AQ19" s="680"/>
      <c r="AR19" s="680"/>
      <c r="AS19" s="680"/>
      <c r="AT19" s="680"/>
      <c r="AU19" s="680"/>
      <c r="AV19" s="680"/>
      <c r="AW19" s="680"/>
      <c r="AX19" s="680"/>
      <c r="AY19" s="680"/>
      <c r="AZ19" s="680"/>
      <c r="BA19" s="680"/>
      <c r="BB19" s="680"/>
      <c r="BC19" s="680"/>
      <c r="BD19" s="680"/>
      <c r="BE19" s="680"/>
      <c r="BF19" s="681"/>
      <c r="BG19" s="682">
        <v>652079</v>
      </c>
      <c r="BH19" s="683"/>
      <c r="BI19" s="683"/>
      <c r="BJ19" s="683"/>
      <c r="BK19" s="683"/>
      <c r="BL19" s="683"/>
      <c r="BM19" s="683"/>
      <c r="BN19" s="684"/>
      <c r="BO19" s="685">
        <v>5.9</v>
      </c>
      <c r="BP19" s="685"/>
      <c r="BQ19" s="685"/>
      <c r="BR19" s="685"/>
      <c r="BS19" s="691" t="s">
        <v>172</v>
      </c>
      <c r="BT19" s="683"/>
      <c r="BU19" s="683"/>
      <c r="BV19" s="683"/>
      <c r="BW19" s="683"/>
      <c r="BX19" s="683"/>
      <c r="BY19" s="683"/>
      <c r="BZ19" s="683"/>
      <c r="CA19" s="683"/>
      <c r="CB19" s="692"/>
      <c r="CD19" s="697" t="s">
        <v>269</v>
      </c>
      <c r="CE19" s="698"/>
      <c r="CF19" s="698"/>
      <c r="CG19" s="698"/>
      <c r="CH19" s="698"/>
      <c r="CI19" s="698"/>
      <c r="CJ19" s="698"/>
      <c r="CK19" s="698"/>
      <c r="CL19" s="698"/>
      <c r="CM19" s="698"/>
      <c r="CN19" s="698"/>
      <c r="CO19" s="698"/>
      <c r="CP19" s="698"/>
      <c r="CQ19" s="699"/>
      <c r="CR19" s="682" t="s">
        <v>172</v>
      </c>
      <c r="CS19" s="683"/>
      <c r="CT19" s="683"/>
      <c r="CU19" s="683"/>
      <c r="CV19" s="683"/>
      <c r="CW19" s="683"/>
      <c r="CX19" s="683"/>
      <c r="CY19" s="684"/>
      <c r="CZ19" s="685" t="s">
        <v>172</v>
      </c>
      <c r="DA19" s="685"/>
      <c r="DB19" s="685"/>
      <c r="DC19" s="685"/>
      <c r="DD19" s="691" t="s">
        <v>172</v>
      </c>
      <c r="DE19" s="683"/>
      <c r="DF19" s="683"/>
      <c r="DG19" s="683"/>
      <c r="DH19" s="683"/>
      <c r="DI19" s="683"/>
      <c r="DJ19" s="683"/>
      <c r="DK19" s="683"/>
      <c r="DL19" s="683"/>
      <c r="DM19" s="683"/>
      <c r="DN19" s="683"/>
      <c r="DO19" s="683"/>
      <c r="DP19" s="684"/>
      <c r="DQ19" s="691" t="s">
        <v>129</v>
      </c>
      <c r="DR19" s="683"/>
      <c r="DS19" s="683"/>
      <c r="DT19" s="683"/>
      <c r="DU19" s="683"/>
      <c r="DV19" s="683"/>
      <c r="DW19" s="683"/>
      <c r="DX19" s="683"/>
      <c r="DY19" s="683"/>
      <c r="DZ19" s="683"/>
      <c r="EA19" s="683"/>
      <c r="EB19" s="683"/>
      <c r="EC19" s="692"/>
    </row>
    <row r="20" spans="2:133" ht="11.25" customHeight="1">
      <c r="B20" s="679" t="s">
        <v>270</v>
      </c>
      <c r="C20" s="680"/>
      <c r="D20" s="680"/>
      <c r="E20" s="680"/>
      <c r="F20" s="680"/>
      <c r="G20" s="680"/>
      <c r="H20" s="680"/>
      <c r="I20" s="680"/>
      <c r="J20" s="680"/>
      <c r="K20" s="680"/>
      <c r="L20" s="680"/>
      <c r="M20" s="680"/>
      <c r="N20" s="680"/>
      <c r="O20" s="680"/>
      <c r="P20" s="680"/>
      <c r="Q20" s="681"/>
      <c r="R20" s="682">
        <v>278372</v>
      </c>
      <c r="S20" s="683"/>
      <c r="T20" s="683"/>
      <c r="U20" s="683"/>
      <c r="V20" s="683"/>
      <c r="W20" s="683"/>
      <c r="X20" s="683"/>
      <c r="Y20" s="684"/>
      <c r="Z20" s="685">
        <v>1.1000000000000001</v>
      </c>
      <c r="AA20" s="685"/>
      <c r="AB20" s="685"/>
      <c r="AC20" s="685"/>
      <c r="AD20" s="686" t="s">
        <v>172</v>
      </c>
      <c r="AE20" s="686"/>
      <c r="AF20" s="686"/>
      <c r="AG20" s="686"/>
      <c r="AH20" s="686"/>
      <c r="AI20" s="686"/>
      <c r="AJ20" s="686"/>
      <c r="AK20" s="686"/>
      <c r="AL20" s="687" t="s">
        <v>172</v>
      </c>
      <c r="AM20" s="688"/>
      <c r="AN20" s="688"/>
      <c r="AO20" s="689"/>
      <c r="AP20" s="679" t="s">
        <v>271</v>
      </c>
      <c r="AQ20" s="680"/>
      <c r="AR20" s="680"/>
      <c r="AS20" s="680"/>
      <c r="AT20" s="680"/>
      <c r="AU20" s="680"/>
      <c r="AV20" s="680"/>
      <c r="AW20" s="680"/>
      <c r="AX20" s="680"/>
      <c r="AY20" s="680"/>
      <c r="AZ20" s="680"/>
      <c r="BA20" s="680"/>
      <c r="BB20" s="680"/>
      <c r="BC20" s="680"/>
      <c r="BD20" s="680"/>
      <c r="BE20" s="680"/>
      <c r="BF20" s="681"/>
      <c r="BG20" s="682">
        <v>652079</v>
      </c>
      <c r="BH20" s="683"/>
      <c r="BI20" s="683"/>
      <c r="BJ20" s="683"/>
      <c r="BK20" s="683"/>
      <c r="BL20" s="683"/>
      <c r="BM20" s="683"/>
      <c r="BN20" s="684"/>
      <c r="BO20" s="685">
        <v>5.9</v>
      </c>
      <c r="BP20" s="685"/>
      <c r="BQ20" s="685"/>
      <c r="BR20" s="685"/>
      <c r="BS20" s="691" t="s">
        <v>172</v>
      </c>
      <c r="BT20" s="683"/>
      <c r="BU20" s="683"/>
      <c r="BV20" s="683"/>
      <c r="BW20" s="683"/>
      <c r="BX20" s="683"/>
      <c r="BY20" s="683"/>
      <c r="BZ20" s="683"/>
      <c r="CA20" s="683"/>
      <c r="CB20" s="692"/>
      <c r="CD20" s="697" t="s">
        <v>272</v>
      </c>
      <c r="CE20" s="698"/>
      <c r="CF20" s="698"/>
      <c r="CG20" s="698"/>
      <c r="CH20" s="698"/>
      <c r="CI20" s="698"/>
      <c r="CJ20" s="698"/>
      <c r="CK20" s="698"/>
      <c r="CL20" s="698"/>
      <c r="CM20" s="698"/>
      <c r="CN20" s="698"/>
      <c r="CO20" s="698"/>
      <c r="CP20" s="698"/>
      <c r="CQ20" s="699"/>
      <c r="CR20" s="682">
        <v>22927464</v>
      </c>
      <c r="CS20" s="683"/>
      <c r="CT20" s="683"/>
      <c r="CU20" s="683"/>
      <c r="CV20" s="683"/>
      <c r="CW20" s="683"/>
      <c r="CX20" s="683"/>
      <c r="CY20" s="684"/>
      <c r="CZ20" s="685">
        <v>100</v>
      </c>
      <c r="DA20" s="685"/>
      <c r="DB20" s="685"/>
      <c r="DC20" s="685"/>
      <c r="DD20" s="691">
        <v>1655278</v>
      </c>
      <c r="DE20" s="683"/>
      <c r="DF20" s="683"/>
      <c r="DG20" s="683"/>
      <c r="DH20" s="683"/>
      <c r="DI20" s="683"/>
      <c r="DJ20" s="683"/>
      <c r="DK20" s="683"/>
      <c r="DL20" s="683"/>
      <c r="DM20" s="683"/>
      <c r="DN20" s="683"/>
      <c r="DO20" s="683"/>
      <c r="DP20" s="684"/>
      <c r="DQ20" s="691">
        <v>16266800</v>
      </c>
      <c r="DR20" s="683"/>
      <c r="DS20" s="683"/>
      <c r="DT20" s="683"/>
      <c r="DU20" s="683"/>
      <c r="DV20" s="683"/>
      <c r="DW20" s="683"/>
      <c r="DX20" s="683"/>
      <c r="DY20" s="683"/>
      <c r="DZ20" s="683"/>
      <c r="EA20" s="683"/>
      <c r="EB20" s="683"/>
      <c r="EC20" s="692"/>
    </row>
    <row r="21" spans="2:133" ht="11.25" customHeight="1">
      <c r="B21" s="679" t="s">
        <v>273</v>
      </c>
      <c r="C21" s="680"/>
      <c r="D21" s="680"/>
      <c r="E21" s="680"/>
      <c r="F21" s="680"/>
      <c r="G21" s="680"/>
      <c r="H21" s="680"/>
      <c r="I21" s="680"/>
      <c r="J21" s="680"/>
      <c r="K21" s="680"/>
      <c r="L21" s="680"/>
      <c r="M21" s="680"/>
      <c r="N21" s="680"/>
      <c r="O21" s="680"/>
      <c r="P21" s="680"/>
      <c r="Q21" s="681"/>
      <c r="R21" s="682">
        <v>175</v>
      </c>
      <c r="S21" s="683"/>
      <c r="T21" s="683"/>
      <c r="U21" s="683"/>
      <c r="V21" s="683"/>
      <c r="W21" s="683"/>
      <c r="X21" s="683"/>
      <c r="Y21" s="684"/>
      <c r="Z21" s="685">
        <v>0</v>
      </c>
      <c r="AA21" s="685"/>
      <c r="AB21" s="685"/>
      <c r="AC21" s="685"/>
      <c r="AD21" s="686" t="s">
        <v>129</v>
      </c>
      <c r="AE21" s="686"/>
      <c r="AF21" s="686"/>
      <c r="AG21" s="686"/>
      <c r="AH21" s="686"/>
      <c r="AI21" s="686"/>
      <c r="AJ21" s="686"/>
      <c r="AK21" s="686"/>
      <c r="AL21" s="687" t="s">
        <v>172</v>
      </c>
      <c r="AM21" s="688"/>
      <c r="AN21" s="688"/>
      <c r="AO21" s="689"/>
      <c r="AP21" s="700" t="s">
        <v>274</v>
      </c>
      <c r="AQ21" s="701"/>
      <c r="AR21" s="701"/>
      <c r="AS21" s="701"/>
      <c r="AT21" s="701"/>
      <c r="AU21" s="701"/>
      <c r="AV21" s="701"/>
      <c r="AW21" s="701"/>
      <c r="AX21" s="701"/>
      <c r="AY21" s="701"/>
      <c r="AZ21" s="701"/>
      <c r="BA21" s="701"/>
      <c r="BB21" s="701"/>
      <c r="BC21" s="701"/>
      <c r="BD21" s="701"/>
      <c r="BE21" s="701"/>
      <c r="BF21" s="702"/>
      <c r="BG21" s="682" t="s">
        <v>172</v>
      </c>
      <c r="BH21" s="683"/>
      <c r="BI21" s="683"/>
      <c r="BJ21" s="683"/>
      <c r="BK21" s="683"/>
      <c r="BL21" s="683"/>
      <c r="BM21" s="683"/>
      <c r="BN21" s="684"/>
      <c r="BO21" s="685" t="s">
        <v>172</v>
      </c>
      <c r="BP21" s="685"/>
      <c r="BQ21" s="685"/>
      <c r="BR21" s="685"/>
      <c r="BS21" s="691" t="s">
        <v>172</v>
      </c>
      <c r="BT21" s="683"/>
      <c r="BU21" s="683"/>
      <c r="BV21" s="683"/>
      <c r="BW21" s="683"/>
      <c r="BX21" s="683"/>
      <c r="BY21" s="683"/>
      <c r="BZ21" s="683"/>
      <c r="CA21" s="683"/>
      <c r="CB21" s="692"/>
      <c r="CD21" s="706"/>
      <c r="CE21" s="707"/>
      <c r="CF21" s="707"/>
      <c r="CG21" s="707"/>
      <c r="CH21" s="707"/>
      <c r="CI21" s="707"/>
      <c r="CJ21" s="707"/>
      <c r="CK21" s="707"/>
      <c r="CL21" s="707"/>
      <c r="CM21" s="707"/>
      <c r="CN21" s="707"/>
      <c r="CO21" s="707"/>
      <c r="CP21" s="707"/>
      <c r="CQ21" s="708"/>
      <c r="CR21" s="709"/>
      <c r="CS21" s="704"/>
      <c r="CT21" s="704"/>
      <c r="CU21" s="704"/>
      <c r="CV21" s="704"/>
      <c r="CW21" s="704"/>
      <c r="CX21" s="704"/>
      <c r="CY21" s="710"/>
      <c r="CZ21" s="711"/>
      <c r="DA21" s="711"/>
      <c r="DB21" s="711"/>
      <c r="DC21" s="711"/>
      <c r="DD21" s="703"/>
      <c r="DE21" s="704"/>
      <c r="DF21" s="704"/>
      <c r="DG21" s="704"/>
      <c r="DH21" s="704"/>
      <c r="DI21" s="704"/>
      <c r="DJ21" s="704"/>
      <c r="DK21" s="704"/>
      <c r="DL21" s="704"/>
      <c r="DM21" s="704"/>
      <c r="DN21" s="704"/>
      <c r="DO21" s="704"/>
      <c r="DP21" s="710"/>
      <c r="DQ21" s="703"/>
      <c r="DR21" s="704"/>
      <c r="DS21" s="704"/>
      <c r="DT21" s="704"/>
      <c r="DU21" s="704"/>
      <c r="DV21" s="704"/>
      <c r="DW21" s="704"/>
      <c r="DX21" s="704"/>
      <c r="DY21" s="704"/>
      <c r="DZ21" s="704"/>
      <c r="EA21" s="704"/>
      <c r="EB21" s="704"/>
      <c r="EC21" s="705"/>
    </row>
    <row r="22" spans="2:133" ht="11.25" customHeight="1">
      <c r="B22" s="679" t="s">
        <v>275</v>
      </c>
      <c r="C22" s="680"/>
      <c r="D22" s="680"/>
      <c r="E22" s="680"/>
      <c r="F22" s="680"/>
      <c r="G22" s="680"/>
      <c r="H22" s="680"/>
      <c r="I22" s="680"/>
      <c r="J22" s="680"/>
      <c r="K22" s="680"/>
      <c r="L22" s="680"/>
      <c r="M22" s="680"/>
      <c r="N22" s="680"/>
      <c r="O22" s="680"/>
      <c r="P22" s="680"/>
      <c r="Q22" s="681"/>
      <c r="R22" s="682">
        <v>14332917</v>
      </c>
      <c r="S22" s="683"/>
      <c r="T22" s="683"/>
      <c r="U22" s="683"/>
      <c r="V22" s="683"/>
      <c r="W22" s="683"/>
      <c r="X22" s="683"/>
      <c r="Y22" s="684"/>
      <c r="Z22" s="685">
        <v>58.9</v>
      </c>
      <c r="AA22" s="685"/>
      <c r="AB22" s="685"/>
      <c r="AC22" s="685"/>
      <c r="AD22" s="686">
        <v>13402291</v>
      </c>
      <c r="AE22" s="686"/>
      <c r="AF22" s="686"/>
      <c r="AG22" s="686"/>
      <c r="AH22" s="686"/>
      <c r="AI22" s="686"/>
      <c r="AJ22" s="686"/>
      <c r="AK22" s="686"/>
      <c r="AL22" s="687">
        <v>99.3</v>
      </c>
      <c r="AM22" s="688"/>
      <c r="AN22" s="688"/>
      <c r="AO22" s="689"/>
      <c r="AP22" s="700" t="s">
        <v>276</v>
      </c>
      <c r="AQ22" s="701"/>
      <c r="AR22" s="701"/>
      <c r="AS22" s="701"/>
      <c r="AT22" s="701"/>
      <c r="AU22" s="701"/>
      <c r="AV22" s="701"/>
      <c r="AW22" s="701"/>
      <c r="AX22" s="701"/>
      <c r="AY22" s="701"/>
      <c r="AZ22" s="701"/>
      <c r="BA22" s="701"/>
      <c r="BB22" s="701"/>
      <c r="BC22" s="701"/>
      <c r="BD22" s="701"/>
      <c r="BE22" s="701"/>
      <c r="BF22" s="702"/>
      <c r="BG22" s="682" t="s">
        <v>172</v>
      </c>
      <c r="BH22" s="683"/>
      <c r="BI22" s="683"/>
      <c r="BJ22" s="683"/>
      <c r="BK22" s="683"/>
      <c r="BL22" s="683"/>
      <c r="BM22" s="683"/>
      <c r="BN22" s="684"/>
      <c r="BO22" s="685" t="s">
        <v>129</v>
      </c>
      <c r="BP22" s="685"/>
      <c r="BQ22" s="685"/>
      <c r="BR22" s="685"/>
      <c r="BS22" s="691" t="s">
        <v>129</v>
      </c>
      <c r="BT22" s="683"/>
      <c r="BU22" s="683"/>
      <c r="BV22" s="683"/>
      <c r="BW22" s="683"/>
      <c r="BX22" s="683"/>
      <c r="BY22" s="683"/>
      <c r="BZ22" s="683"/>
      <c r="CA22" s="683"/>
      <c r="CB22" s="692"/>
      <c r="CD22" s="664" t="s">
        <v>277</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c r="B23" s="679" t="s">
        <v>278</v>
      </c>
      <c r="C23" s="680"/>
      <c r="D23" s="680"/>
      <c r="E23" s="680"/>
      <c r="F23" s="680"/>
      <c r="G23" s="680"/>
      <c r="H23" s="680"/>
      <c r="I23" s="680"/>
      <c r="J23" s="680"/>
      <c r="K23" s="680"/>
      <c r="L23" s="680"/>
      <c r="M23" s="680"/>
      <c r="N23" s="680"/>
      <c r="O23" s="680"/>
      <c r="P23" s="680"/>
      <c r="Q23" s="681"/>
      <c r="R23" s="682">
        <v>6835</v>
      </c>
      <c r="S23" s="683"/>
      <c r="T23" s="683"/>
      <c r="U23" s="683"/>
      <c r="V23" s="683"/>
      <c r="W23" s="683"/>
      <c r="X23" s="683"/>
      <c r="Y23" s="684"/>
      <c r="Z23" s="685">
        <v>0</v>
      </c>
      <c r="AA23" s="685"/>
      <c r="AB23" s="685"/>
      <c r="AC23" s="685"/>
      <c r="AD23" s="686">
        <v>6835</v>
      </c>
      <c r="AE23" s="686"/>
      <c r="AF23" s="686"/>
      <c r="AG23" s="686"/>
      <c r="AH23" s="686"/>
      <c r="AI23" s="686"/>
      <c r="AJ23" s="686"/>
      <c r="AK23" s="686"/>
      <c r="AL23" s="687">
        <v>0.1</v>
      </c>
      <c r="AM23" s="688"/>
      <c r="AN23" s="688"/>
      <c r="AO23" s="689"/>
      <c r="AP23" s="700" t="s">
        <v>279</v>
      </c>
      <c r="AQ23" s="701"/>
      <c r="AR23" s="701"/>
      <c r="AS23" s="701"/>
      <c r="AT23" s="701"/>
      <c r="AU23" s="701"/>
      <c r="AV23" s="701"/>
      <c r="AW23" s="701"/>
      <c r="AX23" s="701"/>
      <c r="AY23" s="701"/>
      <c r="AZ23" s="701"/>
      <c r="BA23" s="701"/>
      <c r="BB23" s="701"/>
      <c r="BC23" s="701"/>
      <c r="BD23" s="701"/>
      <c r="BE23" s="701"/>
      <c r="BF23" s="702"/>
      <c r="BG23" s="682">
        <v>652079</v>
      </c>
      <c r="BH23" s="683"/>
      <c r="BI23" s="683"/>
      <c r="BJ23" s="683"/>
      <c r="BK23" s="683"/>
      <c r="BL23" s="683"/>
      <c r="BM23" s="683"/>
      <c r="BN23" s="684"/>
      <c r="BO23" s="685">
        <v>5.9</v>
      </c>
      <c r="BP23" s="685"/>
      <c r="BQ23" s="685"/>
      <c r="BR23" s="685"/>
      <c r="BS23" s="691" t="s">
        <v>172</v>
      </c>
      <c r="BT23" s="683"/>
      <c r="BU23" s="683"/>
      <c r="BV23" s="683"/>
      <c r="BW23" s="683"/>
      <c r="BX23" s="683"/>
      <c r="BY23" s="683"/>
      <c r="BZ23" s="683"/>
      <c r="CA23" s="683"/>
      <c r="CB23" s="692"/>
      <c r="CD23" s="664" t="s">
        <v>219</v>
      </c>
      <c r="CE23" s="665"/>
      <c r="CF23" s="665"/>
      <c r="CG23" s="665"/>
      <c r="CH23" s="665"/>
      <c r="CI23" s="665"/>
      <c r="CJ23" s="665"/>
      <c r="CK23" s="665"/>
      <c r="CL23" s="665"/>
      <c r="CM23" s="665"/>
      <c r="CN23" s="665"/>
      <c r="CO23" s="665"/>
      <c r="CP23" s="665"/>
      <c r="CQ23" s="666"/>
      <c r="CR23" s="664" t="s">
        <v>280</v>
      </c>
      <c r="CS23" s="665"/>
      <c r="CT23" s="665"/>
      <c r="CU23" s="665"/>
      <c r="CV23" s="665"/>
      <c r="CW23" s="665"/>
      <c r="CX23" s="665"/>
      <c r="CY23" s="666"/>
      <c r="CZ23" s="664" t="s">
        <v>281</v>
      </c>
      <c r="DA23" s="665"/>
      <c r="DB23" s="665"/>
      <c r="DC23" s="666"/>
      <c r="DD23" s="664" t="s">
        <v>282</v>
      </c>
      <c r="DE23" s="665"/>
      <c r="DF23" s="665"/>
      <c r="DG23" s="665"/>
      <c r="DH23" s="665"/>
      <c r="DI23" s="665"/>
      <c r="DJ23" s="665"/>
      <c r="DK23" s="666"/>
      <c r="DL23" s="712" t="s">
        <v>283</v>
      </c>
      <c r="DM23" s="713"/>
      <c r="DN23" s="713"/>
      <c r="DO23" s="713"/>
      <c r="DP23" s="713"/>
      <c r="DQ23" s="713"/>
      <c r="DR23" s="713"/>
      <c r="DS23" s="713"/>
      <c r="DT23" s="713"/>
      <c r="DU23" s="713"/>
      <c r="DV23" s="714"/>
      <c r="DW23" s="664" t="s">
        <v>284</v>
      </c>
      <c r="DX23" s="665"/>
      <c r="DY23" s="665"/>
      <c r="DZ23" s="665"/>
      <c r="EA23" s="665"/>
      <c r="EB23" s="665"/>
      <c r="EC23" s="666"/>
    </row>
    <row r="24" spans="2:133" ht="11.25" customHeight="1">
      <c r="B24" s="679" t="s">
        <v>285</v>
      </c>
      <c r="C24" s="680"/>
      <c r="D24" s="680"/>
      <c r="E24" s="680"/>
      <c r="F24" s="680"/>
      <c r="G24" s="680"/>
      <c r="H24" s="680"/>
      <c r="I24" s="680"/>
      <c r="J24" s="680"/>
      <c r="K24" s="680"/>
      <c r="L24" s="680"/>
      <c r="M24" s="680"/>
      <c r="N24" s="680"/>
      <c r="O24" s="680"/>
      <c r="P24" s="680"/>
      <c r="Q24" s="681"/>
      <c r="R24" s="682">
        <v>393342</v>
      </c>
      <c r="S24" s="683"/>
      <c r="T24" s="683"/>
      <c r="U24" s="683"/>
      <c r="V24" s="683"/>
      <c r="W24" s="683"/>
      <c r="X24" s="683"/>
      <c r="Y24" s="684"/>
      <c r="Z24" s="685">
        <v>1.6</v>
      </c>
      <c r="AA24" s="685"/>
      <c r="AB24" s="685"/>
      <c r="AC24" s="685"/>
      <c r="AD24" s="686" t="s">
        <v>129</v>
      </c>
      <c r="AE24" s="686"/>
      <c r="AF24" s="686"/>
      <c r="AG24" s="686"/>
      <c r="AH24" s="686"/>
      <c r="AI24" s="686"/>
      <c r="AJ24" s="686"/>
      <c r="AK24" s="686"/>
      <c r="AL24" s="687" t="s">
        <v>172</v>
      </c>
      <c r="AM24" s="688"/>
      <c r="AN24" s="688"/>
      <c r="AO24" s="689"/>
      <c r="AP24" s="700" t="s">
        <v>286</v>
      </c>
      <c r="AQ24" s="701"/>
      <c r="AR24" s="701"/>
      <c r="AS24" s="701"/>
      <c r="AT24" s="701"/>
      <c r="AU24" s="701"/>
      <c r="AV24" s="701"/>
      <c r="AW24" s="701"/>
      <c r="AX24" s="701"/>
      <c r="AY24" s="701"/>
      <c r="AZ24" s="701"/>
      <c r="BA24" s="701"/>
      <c r="BB24" s="701"/>
      <c r="BC24" s="701"/>
      <c r="BD24" s="701"/>
      <c r="BE24" s="701"/>
      <c r="BF24" s="702"/>
      <c r="BG24" s="682" t="s">
        <v>172</v>
      </c>
      <c r="BH24" s="683"/>
      <c r="BI24" s="683"/>
      <c r="BJ24" s="683"/>
      <c r="BK24" s="683"/>
      <c r="BL24" s="683"/>
      <c r="BM24" s="683"/>
      <c r="BN24" s="684"/>
      <c r="BO24" s="685" t="s">
        <v>129</v>
      </c>
      <c r="BP24" s="685"/>
      <c r="BQ24" s="685"/>
      <c r="BR24" s="685"/>
      <c r="BS24" s="691" t="s">
        <v>172</v>
      </c>
      <c r="BT24" s="683"/>
      <c r="BU24" s="683"/>
      <c r="BV24" s="683"/>
      <c r="BW24" s="683"/>
      <c r="BX24" s="683"/>
      <c r="BY24" s="683"/>
      <c r="BZ24" s="683"/>
      <c r="CA24" s="683"/>
      <c r="CB24" s="692"/>
      <c r="CD24" s="693" t="s">
        <v>287</v>
      </c>
      <c r="CE24" s="694"/>
      <c r="CF24" s="694"/>
      <c r="CG24" s="694"/>
      <c r="CH24" s="694"/>
      <c r="CI24" s="694"/>
      <c r="CJ24" s="694"/>
      <c r="CK24" s="694"/>
      <c r="CL24" s="694"/>
      <c r="CM24" s="694"/>
      <c r="CN24" s="694"/>
      <c r="CO24" s="694"/>
      <c r="CP24" s="694"/>
      <c r="CQ24" s="695"/>
      <c r="CR24" s="671">
        <v>11374627</v>
      </c>
      <c r="CS24" s="672"/>
      <c r="CT24" s="672"/>
      <c r="CU24" s="672"/>
      <c r="CV24" s="672"/>
      <c r="CW24" s="672"/>
      <c r="CX24" s="672"/>
      <c r="CY24" s="673"/>
      <c r="CZ24" s="676">
        <v>49.6</v>
      </c>
      <c r="DA24" s="677"/>
      <c r="DB24" s="677"/>
      <c r="DC24" s="696"/>
      <c r="DD24" s="715">
        <v>6956137</v>
      </c>
      <c r="DE24" s="672"/>
      <c r="DF24" s="672"/>
      <c r="DG24" s="672"/>
      <c r="DH24" s="672"/>
      <c r="DI24" s="672"/>
      <c r="DJ24" s="672"/>
      <c r="DK24" s="673"/>
      <c r="DL24" s="715">
        <v>6862342</v>
      </c>
      <c r="DM24" s="672"/>
      <c r="DN24" s="672"/>
      <c r="DO24" s="672"/>
      <c r="DP24" s="672"/>
      <c r="DQ24" s="672"/>
      <c r="DR24" s="672"/>
      <c r="DS24" s="672"/>
      <c r="DT24" s="672"/>
      <c r="DU24" s="672"/>
      <c r="DV24" s="673"/>
      <c r="DW24" s="676">
        <v>47.3</v>
      </c>
      <c r="DX24" s="677"/>
      <c r="DY24" s="677"/>
      <c r="DZ24" s="677"/>
      <c r="EA24" s="677"/>
      <c r="EB24" s="677"/>
      <c r="EC24" s="678"/>
    </row>
    <row r="25" spans="2:133" ht="11.25" customHeight="1">
      <c r="B25" s="679" t="s">
        <v>288</v>
      </c>
      <c r="C25" s="680"/>
      <c r="D25" s="680"/>
      <c r="E25" s="680"/>
      <c r="F25" s="680"/>
      <c r="G25" s="680"/>
      <c r="H25" s="680"/>
      <c r="I25" s="680"/>
      <c r="J25" s="680"/>
      <c r="K25" s="680"/>
      <c r="L25" s="680"/>
      <c r="M25" s="680"/>
      <c r="N25" s="680"/>
      <c r="O25" s="680"/>
      <c r="P25" s="680"/>
      <c r="Q25" s="681"/>
      <c r="R25" s="682">
        <v>148960</v>
      </c>
      <c r="S25" s="683"/>
      <c r="T25" s="683"/>
      <c r="U25" s="683"/>
      <c r="V25" s="683"/>
      <c r="W25" s="683"/>
      <c r="X25" s="683"/>
      <c r="Y25" s="684"/>
      <c r="Z25" s="685">
        <v>0.6</v>
      </c>
      <c r="AA25" s="685"/>
      <c r="AB25" s="685"/>
      <c r="AC25" s="685"/>
      <c r="AD25" s="686">
        <v>51028</v>
      </c>
      <c r="AE25" s="686"/>
      <c r="AF25" s="686"/>
      <c r="AG25" s="686"/>
      <c r="AH25" s="686"/>
      <c r="AI25" s="686"/>
      <c r="AJ25" s="686"/>
      <c r="AK25" s="686"/>
      <c r="AL25" s="687">
        <v>0.4</v>
      </c>
      <c r="AM25" s="688"/>
      <c r="AN25" s="688"/>
      <c r="AO25" s="689"/>
      <c r="AP25" s="700" t="s">
        <v>289</v>
      </c>
      <c r="AQ25" s="701"/>
      <c r="AR25" s="701"/>
      <c r="AS25" s="701"/>
      <c r="AT25" s="701"/>
      <c r="AU25" s="701"/>
      <c r="AV25" s="701"/>
      <c r="AW25" s="701"/>
      <c r="AX25" s="701"/>
      <c r="AY25" s="701"/>
      <c r="AZ25" s="701"/>
      <c r="BA25" s="701"/>
      <c r="BB25" s="701"/>
      <c r="BC25" s="701"/>
      <c r="BD25" s="701"/>
      <c r="BE25" s="701"/>
      <c r="BF25" s="702"/>
      <c r="BG25" s="682" t="s">
        <v>129</v>
      </c>
      <c r="BH25" s="683"/>
      <c r="BI25" s="683"/>
      <c r="BJ25" s="683"/>
      <c r="BK25" s="683"/>
      <c r="BL25" s="683"/>
      <c r="BM25" s="683"/>
      <c r="BN25" s="684"/>
      <c r="BO25" s="685" t="s">
        <v>172</v>
      </c>
      <c r="BP25" s="685"/>
      <c r="BQ25" s="685"/>
      <c r="BR25" s="685"/>
      <c r="BS25" s="691" t="s">
        <v>172</v>
      </c>
      <c r="BT25" s="683"/>
      <c r="BU25" s="683"/>
      <c r="BV25" s="683"/>
      <c r="BW25" s="683"/>
      <c r="BX25" s="683"/>
      <c r="BY25" s="683"/>
      <c r="BZ25" s="683"/>
      <c r="CA25" s="683"/>
      <c r="CB25" s="692"/>
      <c r="CD25" s="697" t="s">
        <v>290</v>
      </c>
      <c r="CE25" s="698"/>
      <c r="CF25" s="698"/>
      <c r="CG25" s="698"/>
      <c r="CH25" s="698"/>
      <c r="CI25" s="698"/>
      <c r="CJ25" s="698"/>
      <c r="CK25" s="698"/>
      <c r="CL25" s="698"/>
      <c r="CM25" s="698"/>
      <c r="CN25" s="698"/>
      <c r="CO25" s="698"/>
      <c r="CP25" s="698"/>
      <c r="CQ25" s="699"/>
      <c r="CR25" s="682">
        <v>3237843</v>
      </c>
      <c r="CS25" s="718"/>
      <c r="CT25" s="718"/>
      <c r="CU25" s="718"/>
      <c r="CV25" s="718"/>
      <c r="CW25" s="718"/>
      <c r="CX25" s="718"/>
      <c r="CY25" s="719"/>
      <c r="CZ25" s="687">
        <v>14.1</v>
      </c>
      <c r="DA25" s="716"/>
      <c r="DB25" s="716"/>
      <c r="DC25" s="720"/>
      <c r="DD25" s="691">
        <v>2977352</v>
      </c>
      <c r="DE25" s="718"/>
      <c r="DF25" s="718"/>
      <c r="DG25" s="718"/>
      <c r="DH25" s="718"/>
      <c r="DI25" s="718"/>
      <c r="DJ25" s="718"/>
      <c r="DK25" s="719"/>
      <c r="DL25" s="691">
        <v>2971309</v>
      </c>
      <c r="DM25" s="718"/>
      <c r="DN25" s="718"/>
      <c r="DO25" s="718"/>
      <c r="DP25" s="718"/>
      <c r="DQ25" s="718"/>
      <c r="DR25" s="718"/>
      <c r="DS25" s="718"/>
      <c r="DT25" s="718"/>
      <c r="DU25" s="718"/>
      <c r="DV25" s="719"/>
      <c r="DW25" s="687">
        <v>20.5</v>
      </c>
      <c r="DX25" s="716"/>
      <c r="DY25" s="716"/>
      <c r="DZ25" s="716"/>
      <c r="EA25" s="716"/>
      <c r="EB25" s="716"/>
      <c r="EC25" s="717"/>
    </row>
    <row r="26" spans="2:133" ht="11.25" customHeight="1">
      <c r="B26" s="679" t="s">
        <v>291</v>
      </c>
      <c r="C26" s="680"/>
      <c r="D26" s="680"/>
      <c r="E26" s="680"/>
      <c r="F26" s="680"/>
      <c r="G26" s="680"/>
      <c r="H26" s="680"/>
      <c r="I26" s="680"/>
      <c r="J26" s="680"/>
      <c r="K26" s="680"/>
      <c r="L26" s="680"/>
      <c r="M26" s="680"/>
      <c r="N26" s="680"/>
      <c r="O26" s="680"/>
      <c r="P26" s="680"/>
      <c r="Q26" s="681"/>
      <c r="R26" s="682">
        <v>39425</v>
      </c>
      <c r="S26" s="683"/>
      <c r="T26" s="683"/>
      <c r="U26" s="683"/>
      <c r="V26" s="683"/>
      <c r="W26" s="683"/>
      <c r="X26" s="683"/>
      <c r="Y26" s="684"/>
      <c r="Z26" s="685">
        <v>0.2</v>
      </c>
      <c r="AA26" s="685"/>
      <c r="AB26" s="685"/>
      <c r="AC26" s="685"/>
      <c r="AD26" s="686" t="s">
        <v>172</v>
      </c>
      <c r="AE26" s="686"/>
      <c r="AF26" s="686"/>
      <c r="AG26" s="686"/>
      <c r="AH26" s="686"/>
      <c r="AI26" s="686"/>
      <c r="AJ26" s="686"/>
      <c r="AK26" s="686"/>
      <c r="AL26" s="687" t="s">
        <v>172</v>
      </c>
      <c r="AM26" s="688"/>
      <c r="AN26" s="688"/>
      <c r="AO26" s="689"/>
      <c r="AP26" s="700" t="s">
        <v>292</v>
      </c>
      <c r="AQ26" s="721"/>
      <c r="AR26" s="721"/>
      <c r="AS26" s="721"/>
      <c r="AT26" s="721"/>
      <c r="AU26" s="721"/>
      <c r="AV26" s="721"/>
      <c r="AW26" s="721"/>
      <c r="AX26" s="721"/>
      <c r="AY26" s="721"/>
      <c r="AZ26" s="721"/>
      <c r="BA26" s="721"/>
      <c r="BB26" s="721"/>
      <c r="BC26" s="721"/>
      <c r="BD26" s="721"/>
      <c r="BE26" s="721"/>
      <c r="BF26" s="702"/>
      <c r="BG26" s="682" t="s">
        <v>172</v>
      </c>
      <c r="BH26" s="683"/>
      <c r="BI26" s="683"/>
      <c r="BJ26" s="683"/>
      <c r="BK26" s="683"/>
      <c r="BL26" s="683"/>
      <c r="BM26" s="683"/>
      <c r="BN26" s="684"/>
      <c r="BO26" s="685" t="s">
        <v>172</v>
      </c>
      <c r="BP26" s="685"/>
      <c r="BQ26" s="685"/>
      <c r="BR26" s="685"/>
      <c r="BS26" s="691" t="s">
        <v>172</v>
      </c>
      <c r="BT26" s="683"/>
      <c r="BU26" s="683"/>
      <c r="BV26" s="683"/>
      <c r="BW26" s="683"/>
      <c r="BX26" s="683"/>
      <c r="BY26" s="683"/>
      <c r="BZ26" s="683"/>
      <c r="CA26" s="683"/>
      <c r="CB26" s="692"/>
      <c r="CD26" s="697" t="s">
        <v>293</v>
      </c>
      <c r="CE26" s="698"/>
      <c r="CF26" s="698"/>
      <c r="CG26" s="698"/>
      <c r="CH26" s="698"/>
      <c r="CI26" s="698"/>
      <c r="CJ26" s="698"/>
      <c r="CK26" s="698"/>
      <c r="CL26" s="698"/>
      <c r="CM26" s="698"/>
      <c r="CN26" s="698"/>
      <c r="CO26" s="698"/>
      <c r="CP26" s="698"/>
      <c r="CQ26" s="699"/>
      <c r="CR26" s="682">
        <v>2268090</v>
      </c>
      <c r="CS26" s="683"/>
      <c r="CT26" s="683"/>
      <c r="CU26" s="683"/>
      <c r="CV26" s="683"/>
      <c r="CW26" s="683"/>
      <c r="CX26" s="683"/>
      <c r="CY26" s="684"/>
      <c r="CZ26" s="687">
        <v>9.9</v>
      </c>
      <c r="DA26" s="716"/>
      <c r="DB26" s="716"/>
      <c r="DC26" s="720"/>
      <c r="DD26" s="691">
        <v>2051239</v>
      </c>
      <c r="DE26" s="683"/>
      <c r="DF26" s="683"/>
      <c r="DG26" s="683"/>
      <c r="DH26" s="683"/>
      <c r="DI26" s="683"/>
      <c r="DJ26" s="683"/>
      <c r="DK26" s="684"/>
      <c r="DL26" s="691" t="s">
        <v>172</v>
      </c>
      <c r="DM26" s="683"/>
      <c r="DN26" s="683"/>
      <c r="DO26" s="683"/>
      <c r="DP26" s="683"/>
      <c r="DQ26" s="683"/>
      <c r="DR26" s="683"/>
      <c r="DS26" s="683"/>
      <c r="DT26" s="683"/>
      <c r="DU26" s="683"/>
      <c r="DV26" s="684"/>
      <c r="DW26" s="687" t="s">
        <v>129</v>
      </c>
      <c r="DX26" s="716"/>
      <c r="DY26" s="716"/>
      <c r="DZ26" s="716"/>
      <c r="EA26" s="716"/>
      <c r="EB26" s="716"/>
      <c r="EC26" s="717"/>
    </row>
    <row r="27" spans="2:133" ht="11.25" customHeight="1">
      <c r="B27" s="679" t="s">
        <v>294</v>
      </c>
      <c r="C27" s="680"/>
      <c r="D27" s="680"/>
      <c r="E27" s="680"/>
      <c r="F27" s="680"/>
      <c r="G27" s="680"/>
      <c r="H27" s="680"/>
      <c r="I27" s="680"/>
      <c r="J27" s="680"/>
      <c r="K27" s="680"/>
      <c r="L27" s="680"/>
      <c r="M27" s="680"/>
      <c r="N27" s="680"/>
      <c r="O27" s="680"/>
      <c r="P27" s="680"/>
      <c r="Q27" s="681"/>
      <c r="R27" s="682">
        <v>3715239</v>
      </c>
      <c r="S27" s="683"/>
      <c r="T27" s="683"/>
      <c r="U27" s="683"/>
      <c r="V27" s="683"/>
      <c r="W27" s="683"/>
      <c r="X27" s="683"/>
      <c r="Y27" s="684"/>
      <c r="Z27" s="685">
        <v>15.3</v>
      </c>
      <c r="AA27" s="685"/>
      <c r="AB27" s="685"/>
      <c r="AC27" s="685"/>
      <c r="AD27" s="686" t="s">
        <v>172</v>
      </c>
      <c r="AE27" s="686"/>
      <c r="AF27" s="686"/>
      <c r="AG27" s="686"/>
      <c r="AH27" s="686"/>
      <c r="AI27" s="686"/>
      <c r="AJ27" s="686"/>
      <c r="AK27" s="686"/>
      <c r="AL27" s="687" t="s">
        <v>172</v>
      </c>
      <c r="AM27" s="688"/>
      <c r="AN27" s="688"/>
      <c r="AO27" s="689"/>
      <c r="AP27" s="679" t="s">
        <v>295</v>
      </c>
      <c r="AQ27" s="680"/>
      <c r="AR27" s="680"/>
      <c r="AS27" s="680"/>
      <c r="AT27" s="680"/>
      <c r="AU27" s="680"/>
      <c r="AV27" s="680"/>
      <c r="AW27" s="680"/>
      <c r="AX27" s="680"/>
      <c r="AY27" s="680"/>
      <c r="AZ27" s="680"/>
      <c r="BA27" s="680"/>
      <c r="BB27" s="680"/>
      <c r="BC27" s="680"/>
      <c r="BD27" s="680"/>
      <c r="BE27" s="680"/>
      <c r="BF27" s="681"/>
      <c r="BG27" s="682">
        <v>11113573</v>
      </c>
      <c r="BH27" s="683"/>
      <c r="BI27" s="683"/>
      <c r="BJ27" s="683"/>
      <c r="BK27" s="683"/>
      <c r="BL27" s="683"/>
      <c r="BM27" s="683"/>
      <c r="BN27" s="684"/>
      <c r="BO27" s="685">
        <v>100</v>
      </c>
      <c r="BP27" s="685"/>
      <c r="BQ27" s="685"/>
      <c r="BR27" s="685"/>
      <c r="BS27" s="691">
        <v>49279</v>
      </c>
      <c r="BT27" s="683"/>
      <c r="BU27" s="683"/>
      <c r="BV27" s="683"/>
      <c r="BW27" s="683"/>
      <c r="BX27" s="683"/>
      <c r="BY27" s="683"/>
      <c r="BZ27" s="683"/>
      <c r="CA27" s="683"/>
      <c r="CB27" s="692"/>
      <c r="CD27" s="697" t="s">
        <v>296</v>
      </c>
      <c r="CE27" s="698"/>
      <c r="CF27" s="698"/>
      <c r="CG27" s="698"/>
      <c r="CH27" s="698"/>
      <c r="CI27" s="698"/>
      <c r="CJ27" s="698"/>
      <c r="CK27" s="698"/>
      <c r="CL27" s="698"/>
      <c r="CM27" s="698"/>
      <c r="CN27" s="698"/>
      <c r="CO27" s="698"/>
      <c r="CP27" s="698"/>
      <c r="CQ27" s="699"/>
      <c r="CR27" s="682">
        <v>6583602</v>
      </c>
      <c r="CS27" s="718"/>
      <c r="CT27" s="718"/>
      <c r="CU27" s="718"/>
      <c r="CV27" s="718"/>
      <c r="CW27" s="718"/>
      <c r="CX27" s="718"/>
      <c r="CY27" s="719"/>
      <c r="CZ27" s="687">
        <v>28.7</v>
      </c>
      <c r="DA27" s="716"/>
      <c r="DB27" s="716"/>
      <c r="DC27" s="720"/>
      <c r="DD27" s="691">
        <v>2454453</v>
      </c>
      <c r="DE27" s="718"/>
      <c r="DF27" s="718"/>
      <c r="DG27" s="718"/>
      <c r="DH27" s="718"/>
      <c r="DI27" s="718"/>
      <c r="DJ27" s="718"/>
      <c r="DK27" s="719"/>
      <c r="DL27" s="691">
        <v>2366701</v>
      </c>
      <c r="DM27" s="718"/>
      <c r="DN27" s="718"/>
      <c r="DO27" s="718"/>
      <c r="DP27" s="718"/>
      <c r="DQ27" s="718"/>
      <c r="DR27" s="718"/>
      <c r="DS27" s="718"/>
      <c r="DT27" s="718"/>
      <c r="DU27" s="718"/>
      <c r="DV27" s="719"/>
      <c r="DW27" s="687">
        <v>16.3</v>
      </c>
      <c r="DX27" s="716"/>
      <c r="DY27" s="716"/>
      <c r="DZ27" s="716"/>
      <c r="EA27" s="716"/>
      <c r="EB27" s="716"/>
      <c r="EC27" s="717"/>
    </row>
    <row r="28" spans="2:133" ht="11.25" customHeight="1">
      <c r="B28" s="724" t="s">
        <v>297</v>
      </c>
      <c r="C28" s="725"/>
      <c r="D28" s="725"/>
      <c r="E28" s="725"/>
      <c r="F28" s="725"/>
      <c r="G28" s="725"/>
      <c r="H28" s="725"/>
      <c r="I28" s="725"/>
      <c r="J28" s="725"/>
      <c r="K28" s="725"/>
      <c r="L28" s="725"/>
      <c r="M28" s="725"/>
      <c r="N28" s="725"/>
      <c r="O28" s="725"/>
      <c r="P28" s="725"/>
      <c r="Q28" s="726"/>
      <c r="R28" s="682" t="s">
        <v>172</v>
      </c>
      <c r="S28" s="683"/>
      <c r="T28" s="683"/>
      <c r="U28" s="683"/>
      <c r="V28" s="683"/>
      <c r="W28" s="683"/>
      <c r="X28" s="683"/>
      <c r="Y28" s="684"/>
      <c r="Z28" s="685" t="s">
        <v>129</v>
      </c>
      <c r="AA28" s="685"/>
      <c r="AB28" s="685"/>
      <c r="AC28" s="685"/>
      <c r="AD28" s="686" t="s">
        <v>172</v>
      </c>
      <c r="AE28" s="686"/>
      <c r="AF28" s="686"/>
      <c r="AG28" s="686"/>
      <c r="AH28" s="686"/>
      <c r="AI28" s="686"/>
      <c r="AJ28" s="686"/>
      <c r="AK28" s="686"/>
      <c r="AL28" s="687" t="s">
        <v>172</v>
      </c>
      <c r="AM28" s="688"/>
      <c r="AN28" s="688"/>
      <c r="AO28" s="689"/>
      <c r="AP28" s="727"/>
      <c r="AQ28" s="728"/>
      <c r="AR28" s="728"/>
      <c r="AS28" s="728"/>
      <c r="AT28" s="728"/>
      <c r="AU28" s="728"/>
      <c r="AV28" s="728"/>
      <c r="AW28" s="728"/>
      <c r="AX28" s="728"/>
      <c r="AY28" s="728"/>
      <c r="AZ28" s="728"/>
      <c r="BA28" s="728"/>
      <c r="BB28" s="728"/>
      <c r="BC28" s="728"/>
      <c r="BD28" s="728"/>
      <c r="BE28" s="728"/>
      <c r="BF28" s="729"/>
      <c r="BG28" s="682"/>
      <c r="BH28" s="683"/>
      <c r="BI28" s="683"/>
      <c r="BJ28" s="683"/>
      <c r="BK28" s="683"/>
      <c r="BL28" s="683"/>
      <c r="BM28" s="683"/>
      <c r="BN28" s="684"/>
      <c r="BO28" s="685"/>
      <c r="BP28" s="685"/>
      <c r="BQ28" s="685"/>
      <c r="BR28" s="685"/>
      <c r="BS28" s="686"/>
      <c r="BT28" s="686"/>
      <c r="BU28" s="686"/>
      <c r="BV28" s="686"/>
      <c r="BW28" s="686"/>
      <c r="BX28" s="686"/>
      <c r="BY28" s="686"/>
      <c r="BZ28" s="686"/>
      <c r="CA28" s="686"/>
      <c r="CB28" s="690"/>
      <c r="CD28" s="697" t="s">
        <v>298</v>
      </c>
      <c r="CE28" s="698"/>
      <c r="CF28" s="698"/>
      <c r="CG28" s="698"/>
      <c r="CH28" s="698"/>
      <c r="CI28" s="698"/>
      <c r="CJ28" s="698"/>
      <c r="CK28" s="698"/>
      <c r="CL28" s="698"/>
      <c r="CM28" s="698"/>
      <c r="CN28" s="698"/>
      <c r="CO28" s="698"/>
      <c r="CP28" s="698"/>
      <c r="CQ28" s="699"/>
      <c r="CR28" s="682">
        <v>1553182</v>
      </c>
      <c r="CS28" s="683"/>
      <c r="CT28" s="683"/>
      <c r="CU28" s="683"/>
      <c r="CV28" s="683"/>
      <c r="CW28" s="683"/>
      <c r="CX28" s="683"/>
      <c r="CY28" s="684"/>
      <c r="CZ28" s="687">
        <v>6.8</v>
      </c>
      <c r="DA28" s="716"/>
      <c r="DB28" s="716"/>
      <c r="DC28" s="720"/>
      <c r="DD28" s="691">
        <v>1524332</v>
      </c>
      <c r="DE28" s="683"/>
      <c r="DF28" s="683"/>
      <c r="DG28" s="683"/>
      <c r="DH28" s="683"/>
      <c r="DI28" s="683"/>
      <c r="DJ28" s="683"/>
      <c r="DK28" s="684"/>
      <c r="DL28" s="691">
        <v>1524332</v>
      </c>
      <c r="DM28" s="683"/>
      <c r="DN28" s="683"/>
      <c r="DO28" s="683"/>
      <c r="DP28" s="683"/>
      <c r="DQ28" s="683"/>
      <c r="DR28" s="683"/>
      <c r="DS28" s="683"/>
      <c r="DT28" s="683"/>
      <c r="DU28" s="683"/>
      <c r="DV28" s="684"/>
      <c r="DW28" s="687">
        <v>10.5</v>
      </c>
      <c r="DX28" s="716"/>
      <c r="DY28" s="716"/>
      <c r="DZ28" s="716"/>
      <c r="EA28" s="716"/>
      <c r="EB28" s="716"/>
      <c r="EC28" s="717"/>
    </row>
    <row r="29" spans="2:133" ht="11.25" customHeight="1">
      <c r="B29" s="679" t="s">
        <v>299</v>
      </c>
      <c r="C29" s="680"/>
      <c r="D29" s="680"/>
      <c r="E29" s="680"/>
      <c r="F29" s="680"/>
      <c r="G29" s="680"/>
      <c r="H29" s="680"/>
      <c r="I29" s="680"/>
      <c r="J29" s="680"/>
      <c r="K29" s="680"/>
      <c r="L29" s="680"/>
      <c r="M29" s="680"/>
      <c r="N29" s="680"/>
      <c r="O29" s="680"/>
      <c r="P29" s="680"/>
      <c r="Q29" s="681"/>
      <c r="R29" s="682">
        <v>1439946</v>
      </c>
      <c r="S29" s="683"/>
      <c r="T29" s="683"/>
      <c r="U29" s="683"/>
      <c r="V29" s="683"/>
      <c r="W29" s="683"/>
      <c r="X29" s="683"/>
      <c r="Y29" s="684"/>
      <c r="Z29" s="685">
        <v>5.9</v>
      </c>
      <c r="AA29" s="685"/>
      <c r="AB29" s="685"/>
      <c r="AC29" s="685"/>
      <c r="AD29" s="686" t="s">
        <v>172</v>
      </c>
      <c r="AE29" s="686"/>
      <c r="AF29" s="686"/>
      <c r="AG29" s="686"/>
      <c r="AH29" s="686"/>
      <c r="AI29" s="686"/>
      <c r="AJ29" s="686"/>
      <c r="AK29" s="686"/>
      <c r="AL29" s="687" t="s">
        <v>129</v>
      </c>
      <c r="AM29" s="688"/>
      <c r="AN29" s="688"/>
      <c r="AO29" s="689"/>
      <c r="AP29" s="661" t="s">
        <v>219</v>
      </c>
      <c r="AQ29" s="662"/>
      <c r="AR29" s="662"/>
      <c r="AS29" s="662"/>
      <c r="AT29" s="662"/>
      <c r="AU29" s="662"/>
      <c r="AV29" s="662"/>
      <c r="AW29" s="662"/>
      <c r="AX29" s="662"/>
      <c r="AY29" s="662"/>
      <c r="AZ29" s="662"/>
      <c r="BA29" s="662"/>
      <c r="BB29" s="662"/>
      <c r="BC29" s="662"/>
      <c r="BD29" s="662"/>
      <c r="BE29" s="662"/>
      <c r="BF29" s="663"/>
      <c r="BG29" s="661" t="s">
        <v>300</v>
      </c>
      <c r="BH29" s="722"/>
      <c r="BI29" s="722"/>
      <c r="BJ29" s="722"/>
      <c r="BK29" s="722"/>
      <c r="BL29" s="722"/>
      <c r="BM29" s="722"/>
      <c r="BN29" s="722"/>
      <c r="BO29" s="722"/>
      <c r="BP29" s="722"/>
      <c r="BQ29" s="723"/>
      <c r="BR29" s="661" t="s">
        <v>301</v>
      </c>
      <c r="BS29" s="722"/>
      <c r="BT29" s="722"/>
      <c r="BU29" s="722"/>
      <c r="BV29" s="722"/>
      <c r="BW29" s="722"/>
      <c r="BX29" s="722"/>
      <c r="BY29" s="722"/>
      <c r="BZ29" s="722"/>
      <c r="CA29" s="722"/>
      <c r="CB29" s="723"/>
      <c r="CD29" s="745" t="s">
        <v>302</v>
      </c>
      <c r="CE29" s="746"/>
      <c r="CF29" s="697" t="s">
        <v>303</v>
      </c>
      <c r="CG29" s="698"/>
      <c r="CH29" s="698"/>
      <c r="CI29" s="698"/>
      <c r="CJ29" s="698"/>
      <c r="CK29" s="698"/>
      <c r="CL29" s="698"/>
      <c r="CM29" s="698"/>
      <c r="CN29" s="698"/>
      <c r="CO29" s="698"/>
      <c r="CP29" s="698"/>
      <c r="CQ29" s="699"/>
      <c r="CR29" s="682">
        <v>1553182</v>
      </c>
      <c r="CS29" s="718"/>
      <c r="CT29" s="718"/>
      <c r="CU29" s="718"/>
      <c r="CV29" s="718"/>
      <c r="CW29" s="718"/>
      <c r="CX29" s="718"/>
      <c r="CY29" s="719"/>
      <c r="CZ29" s="687">
        <v>6.8</v>
      </c>
      <c r="DA29" s="716"/>
      <c r="DB29" s="716"/>
      <c r="DC29" s="720"/>
      <c r="DD29" s="691">
        <v>1524332</v>
      </c>
      <c r="DE29" s="718"/>
      <c r="DF29" s="718"/>
      <c r="DG29" s="718"/>
      <c r="DH29" s="718"/>
      <c r="DI29" s="718"/>
      <c r="DJ29" s="718"/>
      <c r="DK29" s="719"/>
      <c r="DL29" s="691">
        <v>1524332</v>
      </c>
      <c r="DM29" s="718"/>
      <c r="DN29" s="718"/>
      <c r="DO29" s="718"/>
      <c r="DP29" s="718"/>
      <c r="DQ29" s="718"/>
      <c r="DR29" s="718"/>
      <c r="DS29" s="718"/>
      <c r="DT29" s="718"/>
      <c r="DU29" s="718"/>
      <c r="DV29" s="719"/>
      <c r="DW29" s="687">
        <v>10.5</v>
      </c>
      <c r="DX29" s="716"/>
      <c r="DY29" s="716"/>
      <c r="DZ29" s="716"/>
      <c r="EA29" s="716"/>
      <c r="EB29" s="716"/>
      <c r="EC29" s="717"/>
    </row>
    <row r="30" spans="2:133" ht="11.25" customHeight="1">
      <c r="B30" s="679" t="s">
        <v>304</v>
      </c>
      <c r="C30" s="680"/>
      <c r="D30" s="680"/>
      <c r="E30" s="680"/>
      <c r="F30" s="680"/>
      <c r="G30" s="680"/>
      <c r="H30" s="680"/>
      <c r="I30" s="680"/>
      <c r="J30" s="680"/>
      <c r="K30" s="680"/>
      <c r="L30" s="680"/>
      <c r="M30" s="680"/>
      <c r="N30" s="680"/>
      <c r="O30" s="680"/>
      <c r="P30" s="680"/>
      <c r="Q30" s="681"/>
      <c r="R30" s="682">
        <v>36933</v>
      </c>
      <c r="S30" s="683"/>
      <c r="T30" s="683"/>
      <c r="U30" s="683"/>
      <c r="V30" s="683"/>
      <c r="W30" s="683"/>
      <c r="X30" s="683"/>
      <c r="Y30" s="684"/>
      <c r="Z30" s="685">
        <v>0.2</v>
      </c>
      <c r="AA30" s="685"/>
      <c r="AB30" s="685"/>
      <c r="AC30" s="685"/>
      <c r="AD30" s="686">
        <v>12327</v>
      </c>
      <c r="AE30" s="686"/>
      <c r="AF30" s="686"/>
      <c r="AG30" s="686"/>
      <c r="AH30" s="686"/>
      <c r="AI30" s="686"/>
      <c r="AJ30" s="686"/>
      <c r="AK30" s="686"/>
      <c r="AL30" s="687">
        <v>0.1</v>
      </c>
      <c r="AM30" s="688"/>
      <c r="AN30" s="688"/>
      <c r="AO30" s="689"/>
      <c r="AP30" s="730" t="s">
        <v>305</v>
      </c>
      <c r="AQ30" s="731"/>
      <c r="AR30" s="731"/>
      <c r="AS30" s="731"/>
      <c r="AT30" s="736" t="s">
        <v>306</v>
      </c>
      <c r="AU30" s="233"/>
      <c r="AV30" s="233"/>
      <c r="AW30" s="233"/>
      <c r="AX30" s="668" t="s">
        <v>184</v>
      </c>
      <c r="AY30" s="669"/>
      <c r="AZ30" s="669"/>
      <c r="BA30" s="669"/>
      <c r="BB30" s="669"/>
      <c r="BC30" s="669"/>
      <c r="BD30" s="669"/>
      <c r="BE30" s="669"/>
      <c r="BF30" s="670"/>
      <c r="BG30" s="742">
        <v>99.3</v>
      </c>
      <c r="BH30" s="743"/>
      <c r="BI30" s="743"/>
      <c r="BJ30" s="743"/>
      <c r="BK30" s="743"/>
      <c r="BL30" s="743"/>
      <c r="BM30" s="677">
        <v>97.6</v>
      </c>
      <c r="BN30" s="743"/>
      <c r="BO30" s="743"/>
      <c r="BP30" s="743"/>
      <c r="BQ30" s="744"/>
      <c r="BR30" s="742">
        <v>99.2</v>
      </c>
      <c r="BS30" s="743"/>
      <c r="BT30" s="743"/>
      <c r="BU30" s="743"/>
      <c r="BV30" s="743"/>
      <c r="BW30" s="743"/>
      <c r="BX30" s="677">
        <v>96.8</v>
      </c>
      <c r="BY30" s="743"/>
      <c r="BZ30" s="743"/>
      <c r="CA30" s="743"/>
      <c r="CB30" s="744"/>
      <c r="CD30" s="747"/>
      <c r="CE30" s="748"/>
      <c r="CF30" s="697" t="s">
        <v>307</v>
      </c>
      <c r="CG30" s="698"/>
      <c r="CH30" s="698"/>
      <c r="CI30" s="698"/>
      <c r="CJ30" s="698"/>
      <c r="CK30" s="698"/>
      <c r="CL30" s="698"/>
      <c r="CM30" s="698"/>
      <c r="CN30" s="698"/>
      <c r="CO30" s="698"/>
      <c r="CP30" s="698"/>
      <c r="CQ30" s="699"/>
      <c r="CR30" s="682">
        <v>1458880</v>
      </c>
      <c r="CS30" s="683"/>
      <c r="CT30" s="683"/>
      <c r="CU30" s="683"/>
      <c r="CV30" s="683"/>
      <c r="CW30" s="683"/>
      <c r="CX30" s="683"/>
      <c r="CY30" s="684"/>
      <c r="CZ30" s="687">
        <v>6.4</v>
      </c>
      <c r="DA30" s="716"/>
      <c r="DB30" s="716"/>
      <c r="DC30" s="720"/>
      <c r="DD30" s="691">
        <v>1431851</v>
      </c>
      <c r="DE30" s="683"/>
      <c r="DF30" s="683"/>
      <c r="DG30" s="683"/>
      <c r="DH30" s="683"/>
      <c r="DI30" s="683"/>
      <c r="DJ30" s="683"/>
      <c r="DK30" s="684"/>
      <c r="DL30" s="691">
        <v>1431851</v>
      </c>
      <c r="DM30" s="683"/>
      <c r="DN30" s="683"/>
      <c r="DO30" s="683"/>
      <c r="DP30" s="683"/>
      <c r="DQ30" s="683"/>
      <c r="DR30" s="683"/>
      <c r="DS30" s="683"/>
      <c r="DT30" s="683"/>
      <c r="DU30" s="683"/>
      <c r="DV30" s="684"/>
      <c r="DW30" s="687">
        <v>9.9</v>
      </c>
      <c r="DX30" s="716"/>
      <c r="DY30" s="716"/>
      <c r="DZ30" s="716"/>
      <c r="EA30" s="716"/>
      <c r="EB30" s="716"/>
      <c r="EC30" s="717"/>
    </row>
    <row r="31" spans="2:133" ht="11.25" customHeight="1">
      <c r="B31" s="679" t="s">
        <v>308</v>
      </c>
      <c r="C31" s="680"/>
      <c r="D31" s="680"/>
      <c r="E31" s="680"/>
      <c r="F31" s="680"/>
      <c r="G31" s="680"/>
      <c r="H31" s="680"/>
      <c r="I31" s="680"/>
      <c r="J31" s="680"/>
      <c r="K31" s="680"/>
      <c r="L31" s="680"/>
      <c r="M31" s="680"/>
      <c r="N31" s="680"/>
      <c r="O31" s="680"/>
      <c r="P31" s="680"/>
      <c r="Q31" s="681"/>
      <c r="R31" s="682">
        <v>23339</v>
      </c>
      <c r="S31" s="683"/>
      <c r="T31" s="683"/>
      <c r="U31" s="683"/>
      <c r="V31" s="683"/>
      <c r="W31" s="683"/>
      <c r="X31" s="683"/>
      <c r="Y31" s="684"/>
      <c r="Z31" s="685">
        <v>0.1</v>
      </c>
      <c r="AA31" s="685"/>
      <c r="AB31" s="685"/>
      <c r="AC31" s="685"/>
      <c r="AD31" s="686" t="s">
        <v>172</v>
      </c>
      <c r="AE31" s="686"/>
      <c r="AF31" s="686"/>
      <c r="AG31" s="686"/>
      <c r="AH31" s="686"/>
      <c r="AI31" s="686"/>
      <c r="AJ31" s="686"/>
      <c r="AK31" s="686"/>
      <c r="AL31" s="687" t="s">
        <v>172</v>
      </c>
      <c r="AM31" s="688"/>
      <c r="AN31" s="688"/>
      <c r="AO31" s="689"/>
      <c r="AP31" s="732"/>
      <c r="AQ31" s="733"/>
      <c r="AR31" s="733"/>
      <c r="AS31" s="733"/>
      <c r="AT31" s="737"/>
      <c r="AU31" s="232" t="s">
        <v>309</v>
      </c>
      <c r="AV31" s="232"/>
      <c r="AW31" s="232"/>
      <c r="AX31" s="679" t="s">
        <v>310</v>
      </c>
      <c r="AY31" s="680"/>
      <c r="AZ31" s="680"/>
      <c r="BA31" s="680"/>
      <c r="BB31" s="680"/>
      <c r="BC31" s="680"/>
      <c r="BD31" s="680"/>
      <c r="BE31" s="680"/>
      <c r="BF31" s="681"/>
      <c r="BG31" s="739">
        <v>99</v>
      </c>
      <c r="BH31" s="718"/>
      <c r="BI31" s="718"/>
      <c r="BJ31" s="718"/>
      <c r="BK31" s="718"/>
      <c r="BL31" s="718"/>
      <c r="BM31" s="688">
        <v>96.7</v>
      </c>
      <c r="BN31" s="740"/>
      <c r="BO31" s="740"/>
      <c r="BP31" s="740"/>
      <c r="BQ31" s="741"/>
      <c r="BR31" s="739">
        <v>98.9</v>
      </c>
      <c r="BS31" s="718"/>
      <c r="BT31" s="718"/>
      <c r="BU31" s="718"/>
      <c r="BV31" s="718"/>
      <c r="BW31" s="718"/>
      <c r="BX31" s="688">
        <v>95.9</v>
      </c>
      <c r="BY31" s="740"/>
      <c r="BZ31" s="740"/>
      <c r="CA31" s="740"/>
      <c r="CB31" s="741"/>
      <c r="CD31" s="747"/>
      <c r="CE31" s="748"/>
      <c r="CF31" s="697" t="s">
        <v>311</v>
      </c>
      <c r="CG31" s="698"/>
      <c r="CH31" s="698"/>
      <c r="CI31" s="698"/>
      <c r="CJ31" s="698"/>
      <c r="CK31" s="698"/>
      <c r="CL31" s="698"/>
      <c r="CM31" s="698"/>
      <c r="CN31" s="698"/>
      <c r="CO31" s="698"/>
      <c r="CP31" s="698"/>
      <c r="CQ31" s="699"/>
      <c r="CR31" s="682">
        <v>94302</v>
      </c>
      <c r="CS31" s="718"/>
      <c r="CT31" s="718"/>
      <c r="CU31" s="718"/>
      <c r="CV31" s="718"/>
      <c r="CW31" s="718"/>
      <c r="CX31" s="718"/>
      <c r="CY31" s="719"/>
      <c r="CZ31" s="687">
        <v>0.4</v>
      </c>
      <c r="DA31" s="716"/>
      <c r="DB31" s="716"/>
      <c r="DC31" s="720"/>
      <c r="DD31" s="691">
        <v>92481</v>
      </c>
      <c r="DE31" s="718"/>
      <c r="DF31" s="718"/>
      <c r="DG31" s="718"/>
      <c r="DH31" s="718"/>
      <c r="DI31" s="718"/>
      <c r="DJ31" s="718"/>
      <c r="DK31" s="719"/>
      <c r="DL31" s="691">
        <v>92481</v>
      </c>
      <c r="DM31" s="718"/>
      <c r="DN31" s="718"/>
      <c r="DO31" s="718"/>
      <c r="DP31" s="718"/>
      <c r="DQ31" s="718"/>
      <c r="DR31" s="718"/>
      <c r="DS31" s="718"/>
      <c r="DT31" s="718"/>
      <c r="DU31" s="718"/>
      <c r="DV31" s="719"/>
      <c r="DW31" s="687">
        <v>0.6</v>
      </c>
      <c r="DX31" s="716"/>
      <c r="DY31" s="716"/>
      <c r="DZ31" s="716"/>
      <c r="EA31" s="716"/>
      <c r="EB31" s="716"/>
      <c r="EC31" s="717"/>
    </row>
    <row r="32" spans="2:133" ht="11.25" customHeight="1">
      <c r="B32" s="679" t="s">
        <v>312</v>
      </c>
      <c r="C32" s="680"/>
      <c r="D32" s="680"/>
      <c r="E32" s="680"/>
      <c r="F32" s="680"/>
      <c r="G32" s="680"/>
      <c r="H32" s="680"/>
      <c r="I32" s="680"/>
      <c r="J32" s="680"/>
      <c r="K32" s="680"/>
      <c r="L32" s="680"/>
      <c r="M32" s="680"/>
      <c r="N32" s="680"/>
      <c r="O32" s="680"/>
      <c r="P32" s="680"/>
      <c r="Q32" s="681"/>
      <c r="R32" s="682">
        <v>292423</v>
      </c>
      <c r="S32" s="683"/>
      <c r="T32" s="683"/>
      <c r="U32" s="683"/>
      <c r="V32" s="683"/>
      <c r="W32" s="683"/>
      <c r="X32" s="683"/>
      <c r="Y32" s="684"/>
      <c r="Z32" s="685">
        <v>1.2</v>
      </c>
      <c r="AA32" s="685"/>
      <c r="AB32" s="685"/>
      <c r="AC32" s="685"/>
      <c r="AD32" s="686" t="s">
        <v>129</v>
      </c>
      <c r="AE32" s="686"/>
      <c r="AF32" s="686"/>
      <c r="AG32" s="686"/>
      <c r="AH32" s="686"/>
      <c r="AI32" s="686"/>
      <c r="AJ32" s="686"/>
      <c r="AK32" s="686"/>
      <c r="AL32" s="687" t="s">
        <v>129</v>
      </c>
      <c r="AM32" s="688"/>
      <c r="AN32" s="688"/>
      <c r="AO32" s="689"/>
      <c r="AP32" s="734"/>
      <c r="AQ32" s="735"/>
      <c r="AR32" s="735"/>
      <c r="AS32" s="735"/>
      <c r="AT32" s="738"/>
      <c r="AU32" s="234"/>
      <c r="AV32" s="234"/>
      <c r="AW32" s="234"/>
      <c r="AX32" s="727" t="s">
        <v>313</v>
      </c>
      <c r="AY32" s="728"/>
      <c r="AZ32" s="728"/>
      <c r="BA32" s="728"/>
      <c r="BB32" s="728"/>
      <c r="BC32" s="728"/>
      <c r="BD32" s="728"/>
      <c r="BE32" s="728"/>
      <c r="BF32" s="729"/>
      <c r="BG32" s="751">
        <v>99.6</v>
      </c>
      <c r="BH32" s="752"/>
      <c r="BI32" s="752"/>
      <c r="BJ32" s="752"/>
      <c r="BK32" s="752"/>
      <c r="BL32" s="752"/>
      <c r="BM32" s="753">
        <v>98.5</v>
      </c>
      <c r="BN32" s="752"/>
      <c r="BO32" s="752"/>
      <c r="BP32" s="752"/>
      <c r="BQ32" s="754"/>
      <c r="BR32" s="751">
        <v>99.5</v>
      </c>
      <c r="BS32" s="752"/>
      <c r="BT32" s="752"/>
      <c r="BU32" s="752"/>
      <c r="BV32" s="752"/>
      <c r="BW32" s="752"/>
      <c r="BX32" s="753">
        <v>97.8</v>
      </c>
      <c r="BY32" s="752"/>
      <c r="BZ32" s="752"/>
      <c r="CA32" s="752"/>
      <c r="CB32" s="754"/>
      <c r="CD32" s="749"/>
      <c r="CE32" s="750"/>
      <c r="CF32" s="697" t="s">
        <v>314</v>
      </c>
      <c r="CG32" s="698"/>
      <c r="CH32" s="698"/>
      <c r="CI32" s="698"/>
      <c r="CJ32" s="698"/>
      <c r="CK32" s="698"/>
      <c r="CL32" s="698"/>
      <c r="CM32" s="698"/>
      <c r="CN32" s="698"/>
      <c r="CO32" s="698"/>
      <c r="CP32" s="698"/>
      <c r="CQ32" s="699"/>
      <c r="CR32" s="682" t="s">
        <v>172</v>
      </c>
      <c r="CS32" s="683"/>
      <c r="CT32" s="683"/>
      <c r="CU32" s="683"/>
      <c r="CV32" s="683"/>
      <c r="CW32" s="683"/>
      <c r="CX32" s="683"/>
      <c r="CY32" s="684"/>
      <c r="CZ32" s="687" t="s">
        <v>172</v>
      </c>
      <c r="DA32" s="716"/>
      <c r="DB32" s="716"/>
      <c r="DC32" s="720"/>
      <c r="DD32" s="691" t="s">
        <v>172</v>
      </c>
      <c r="DE32" s="683"/>
      <c r="DF32" s="683"/>
      <c r="DG32" s="683"/>
      <c r="DH32" s="683"/>
      <c r="DI32" s="683"/>
      <c r="DJ32" s="683"/>
      <c r="DK32" s="684"/>
      <c r="DL32" s="691" t="s">
        <v>172</v>
      </c>
      <c r="DM32" s="683"/>
      <c r="DN32" s="683"/>
      <c r="DO32" s="683"/>
      <c r="DP32" s="683"/>
      <c r="DQ32" s="683"/>
      <c r="DR32" s="683"/>
      <c r="DS32" s="683"/>
      <c r="DT32" s="683"/>
      <c r="DU32" s="683"/>
      <c r="DV32" s="684"/>
      <c r="DW32" s="687" t="s">
        <v>172</v>
      </c>
      <c r="DX32" s="716"/>
      <c r="DY32" s="716"/>
      <c r="DZ32" s="716"/>
      <c r="EA32" s="716"/>
      <c r="EB32" s="716"/>
      <c r="EC32" s="717"/>
    </row>
    <row r="33" spans="2:133" ht="11.25" customHeight="1">
      <c r="B33" s="679" t="s">
        <v>315</v>
      </c>
      <c r="C33" s="680"/>
      <c r="D33" s="680"/>
      <c r="E33" s="680"/>
      <c r="F33" s="680"/>
      <c r="G33" s="680"/>
      <c r="H33" s="680"/>
      <c r="I33" s="680"/>
      <c r="J33" s="680"/>
      <c r="K33" s="680"/>
      <c r="L33" s="680"/>
      <c r="M33" s="680"/>
      <c r="N33" s="680"/>
      <c r="O33" s="680"/>
      <c r="P33" s="680"/>
      <c r="Q33" s="681"/>
      <c r="R33" s="682">
        <v>1829349</v>
      </c>
      <c r="S33" s="683"/>
      <c r="T33" s="683"/>
      <c r="U33" s="683"/>
      <c r="V33" s="683"/>
      <c r="W33" s="683"/>
      <c r="X33" s="683"/>
      <c r="Y33" s="684"/>
      <c r="Z33" s="685">
        <v>7.5</v>
      </c>
      <c r="AA33" s="685"/>
      <c r="AB33" s="685"/>
      <c r="AC33" s="685"/>
      <c r="AD33" s="686" t="s">
        <v>172</v>
      </c>
      <c r="AE33" s="686"/>
      <c r="AF33" s="686"/>
      <c r="AG33" s="686"/>
      <c r="AH33" s="686"/>
      <c r="AI33" s="686"/>
      <c r="AJ33" s="686"/>
      <c r="AK33" s="686"/>
      <c r="AL33" s="687" t="s">
        <v>129</v>
      </c>
      <c r="AM33" s="688"/>
      <c r="AN33" s="688"/>
      <c r="AO33" s="689"/>
      <c r="AP33" s="235"/>
      <c r="AQ33" s="236"/>
      <c r="AR33" s="232"/>
      <c r="AS33" s="233"/>
      <c r="AT33" s="233"/>
      <c r="AU33" s="233"/>
      <c r="AV33" s="233"/>
      <c r="AW33" s="233"/>
      <c r="AX33" s="233"/>
      <c r="AY33" s="233"/>
      <c r="AZ33" s="233"/>
      <c r="BA33" s="233"/>
      <c r="BB33" s="233"/>
      <c r="BC33" s="233"/>
      <c r="BD33" s="233"/>
      <c r="BE33" s="233"/>
      <c r="BF33" s="233"/>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D33" s="697" t="s">
        <v>316</v>
      </c>
      <c r="CE33" s="698"/>
      <c r="CF33" s="698"/>
      <c r="CG33" s="698"/>
      <c r="CH33" s="698"/>
      <c r="CI33" s="698"/>
      <c r="CJ33" s="698"/>
      <c r="CK33" s="698"/>
      <c r="CL33" s="698"/>
      <c r="CM33" s="698"/>
      <c r="CN33" s="698"/>
      <c r="CO33" s="698"/>
      <c r="CP33" s="698"/>
      <c r="CQ33" s="699"/>
      <c r="CR33" s="682">
        <v>9894621</v>
      </c>
      <c r="CS33" s="718"/>
      <c r="CT33" s="718"/>
      <c r="CU33" s="718"/>
      <c r="CV33" s="718"/>
      <c r="CW33" s="718"/>
      <c r="CX33" s="718"/>
      <c r="CY33" s="719"/>
      <c r="CZ33" s="687">
        <v>43.2</v>
      </c>
      <c r="DA33" s="716"/>
      <c r="DB33" s="716"/>
      <c r="DC33" s="720"/>
      <c r="DD33" s="691">
        <v>8811266</v>
      </c>
      <c r="DE33" s="718"/>
      <c r="DF33" s="718"/>
      <c r="DG33" s="718"/>
      <c r="DH33" s="718"/>
      <c r="DI33" s="718"/>
      <c r="DJ33" s="718"/>
      <c r="DK33" s="719"/>
      <c r="DL33" s="691">
        <v>6838219</v>
      </c>
      <c r="DM33" s="718"/>
      <c r="DN33" s="718"/>
      <c r="DO33" s="718"/>
      <c r="DP33" s="718"/>
      <c r="DQ33" s="718"/>
      <c r="DR33" s="718"/>
      <c r="DS33" s="718"/>
      <c r="DT33" s="718"/>
      <c r="DU33" s="718"/>
      <c r="DV33" s="719"/>
      <c r="DW33" s="687">
        <v>47.2</v>
      </c>
      <c r="DX33" s="716"/>
      <c r="DY33" s="716"/>
      <c r="DZ33" s="716"/>
      <c r="EA33" s="716"/>
      <c r="EB33" s="716"/>
      <c r="EC33" s="717"/>
    </row>
    <row r="34" spans="2:133" ht="11.25" customHeight="1">
      <c r="B34" s="679" t="s">
        <v>317</v>
      </c>
      <c r="C34" s="680"/>
      <c r="D34" s="680"/>
      <c r="E34" s="680"/>
      <c r="F34" s="680"/>
      <c r="G34" s="680"/>
      <c r="H34" s="680"/>
      <c r="I34" s="680"/>
      <c r="J34" s="680"/>
      <c r="K34" s="680"/>
      <c r="L34" s="680"/>
      <c r="M34" s="680"/>
      <c r="N34" s="680"/>
      <c r="O34" s="680"/>
      <c r="P34" s="680"/>
      <c r="Q34" s="681"/>
      <c r="R34" s="682">
        <v>327488</v>
      </c>
      <c r="S34" s="683"/>
      <c r="T34" s="683"/>
      <c r="U34" s="683"/>
      <c r="V34" s="683"/>
      <c r="W34" s="683"/>
      <c r="X34" s="683"/>
      <c r="Y34" s="684"/>
      <c r="Z34" s="685">
        <v>1.3</v>
      </c>
      <c r="AA34" s="685"/>
      <c r="AB34" s="685"/>
      <c r="AC34" s="685"/>
      <c r="AD34" s="686">
        <v>19748</v>
      </c>
      <c r="AE34" s="686"/>
      <c r="AF34" s="686"/>
      <c r="AG34" s="686"/>
      <c r="AH34" s="686"/>
      <c r="AI34" s="686"/>
      <c r="AJ34" s="686"/>
      <c r="AK34" s="686"/>
      <c r="AL34" s="687">
        <v>0.1</v>
      </c>
      <c r="AM34" s="688"/>
      <c r="AN34" s="688"/>
      <c r="AO34" s="689"/>
      <c r="AP34" s="237"/>
      <c r="AQ34" s="661" t="s">
        <v>318</v>
      </c>
      <c r="AR34" s="662"/>
      <c r="AS34" s="662"/>
      <c r="AT34" s="662"/>
      <c r="AU34" s="662"/>
      <c r="AV34" s="662"/>
      <c r="AW34" s="662"/>
      <c r="AX34" s="662"/>
      <c r="AY34" s="662"/>
      <c r="AZ34" s="662"/>
      <c r="BA34" s="662"/>
      <c r="BB34" s="662"/>
      <c r="BC34" s="662"/>
      <c r="BD34" s="662"/>
      <c r="BE34" s="662"/>
      <c r="BF34" s="663"/>
      <c r="BG34" s="661" t="s">
        <v>319</v>
      </c>
      <c r="BH34" s="662"/>
      <c r="BI34" s="662"/>
      <c r="BJ34" s="662"/>
      <c r="BK34" s="662"/>
      <c r="BL34" s="662"/>
      <c r="BM34" s="662"/>
      <c r="BN34" s="662"/>
      <c r="BO34" s="662"/>
      <c r="BP34" s="662"/>
      <c r="BQ34" s="662"/>
      <c r="BR34" s="662"/>
      <c r="BS34" s="662"/>
      <c r="BT34" s="662"/>
      <c r="BU34" s="662"/>
      <c r="BV34" s="662"/>
      <c r="BW34" s="662"/>
      <c r="BX34" s="662"/>
      <c r="BY34" s="662"/>
      <c r="BZ34" s="662"/>
      <c r="CA34" s="662"/>
      <c r="CB34" s="663"/>
      <c r="CD34" s="697" t="s">
        <v>320</v>
      </c>
      <c r="CE34" s="698"/>
      <c r="CF34" s="698"/>
      <c r="CG34" s="698"/>
      <c r="CH34" s="698"/>
      <c r="CI34" s="698"/>
      <c r="CJ34" s="698"/>
      <c r="CK34" s="698"/>
      <c r="CL34" s="698"/>
      <c r="CM34" s="698"/>
      <c r="CN34" s="698"/>
      <c r="CO34" s="698"/>
      <c r="CP34" s="698"/>
      <c r="CQ34" s="699"/>
      <c r="CR34" s="682">
        <v>3689907</v>
      </c>
      <c r="CS34" s="683"/>
      <c r="CT34" s="683"/>
      <c r="CU34" s="683"/>
      <c r="CV34" s="683"/>
      <c r="CW34" s="683"/>
      <c r="CX34" s="683"/>
      <c r="CY34" s="684"/>
      <c r="CZ34" s="687">
        <v>16.100000000000001</v>
      </c>
      <c r="DA34" s="716"/>
      <c r="DB34" s="716"/>
      <c r="DC34" s="720"/>
      <c r="DD34" s="691">
        <v>3258333</v>
      </c>
      <c r="DE34" s="683"/>
      <c r="DF34" s="683"/>
      <c r="DG34" s="683"/>
      <c r="DH34" s="683"/>
      <c r="DI34" s="683"/>
      <c r="DJ34" s="683"/>
      <c r="DK34" s="684"/>
      <c r="DL34" s="691">
        <v>2828993</v>
      </c>
      <c r="DM34" s="683"/>
      <c r="DN34" s="683"/>
      <c r="DO34" s="683"/>
      <c r="DP34" s="683"/>
      <c r="DQ34" s="683"/>
      <c r="DR34" s="683"/>
      <c r="DS34" s="683"/>
      <c r="DT34" s="683"/>
      <c r="DU34" s="683"/>
      <c r="DV34" s="684"/>
      <c r="DW34" s="687">
        <v>19.5</v>
      </c>
      <c r="DX34" s="716"/>
      <c r="DY34" s="716"/>
      <c r="DZ34" s="716"/>
      <c r="EA34" s="716"/>
      <c r="EB34" s="716"/>
      <c r="EC34" s="717"/>
    </row>
    <row r="35" spans="2:133" ht="11.25" customHeight="1">
      <c r="B35" s="679" t="s">
        <v>321</v>
      </c>
      <c r="C35" s="680"/>
      <c r="D35" s="680"/>
      <c r="E35" s="680"/>
      <c r="F35" s="680"/>
      <c r="G35" s="680"/>
      <c r="H35" s="680"/>
      <c r="I35" s="680"/>
      <c r="J35" s="680"/>
      <c r="K35" s="680"/>
      <c r="L35" s="680"/>
      <c r="M35" s="680"/>
      <c r="N35" s="680"/>
      <c r="O35" s="680"/>
      <c r="P35" s="680"/>
      <c r="Q35" s="681"/>
      <c r="R35" s="682">
        <v>1731116</v>
      </c>
      <c r="S35" s="683"/>
      <c r="T35" s="683"/>
      <c r="U35" s="683"/>
      <c r="V35" s="683"/>
      <c r="W35" s="683"/>
      <c r="X35" s="683"/>
      <c r="Y35" s="684"/>
      <c r="Z35" s="685">
        <v>7.1</v>
      </c>
      <c r="AA35" s="685"/>
      <c r="AB35" s="685"/>
      <c r="AC35" s="685"/>
      <c r="AD35" s="686" t="s">
        <v>172</v>
      </c>
      <c r="AE35" s="686"/>
      <c r="AF35" s="686"/>
      <c r="AG35" s="686"/>
      <c r="AH35" s="686"/>
      <c r="AI35" s="686"/>
      <c r="AJ35" s="686"/>
      <c r="AK35" s="686"/>
      <c r="AL35" s="687" t="s">
        <v>172</v>
      </c>
      <c r="AM35" s="688"/>
      <c r="AN35" s="688"/>
      <c r="AO35" s="689"/>
      <c r="AP35" s="237"/>
      <c r="AQ35" s="755" t="s">
        <v>322</v>
      </c>
      <c r="AR35" s="756"/>
      <c r="AS35" s="756"/>
      <c r="AT35" s="756"/>
      <c r="AU35" s="756"/>
      <c r="AV35" s="756"/>
      <c r="AW35" s="756"/>
      <c r="AX35" s="756"/>
      <c r="AY35" s="757"/>
      <c r="AZ35" s="671">
        <v>2606674</v>
      </c>
      <c r="BA35" s="672"/>
      <c r="BB35" s="672"/>
      <c r="BC35" s="672"/>
      <c r="BD35" s="672"/>
      <c r="BE35" s="672"/>
      <c r="BF35" s="758"/>
      <c r="BG35" s="693" t="s">
        <v>323</v>
      </c>
      <c r="BH35" s="694"/>
      <c r="BI35" s="694"/>
      <c r="BJ35" s="694"/>
      <c r="BK35" s="694"/>
      <c r="BL35" s="694"/>
      <c r="BM35" s="694"/>
      <c r="BN35" s="694"/>
      <c r="BO35" s="694"/>
      <c r="BP35" s="694"/>
      <c r="BQ35" s="694"/>
      <c r="BR35" s="694"/>
      <c r="BS35" s="694"/>
      <c r="BT35" s="694"/>
      <c r="BU35" s="695"/>
      <c r="BV35" s="671">
        <v>280884</v>
      </c>
      <c r="BW35" s="672"/>
      <c r="BX35" s="672"/>
      <c r="BY35" s="672"/>
      <c r="BZ35" s="672"/>
      <c r="CA35" s="672"/>
      <c r="CB35" s="758"/>
      <c r="CD35" s="697" t="s">
        <v>324</v>
      </c>
      <c r="CE35" s="698"/>
      <c r="CF35" s="698"/>
      <c r="CG35" s="698"/>
      <c r="CH35" s="698"/>
      <c r="CI35" s="698"/>
      <c r="CJ35" s="698"/>
      <c r="CK35" s="698"/>
      <c r="CL35" s="698"/>
      <c r="CM35" s="698"/>
      <c r="CN35" s="698"/>
      <c r="CO35" s="698"/>
      <c r="CP35" s="698"/>
      <c r="CQ35" s="699"/>
      <c r="CR35" s="682">
        <v>223749</v>
      </c>
      <c r="CS35" s="718"/>
      <c r="CT35" s="718"/>
      <c r="CU35" s="718"/>
      <c r="CV35" s="718"/>
      <c r="CW35" s="718"/>
      <c r="CX35" s="718"/>
      <c r="CY35" s="719"/>
      <c r="CZ35" s="687">
        <v>1</v>
      </c>
      <c r="DA35" s="716"/>
      <c r="DB35" s="716"/>
      <c r="DC35" s="720"/>
      <c r="DD35" s="691">
        <v>215586</v>
      </c>
      <c r="DE35" s="718"/>
      <c r="DF35" s="718"/>
      <c r="DG35" s="718"/>
      <c r="DH35" s="718"/>
      <c r="DI35" s="718"/>
      <c r="DJ35" s="718"/>
      <c r="DK35" s="719"/>
      <c r="DL35" s="691">
        <v>206675</v>
      </c>
      <c r="DM35" s="718"/>
      <c r="DN35" s="718"/>
      <c r="DO35" s="718"/>
      <c r="DP35" s="718"/>
      <c r="DQ35" s="718"/>
      <c r="DR35" s="718"/>
      <c r="DS35" s="718"/>
      <c r="DT35" s="718"/>
      <c r="DU35" s="718"/>
      <c r="DV35" s="719"/>
      <c r="DW35" s="687">
        <v>1.4</v>
      </c>
      <c r="DX35" s="716"/>
      <c r="DY35" s="716"/>
      <c r="DZ35" s="716"/>
      <c r="EA35" s="716"/>
      <c r="EB35" s="716"/>
      <c r="EC35" s="717"/>
    </row>
    <row r="36" spans="2:133" ht="11.25" customHeight="1">
      <c r="B36" s="679" t="s">
        <v>325</v>
      </c>
      <c r="C36" s="680"/>
      <c r="D36" s="680"/>
      <c r="E36" s="680"/>
      <c r="F36" s="680"/>
      <c r="G36" s="680"/>
      <c r="H36" s="680"/>
      <c r="I36" s="680"/>
      <c r="J36" s="680"/>
      <c r="K36" s="680"/>
      <c r="L36" s="680"/>
      <c r="M36" s="680"/>
      <c r="N36" s="680"/>
      <c r="O36" s="680"/>
      <c r="P36" s="680"/>
      <c r="Q36" s="681"/>
      <c r="R36" s="682" t="s">
        <v>172</v>
      </c>
      <c r="S36" s="683"/>
      <c r="T36" s="683"/>
      <c r="U36" s="683"/>
      <c r="V36" s="683"/>
      <c r="W36" s="683"/>
      <c r="X36" s="683"/>
      <c r="Y36" s="684"/>
      <c r="Z36" s="685" t="s">
        <v>172</v>
      </c>
      <c r="AA36" s="685"/>
      <c r="AB36" s="685"/>
      <c r="AC36" s="685"/>
      <c r="AD36" s="686" t="s">
        <v>172</v>
      </c>
      <c r="AE36" s="686"/>
      <c r="AF36" s="686"/>
      <c r="AG36" s="686"/>
      <c r="AH36" s="686"/>
      <c r="AI36" s="686"/>
      <c r="AJ36" s="686"/>
      <c r="AK36" s="686"/>
      <c r="AL36" s="687" t="s">
        <v>172</v>
      </c>
      <c r="AM36" s="688"/>
      <c r="AN36" s="688"/>
      <c r="AO36" s="689"/>
      <c r="AQ36" s="759" t="s">
        <v>326</v>
      </c>
      <c r="AR36" s="760"/>
      <c r="AS36" s="760"/>
      <c r="AT36" s="760"/>
      <c r="AU36" s="760"/>
      <c r="AV36" s="760"/>
      <c r="AW36" s="760"/>
      <c r="AX36" s="760"/>
      <c r="AY36" s="761"/>
      <c r="AZ36" s="682">
        <v>700000</v>
      </c>
      <c r="BA36" s="683"/>
      <c r="BB36" s="683"/>
      <c r="BC36" s="683"/>
      <c r="BD36" s="718"/>
      <c r="BE36" s="718"/>
      <c r="BF36" s="741"/>
      <c r="BG36" s="697" t="s">
        <v>327</v>
      </c>
      <c r="BH36" s="698"/>
      <c r="BI36" s="698"/>
      <c r="BJ36" s="698"/>
      <c r="BK36" s="698"/>
      <c r="BL36" s="698"/>
      <c r="BM36" s="698"/>
      <c r="BN36" s="698"/>
      <c r="BO36" s="698"/>
      <c r="BP36" s="698"/>
      <c r="BQ36" s="698"/>
      <c r="BR36" s="698"/>
      <c r="BS36" s="698"/>
      <c r="BT36" s="698"/>
      <c r="BU36" s="699"/>
      <c r="BV36" s="682">
        <v>271969</v>
      </c>
      <c r="BW36" s="683"/>
      <c r="BX36" s="683"/>
      <c r="BY36" s="683"/>
      <c r="BZ36" s="683"/>
      <c r="CA36" s="683"/>
      <c r="CB36" s="692"/>
      <c r="CD36" s="697" t="s">
        <v>328</v>
      </c>
      <c r="CE36" s="698"/>
      <c r="CF36" s="698"/>
      <c r="CG36" s="698"/>
      <c r="CH36" s="698"/>
      <c r="CI36" s="698"/>
      <c r="CJ36" s="698"/>
      <c r="CK36" s="698"/>
      <c r="CL36" s="698"/>
      <c r="CM36" s="698"/>
      <c r="CN36" s="698"/>
      <c r="CO36" s="698"/>
      <c r="CP36" s="698"/>
      <c r="CQ36" s="699"/>
      <c r="CR36" s="682">
        <v>3156764</v>
      </c>
      <c r="CS36" s="683"/>
      <c r="CT36" s="683"/>
      <c r="CU36" s="683"/>
      <c r="CV36" s="683"/>
      <c r="CW36" s="683"/>
      <c r="CX36" s="683"/>
      <c r="CY36" s="684"/>
      <c r="CZ36" s="687">
        <v>13.8</v>
      </c>
      <c r="DA36" s="716"/>
      <c r="DB36" s="716"/>
      <c r="DC36" s="720"/>
      <c r="DD36" s="691">
        <v>2830309</v>
      </c>
      <c r="DE36" s="683"/>
      <c r="DF36" s="683"/>
      <c r="DG36" s="683"/>
      <c r="DH36" s="683"/>
      <c r="DI36" s="683"/>
      <c r="DJ36" s="683"/>
      <c r="DK36" s="684"/>
      <c r="DL36" s="691">
        <v>2270927</v>
      </c>
      <c r="DM36" s="683"/>
      <c r="DN36" s="683"/>
      <c r="DO36" s="683"/>
      <c r="DP36" s="683"/>
      <c r="DQ36" s="683"/>
      <c r="DR36" s="683"/>
      <c r="DS36" s="683"/>
      <c r="DT36" s="683"/>
      <c r="DU36" s="683"/>
      <c r="DV36" s="684"/>
      <c r="DW36" s="687">
        <v>15.7</v>
      </c>
      <c r="DX36" s="716"/>
      <c r="DY36" s="716"/>
      <c r="DZ36" s="716"/>
      <c r="EA36" s="716"/>
      <c r="EB36" s="716"/>
      <c r="EC36" s="717"/>
    </row>
    <row r="37" spans="2:133" ht="11.25" customHeight="1">
      <c r="B37" s="679" t="s">
        <v>329</v>
      </c>
      <c r="C37" s="680"/>
      <c r="D37" s="680"/>
      <c r="E37" s="680"/>
      <c r="F37" s="680"/>
      <c r="G37" s="680"/>
      <c r="H37" s="680"/>
      <c r="I37" s="680"/>
      <c r="J37" s="680"/>
      <c r="K37" s="680"/>
      <c r="L37" s="680"/>
      <c r="M37" s="680"/>
      <c r="N37" s="680"/>
      <c r="O37" s="680"/>
      <c r="P37" s="680"/>
      <c r="Q37" s="681"/>
      <c r="R37" s="682">
        <v>1002416</v>
      </c>
      <c r="S37" s="683"/>
      <c r="T37" s="683"/>
      <c r="U37" s="683"/>
      <c r="V37" s="683"/>
      <c r="W37" s="683"/>
      <c r="X37" s="683"/>
      <c r="Y37" s="684"/>
      <c r="Z37" s="685">
        <v>4.0999999999999996</v>
      </c>
      <c r="AA37" s="685"/>
      <c r="AB37" s="685"/>
      <c r="AC37" s="685"/>
      <c r="AD37" s="686" t="s">
        <v>172</v>
      </c>
      <c r="AE37" s="686"/>
      <c r="AF37" s="686"/>
      <c r="AG37" s="686"/>
      <c r="AH37" s="686"/>
      <c r="AI37" s="686"/>
      <c r="AJ37" s="686"/>
      <c r="AK37" s="686"/>
      <c r="AL37" s="687" t="s">
        <v>129</v>
      </c>
      <c r="AM37" s="688"/>
      <c r="AN37" s="688"/>
      <c r="AO37" s="689"/>
      <c r="AQ37" s="759" t="s">
        <v>330</v>
      </c>
      <c r="AR37" s="760"/>
      <c r="AS37" s="760"/>
      <c r="AT37" s="760"/>
      <c r="AU37" s="760"/>
      <c r="AV37" s="760"/>
      <c r="AW37" s="760"/>
      <c r="AX37" s="760"/>
      <c r="AY37" s="761"/>
      <c r="AZ37" s="682">
        <v>7917</v>
      </c>
      <c r="BA37" s="683"/>
      <c r="BB37" s="683"/>
      <c r="BC37" s="683"/>
      <c r="BD37" s="718"/>
      <c r="BE37" s="718"/>
      <c r="BF37" s="741"/>
      <c r="BG37" s="697" t="s">
        <v>331</v>
      </c>
      <c r="BH37" s="698"/>
      <c r="BI37" s="698"/>
      <c r="BJ37" s="698"/>
      <c r="BK37" s="698"/>
      <c r="BL37" s="698"/>
      <c r="BM37" s="698"/>
      <c r="BN37" s="698"/>
      <c r="BO37" s="698"/>
      <c r="BP37" s="698"/>
      <c r="BQ37" s="698"/>
      <c r="BR37" s="698"/>
      <c r="BS37" s="698"/>
      <c r="BT37" s="698"/>
      <c r="BU37" s="699"/>
      <c r="BV37" s="682">
        <v>10362</v>
      </c>
      <c r="BW37" s="683"/>
      <c r="BX37" s="683"/>
      <c r="BY37" s="683"/>
      <c r="BZ37" s="683"/>
      <c r="CA37" s="683"/>
      <c r="CB37" s="692"/>
      <c r="CD37" s="697" t="s">
        <v>332</v>
      </c>
      <c r="CE37" s="698"/>
      <c r="CF37" s="698"/>
      <c r="CG37" s="698"/>
      <c r="CH37" s="698"/>
      <c r="CI37" s="698"/>
      <c r="CJ37" s="698"/>
      <c r="CK37" s="698"/>
      <c r="CL37" s="698"/>
      <c r="CM37" s="698"/>
      <c r="CN37" s="698"/>
      <c r="CO37" s="698"/>
      <c r="CP37" s="698"/>
      <c r="CQ37" s="699"/>
      <c r="CR37" s="682">
        <v>1260187</v>
      </c>
      <c r="CS37" s="718"/>
      <c r="CT37" s="718"/>
      <c r="CU37" s="718"/>
      <c r="CV37" s="718"/>
      <c r="CW37" s="718"/>
      <c r="CX37" s="718"/>
      <c r="CY37" s="719"/>
      <c r="CZ37" s="687">
        <v>5.5</v>
      </c>
      <c r="DA37" s="716"/>
      <c r="DB37" s="716"/>
      <c r="DC37" s="720"/>
      <c r="DD37" s="691">
        <v>1260187</v>
      </c>
      <c r="DE37" s="718"/>
      <c r="DF37" s="718"/>
      <c r="DG37" s="718"/>
      <c r="DH37" s="718"/>
      <c r="DI37" s="718"/>
      <c r="DJ37" s="718"/>
      <c r="DK37" s="719"/>
      <c r="DL37" s="691">
        <v>1199920</v>
      </c>
      <c r="DM37" s="718"/>
      <c r="DN37" s="718"/>
      <c r="DO37" s="718"/>
      <c r="DP37" s="718"/>
      <c r="DQ37" s="718"/>
      <c r="DR37" s="718"/>
      <c r="DS37" s="718"/>
      <c r="DT37" s="718"/>
      <c r="DU37" s="718"/>
      <c r="DV37" s="719"/>
      <c r="DW37" s="687">
        <v>8.3000000000000007</v>
      </c>
      <c r="DX37" s="716"/>
      <c r="DY37" s="716"/>
      <c r="DZ37" s="716"/>
      <c r="EA37" s="716"/>
      <c r="EB37" s="716"/>
      <c r="EC37" s="717"/>
    </row>
    <row r="38" spans="2:133" ht="11.25" customHeight="1">
      <c r="B38" s="727" t="s">
        <v>333</v>
      </c>
      <c r="C38" s="728"/>
      <c r="D38" s="728"/>
      <c r="E38" s="728"/>
      <c r="F38" s="728"/>
      <c r="G38" s="728"/>
      <c r="H38" s="728"/>
      <c r="I38" s="728"/>
      <c r="J38" s="728"/>
      <c r="K38" s="728"/>
      <c r="L38" s="728"/>
      <c r="M38" s="728"/>
      <c r="N38" s="728"/>
      <c r="O38" s="728"/>
      <c r="P38" s="728"/>
      <c r="Q38" s="729"/>
      <c r="R38" s="762">
        <v>24317312</v>
      </c>
      <c r="S38" s="763"/>
      <c r="T38" s="763"/>
      <c r="U38" s="763"/>
      <c r="V38" s="763"/>
      <c r="W38" s="763"/>
      <c r="X38" s="763"/>
      <c r="Y38" s="764"/>
      <c r="Z38" s="765">
        <v>100</v>
      </c>
      <c r="AA38" s="765"/>
      <c r="AB38" s="765"/>
      <c r="AC38" s="765"/>
      <c r="AD38" s="766">
        <v>13492229</v>
      </c>
      <c r="AE38" s="766"/>
      <c r="AF38" s="766"/>
      <c r="AG38" s="766"/>
      <c r="AH38" s="766"/>
      <c r="AI38" s="766"/>
      <c r="AJ38" s="766"/>
      <c r="AK38" s="766"/>
      <c r="AL38" s="767">
        <v>100</v>
      </c>
      <c r="AM38" s="753"/>
      <c r="AN38" s="753"/>
      <c r="AO38" s="768"/>
      <c r="AQ38" s="759" t="s">
        <v>334</v>
      </c>
      <c r="AR38" s="760"/>
      <c r="AS38" s="760"/>
      <c r="AT38" s="760"/>
      <c r="AU38" s="760"/>
      <c r="AV38" s="760"/>
      <c r="AW38" s="760"/>
      <c r="AX38" s="760"/>
      <c r="AY38" s="761"/>
      <c r="AZ38" s="682" t="s">
        <v>335</v>
      </c>
      <c r="BA38" s="683"/>
      <c r="BB38" s="683"/>
      <c r="BC38" s="683"/>
      <c r="BD38" s="718"/>
      <c r="BE38" s="718"/>
      <c r="BF38" s="741"/>
      <c r="BG38" s="697" t="s">
        <v>336</v>
      </c>
      <c r="BH38" s="698"/>
      <c r="BI38" s="698"/>
      <c r="BJ38" s="698"/>
      <c r="BK38" s="698"/>
      <c r="BL38" s="698"/>
      <c r="BM38" s="698"/>
      <c r="BN38" s="698"/>
      <c r="BO38" s="698"/>
      <c r="BP38" s="698"/>
      <c r="BQ38" s="698"/>
      <c r="BR38" s="698"/>
      <c r="BS38" s="698"/>
      <c r="BT38" s="698"/>
      <c r="BU38" s="699"/>
      <c r="BV38" s="682">
        <v>16033</v>
      </c>
      <c r="BW38" s="683"/>
      <c r="BX38" s="683"/>
      <c r="BY38" s="683"/>
      <c r="BZ38" s="683"/>
      <c r="CA38" s="683"/>
      <c r="CB38" s="692"/>
      <c r="CD38" s="697" t="s">
        <v>337</v>
      </c>
      <c r="CE38" s="698"/>
      <c r="CF38" s="698"/>
      <c r="CG38" s="698"/>
      <c r="CH38" s="698"/>
      <c r="CI38" s="698"/>
      <c r="CJ38" s="698"/>
      <c r="CK38" s="698"/>
      <c r="CL38" s="698"/>
      <c r="CM38" s="698"/>
      <c r="CN38" s="698"/>
      <c r="CO38" s="698"/>
      <c r="CP38" s="698"/>
      <c r="CQ38" s="699"/>
      <c r="CR38" s="682">
        <v>1898757</v>
      </c>
      <c r="CS38" s="683"/>
      <c r="CT38" s="683"/>
      <c r="CU38" s="683"/>
      <c r="CV38" s="683"/>
      <c r="CW38" s="683"/>
      <c r="CX38" s="683"/>
      <c r="CY38" s="684"/>
      <c r="CZ38" s="687">
        <v>8.3000000000000007</v>
      </c>
      <c r="DA38" s="716"/>
      <c r="DB38" s="716"/>
      <c r="DC38" s="720"/>
      <c r="DD38" s="691">
        <v>1635369</v>
      </c>
      <c r="DE38" s="683"/>
      <c r="DF38" s="683"/>
      <c r="DG38" s="683"/>
      <c r="DH38" s="683"/>
      <c r="DI38" s="683"/>
      <c r="DJ38" s="683"/>
      <c r="DK38" s="684"/>
      <c r="DL38" s="691">
        <v>1531624</v>
      </c>
      <c r="DM38" s="683"/>
      <c r="DN38" s="683"/>
      <c r="DO38" s="683"/>
      <c r="DP38" s="683"/>
      <c r="DQ38" s="683"/>
      <c r="DR38" s="683"/>
      <c r="DS38" s="683"/>
      <c r="DT38" s="683"/>
      <c r="DU38" s="683"/>
      <c r="DV38" s="684"/>
      <c r="DW38" s="687">
        <v>10.6</v>
      </c>
      <c r="DX38" s="716"/>
      <c r="DY38" s="716"/>
      <c r="DZ38" s="716"/>
      <c r="EA38" s="716"/>
      <c r="EB38" s="716"/>
      <c r="EC38" s="717"/>
    </row>
    <row r="39" spans="2:133" ht="11.25" customHeight="1">
      <c r="AQ39" s="759" t="s">
        <v>338</v>
      </c>
      <c r="AR39" s="760"/>
      <c r="AS39" s="760"/>
      <c r="AT39" s="760"/>
      <c r="AU39" s="760"/>
      <c r="AV39" s="760"/>
      <c r="AW39" s="760"/>
      <c r="AX39" s="760"/>
      <c r="AY39" s="761"/>
      <c r="AZ39" s="682" t="s">
        <v>172</v>
      </c>
      <c r="BA39" s="683"/>
      <c r="BB39" s="683"/>
      <c r="BC39" s="683"/>
      <c r="BD39" s="718"/>
      <c r="BE39" s="718"/>
      <c r="BF39" s="741"/>
      <c r="BG39" s="773" t="s">
        <v>339</v>
      </c>
      <c r="BH39" s="774"/>
      <c r="BI39" s="774"/>
      <c r="BJ39" s="774"/>
      <c r="BK39" s="774"/>
      <c r="BL39" s="238"/>
      <c r="BM39" s="698" t="s">
        <v>340</v>
      </c>
      <c r="BN39" s="698"/>
      <c r="BO39" s="698"/>
      <c r="BP39" s="698"/>
      <c r="BQ39" s="698"/>
      <c r="BR39" s="698"/>
      <c r="BS39" s="698"/>
      <c r="BT39" s="698"/>
      <c r="BU39" s="699"/>
      <c r="BV39" s="682">
        <v>103</v>
      </c>
      <c r="BW39" s="683"/>
      <c r="BX39" s="683"/>
      <c r="BY39" s="683"/>
      <c r="BZ39" s="683"/>
      <c r="CA39" s="683"/>
      <c r="CB39" s="692"/>
      <c r="CD39" s="697" t="s">
        <v>341</v>
      </c>
      <c r="CE39" s="698"/>
      <c r="CF39" s="698"/>
      <c r="CG39" s="698"/>
      <c r="CH39" s="698"/>
      <c r="CI39" s="698"/>
      <c r="CJ39" s="698"/>
      <c r="CK39" s="698"/>
      <c r="CL39" s="698"/>
      <c r="CM39" s="698"/>
      <c r="CN39" s="698"/>
      <c r="CO39" s="698"/>
      <c r="CP39" s="698"/>
      <c r="CQ39" s="699"/>
      <c r="CR39" s="682">
        <v>901518</v>
      </c>
      <c r="CS39" s="718"/>
      <c r="CT39" s="718"/>
      <c r="CU39" s="718"/>
      <c r="CV39" s="718"/>
      <c r="CW39" s="718"/>
      <c r="CX39" s="718"/>
      <c r="CY39" s="719"/>
      <c r="CZ39" s="687">
        <v>3.9</v>
      </c>
      <c r="DA39" s="716"/>
      <c r="DB39" s="716"/>
      <c r="DC39" s="720"/>
      <c r="DD39" s="691">
        <v>871669</v>
      </c>
      <c r="DE39" s="718"/>
      <c r="DF39" s="718"/>
      <c r="DG39" s="718"/>
      <c r="DH39" s="718"/>
      <c r="DI39" s="718"/>
      <c r="DJ39" s="718"/>
      <c r="DK39" s="719"/>
      <c r="DL39" s="691" t="s">
        <v>335</v>
      </c>
      <c r="DM39" s="718"/>
      <c r="DN39" s="718"/>
      <c r="DO39" s="718"/>
      <c r="DP39" s="718"/>
      <c r="DQ39" s="718"/>
      <c r="DR39" s="718"/>
      <c r="DS39" s="718"/>
      <c r="DT39" s="718"/>
      <c r="DU39" s="718"/>
      <c r="DV39" s="719"/>
      <c r="DW39" s="687" t="s">
        <v>172</v>
      </c>
      <c r="DX39" s="716"/>
      <c r="DY39" s="716"/>
      <c r="DZ39" s="716"/>
      <c r="EA39" s="716"/>
      <c r="EB39" s="716"/>
      <c r="EC39" s="717"/>
    </row>
    <row r="40" spans="2:133" ht="11.25" customHeight="1">
      <c r="AQ40" s="759" t="s">
        <v>342</v>
      </c>
      <c r="AR40" s="760"/>
      <c r="AS40" s="760"/>
      <c r="AT40" s="760"/>
      <c r="AU40" s="760"/>
      <c r="AV40" s="760"/>
      <c r="AW40" s="760"/>
      <c r="AX40" s="760"/>
      <c r="AY40" s="761"/>
      <c r="AZ40" s="682">
        <v>414831</v>
      </c>
      <c r="BA40" s="683"/>
      <c r="BB40" s="683"/>
      <c r="BC40" s="683"/>
      <c r="BD40" s="718"/>
      <c r="BE40" s="718"/>
      <c r="BF40" s="741"/>
      <c r="BG40" s="773"/>
      <c r="BH40" s="774"/>
      <c r="BI40" s="774"/>
      <c r="BJ40" s="774"/>
      <c r="BK40" s="774"/>
      <c r="BL40" s="238"/>
      <c r="BM40" s="698" t="s">
        <v>343</v>
      </c>
      <c r="BN40" s="698"/>
      <c r="BO40" s="698"/>
      <c r="BP40" s="698"/>
      <c r="BQ40" s="698"/>
      <c r="BR40" s="698"/>
      <c r="BS40" s="698"/>
      <c r="BT40" s="698"/>
      <c r="BU40" s="699"/>
      <c r="BV40" s="682" t="s">
        <v>335</v>
      </c>
      <c r="BW40" s="683"/>
      <c r="BX40" s="683"/>
      <c r="BY40" s="683"/>
      <c r="BZ40" s="683"/>
      <c r="CA40" s="683"/>
      <c r="CB40" s="692"/>
      <c r="CD40" s="697" t="s">
        <v>344</v>
      </c>
      <c r="CE40" s="698"/>
      <c r="CF40" s="698"/>
      <c r="CG40" s="698"/>
      <c r="CH40" s="698"/>
      <c r="CI40" s="698"/>
      <c r="CJ40" s="698"/>
      <c r="CK40" s="698"/>
      <c r="CL40" s="698"/>
      <c r="CM40" s="698"/>
      <c r="CN40" s="698"/>
      <c r="CO40" s="698"/>
      <c r="CP40" s="698"/>
      <c r="CQ40" s="699"/>
      <c r="CR40" s="682">
        <v>23926</v>
      </c>
      <c r="CS40" s="683"/>
      <c r="CT40" s="683"/>
      <c r="CU40" s="683"/>
      <c r="CV40" s="683"/>
      <c r="CW40" s="683"/>
      <c r="CX40" s="683"/>
      <c r="CY40" s="684"/>
      <c r="CZ40" s="687">
        <v>0.1</v>
      </c>
      <c r="DA40" s="716"/>
      <c r="DB40" s="716"/>
      <c r="DC40" s="720"/>
      <c r="DD40" s="691" t="s">
        <v>335</v>
      </c>
      <c r="DE40" s="683"/>
      <c r="DF40" s="683"/>
      <c r="DG40" s="683"/>
      <c r="DH40" s="683"/>
      <c r="DI40" s="683"/>
      <c r="DJ40" s="683"/>
      <c r="DK40" s="684"/>
      <c r="DL40" s="691" t="s">
        <v>335</v>
      </c>
      <c r="DM40" s="683"/>
      <c r="DN40" s="683"/>
      <c r="DO40" s="683"/>
      <c r="DP40" s="683"/>
      <c r="DQ40" s="683"/>
      <c r="DR40" s="683"/>
      <c r="DS40" s="683"/>
      <c r="DT40" s="683"/>
      <c r="DU40" s="683"/>
      <c r="DV40" s="684"/>
      <c r="DW40" s="687" t="s">
        <v>335</v>
      </c>
      <c r="DX40" s="716"/>
      <c r="DY40" s="716"/>
      <c r="DZ40" s="716"/>
      <c r="EA40" s="716"/>
      <c r="EB40" s="716"/>
      <c r="EC40" s="717"/>
    </row>
    <row r="41" spans="2:133" ht="11.25" customHeight="1">
      <c r="AQ41" s="769" t="s">
        <v>345</v>
      </c>
      <c r="AR41" s="770"/>
      <c r="AS41" s="770"/>
      <c r="AT41" s="770"/>
      <c r="AU41" s="770"/>
      <c r="AV41" s="770"/>
      <c r="AW41" s="770"/>
      <c r="AX41" s="770"/>
      <c r="AY41" s="771"/>
      <c r="AZ41" s="762">
        <v>1483926</v>
      </c>
      <c r="BA41" s="763"/>
      <c r="BB41" s="763"/>
      <c r="BC41" s="763"/>
      <c r="BD41" s="752"/>
      <c r="BE41" s="752"/>
      <c r="BF41" s="754"/>
      <c r="BG41" s="775"/>
      <c r="BH41" s="776"/>
      <c r="BI41" s="776"/>
      <c r="BJ41" s="776"/>
      <c r="BK41" s="776"/>
      <c r="BL41" s="239"/>
      <c r="BM41" s="707" t="s">
        <v>346</v>
      </c>
      <c r="BN41" s="707"/>
      <c r="BO41" s="707"/>
      <c r="BP41" s="707"/>
      <c r="BQ41" s="707"/>
      <c r="BR41" s="707"/>
      <c r="BS41" s="707"/>
      <c r="BT41" s="707"/>
      <c r="BU41" s="708"/>
      <c r="BV41" s="762">
        <v>283</v>
      </c>
      <c r="BW41" s="763"/>
      <c r="BX41" s="763"/>
      <c r="BY41" s="763"/>
      <c r="BZ41" s="763"/>
      <c r="CA41" s="763"/>
      <c r="CB41" s="772"/>
      <c r="CD41" s="697" t="s">
        <v>347</v>
      </c>
      <c r="CE41" s="698"/>
      <c r="CF41" s="698"/>
      <c r="CG41" s="698"/>
      <c r="CH41" s="698"/>
      <c r="CI41" s="698"/>
      <c r="CJ41" s="698"/>
      <c r="CK41" s="698"/>
      <c r="CL41" s="698"/>
      <c r="CM41" s="698"/>
      <c r="CN41" s="698"/>
      <c r="CO41" s="698"/>
      <c r="CP41" s="698"/>
      <c r="CQ41" s="699"/>
      <c r="CR41" s="682" t="s">
        <v>172</v>
      </c>
      <c r="CS41" s="718"/>
      <c r="CT41" s="718"/>
      <c r="CU41" s="718"/>
      <c r="CV41" s="718"/>
      <c r="CW41" s="718"/>
      <c r="CX41" s="718"/>
      <c r="CY41" s="719"/>
      <c r="CZ41" s="687" t="s">
        <v>335</v>
      </c>
      <c r="DA41" s="716"/>
      <c r="DB41" s="716"/>
      <c r="DC41" s="720"/>
      <c r="DD41" s="691" t="s">
        <v>335</v>
      </c>
      <c r="DE41" s="718"/>
      <c r="DF41" s="718"/>
      <c r="DG41" s="718"/>
      <c r="DH41" s="718"/>
      <c r="DI41" s="718"/>
      <c r="DJ41" s="718"/>
      <c r="DK41" s="719"/>
      <c r="DL41" s="777"/>
      <c r="DM41" s="778"/>
      <c r="DN41" s="778"/>
      <c r="DO41" s="778"/>
      <c r="DP41" s="778"/>
      <c r="DQ41" s="778"/>
      <c r="DR41" s="778"/>
      <c r="DS41" s="778"/>
      <c r="DT41" s="778"/>
      <c r="DU41" s="778"/>
      <c r="DV41" s="779"/>
      <c r="DW41" s="780"/>
      <c r="DX41" s="781"/>
      <c r="DY41" s="781"/>
      <c r="DZ41" s="781"/>
      <c r="EA41" s="781"/>
      <c r="EB41" s="781"/>
      <c r="EC41" s="782"/>
    </row>
    <row r="42" spans="2:133" ht="11.25" customHeight="1">
      <c r="B42" s="232" t="s">
        <v>348</v>
      </c>
      <c r="C42" s="232"/>
      <c r="D42" s="232"/>
      <c r="E42" s="232"/>
      <c r="F42" s="232"/>
      <c r="G42" s="232"/>
      <c r="H42" s="232"/>
      <c r="I42" s="232"/>
      <c r="J42" s="232"/>
      <c r="K42" s="232"/>
      <c r="L42" s="232"/>
      <c r="M42" s="232"/>
      <c r="N42" s="232"/>
      <c r="O42" s="232"/>
      <c r="P42" s="232"/>
      <c r="Q42" s="232"/>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BV42" s="241"/>
      <c r="BW42" s="241"/>
      <c r="BX42" s="241"/>
      <c r="BY42" s="241"/>
      <c r="BZ42" s="241"/>
      <c r="CA42" s="241"/>
      <c r="CB42" s="241"/>
      <c r="CD42" s="679" t="s">
        <v>349</v>
      </c>
      <c r="CE42" s="680"/>
      <c r="CF42" s="680"/>
      <c r="CG42" s="680"/>
      <c r="CH42" s="680"/>
      <c r="CI42" s="680"/>
      <c r="CJ42" s="680"/>
      <c r="CK42" s="680"/>
      <c r="CL42" s="680"/>
      <c r="CM42" s="680"/>
      <c r="CN42" s="680"/>
      <c r="CO42" s="680"/>
      <c r="CP42" s="680"/>
      <c r="CQ42" s="681"/>
      <c r="CR42" s="682">
        <v>1658216</v>
      </c>
      <c r="CS42" s="683"/>
      <c r="CT42" s="683"/>
      <c r="CU42" s="683"/>
      <c r="CV42" s="683"/>
      <c r="CW42" s="683"/>
      <c r="CX42" s="683"/>
      <c r="CY42" s="684"/>
      <c r="CZ42" s="687">
        <v>7.2</v>
      </c>
      <c r="DA42" s="688"/>
      <c r="DB42" s="688"/>
      <c r="DC42" s="783"/>
      <c r="DD42" s="691">
        <v>499397</v>
      </c>
      <c r="DE42" s="683"/>
      <c r="DF42" s="683"/>
      <c r="DG42" s="683"/>
      <c r="DH42" s="683"/>
      <c r="DI42" s="683"/>
      <c r="DJ42" s="683"/>
      <c r="DK42" s="684"/>
      <c r="DL42" s="777"/>
      <c r="DM42" s="778"/>
      <c r="DN42" s="778"/>
      <c r="DO42" s="778"/>
      <c r="DP42" s="778"/>
      <c r="DQ42" s="778"/>
      <c r="DR42" s="778"/>
      <c r="DS42" s="778"/>
      <c r="DT42" s="778"/>
      <c r="DU42" s="778"/>
      <c r="DV42" s="779"/>
      <c r="DW42" s="780"/>
      <c r="DX42" s="781"/>
      <c r="DY42" s="781"/>
      <c r="DZ42" s="781"/>
      <c r="EA42" s="781"/>
      <c r="EB42" s="781"/>
      <c r="EC42" s="782"/>
    </row>
    <row r="43" spans="2:133" ht="11.25" customHeight="1">
      <c r="B43" s="242" t="s">
        <v>350</v>
      </c>
      <c r="C43" s="232"/>
      <c r="D43" s="232"/>
      <c r="E43" s="232"/>
      <c r="F43" s="232"/>
      <c r="G43" s="232"/>
      <c r="H43" s="232"/>
      <c r="I43" s="232"/>
      <c r="J43" s="232"/>
      <c r="K43" s="232"/>
      <c r="L43" s="232"/>
      <c r="M43" s="232"/>
      <c r="N43" s="232"/>
      <c r="O43" s="232"/>
      <c r="P43" s="232"/>
      <c r="Q43" s="232"/>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CD43" s="679" t="s">
        <v>351</v>
      </c>
      <c r="CE43" s="680"/>
      <c r="CF43" s="680"/>
      <c r="CG43" s="680"/>
      <c r="CH43" s="680"/>
      <c r="CI43" s="680"/>
      <c r="CJ43" s="680"/>
      <c r="CK43" s="680"/>
      <c r="CL43" s="680"/>
      <c r="CM43" s="680"/>
      <c r="CN43" s="680"/>
      <c r="CO43" s="680"/>
      <c r="CP43" s="680"/>
      <c r="CQ43" s="681"/>
      <c r="CR43" s="682">
        <v>14705</v>
      </c>
      <c r="CS43" s="718"/>
      <c r="CT43" s="718"/>
      <c r="CU43" s="718"/>
      <c r="CV43" s="718"/>
      <c r="CW43" s="718"/>
      <c r="CX43" s="718"/>
      <c r="CY43" s="719"/>
      <c r="CZ43" s="687">
        <v>0.1</v>
      </c>
      <c r="DA43" s="716"/>
      <c r="DB43" s="716"/>
      <c r="DC43" s="720"/>
      <c r="DD43" s="691">
        <v>14705</v>
      </c>
      <c r="DE43" s="718"/>
      <c r="DF43" s="718"/>
      <c r="DG43" s="718"/>
      <c r="DH43" s="718"/>
      <c r="DI43" s="718"/>
      <c r="DJ43" s="718"/>
      <c r="DK43" s="719"/>
      <c r="DL43" s="777"/>
      <c r="DM43" s="778"/>
      <c r="DN43" s="778"/>
      <c r="DO43" s="778"/>
      <c r="DP43" s="778"/>
      <c r="DQ43" s="778"/>
      <c r="DR43" s="778"/>
      <c r="DS43" s="778"/>
      <c r="DT43" s="778"/>
      <c r="DU43" s="778"/>
      <c r="DV43" s="779"/>
      <c r="DW43" s="780"/>
      <c r="DX43" s="781"/>
      <c r="DY43" s="781"/>
      <c r="DZ43" s="781"/>
      <c r="EA43" s="781"/>
      <c r="EB43" s="781"/>
      <c r="EC43" s="782"/>
    </row>
    <row r="44" spans="2:133" ht="11.25" customHeight="1">
      <c r="B44" s="243" t="s">
        <v>352</v>
      </c>
      <c r="CD44" s="794" t="s">
        <v>302</v>
      </c>
      <c r="CE44" s="795"/>
      <c r="CF44" s="679" t="s">
        <v>353</v>
      </c>
      <c r="CG44" s="680"/>
      <c r="CH44" s="680"/>
      <c r="CI44" s="680"/>
      <c r="CJ44" s="680"/>
      <c r="CK44" s="680"/>
      <c r="CL44" s="680"/>
      <c r="CM44" s="680"/>
      <c r="CN44" s="680"/>
      <c r="CO44" s="680"/>
      <c r="CP44" s="680"/>
      <c r="CQ44" s="681"/>
      <c r="CR44" s="682">
        <v>1655278</v>
      </c>
      <c r="CS44" s="683"/>
      <c r="CT44" s="683"/>
      <c r="CU44" s="683"/>
      <c r="CV44" s="683"/>
      <c r="CW44" s="683"/>
      <c r="CX44" s="683"/>
      <c r="CY44" s="684"/>
      <c r="CZ44" s="687">
        <v>7.2</v>
      </c>
      <c r="DA44" s="688"/>
      <c r="DB44" s="688"/>
      <c r="DC44" s="783"/>
      <c r="DD44" s="691">
        <v>499117</v>
      </c>
      <c r="DE44" s="683"/>
      <c r="DF44" s="683"/>
      <c r="DG44" s="683"/>
      <c r="DH44" s="683"/>
      <c r="DI44" s="683"/>
      <c r="DJ44" s="683"/>
      <c r="DK44" s="684"/>
      <c r="DL44" s="777"/>
      <c r="DM44" s="778"/>
      <c r="DN44" s="778"/>
      <c r="DO44" s="778"/>
      <c r="DP44" s="778"/>
      <c r="DQ44" s="778"/>
      <c r="DR44" s="778"/>
      <c r="DS44" s="778"/>
      <c r="DT44" s="778"/>
      <c r="DU44" s="778"/>
      <c r="DV44" s="779"/>
      <c r="DW44" s="780"/>
      <c r="DX44" s="781"/>
      <c r="DY44" s="781"/>
      <c r="DZ44" s="781"/>
      <c r="EA44" s="781"/>
      <c r="EB44" s="781"/>
      <c r="EC44" s="782"/>
    </row>
    <row r="45" spans="2:133" ht="11.25" customHeight="1">
      <c r="CD45" s="796"/>
      <c r="CE45" s="797"/>
      <c r="CF45" s="679" t="s">
        <v>354</v>
      </c>
      <c r="CG45" s="680"/>
      <c r="CH45" s="680"/>
      <c r="CI45" s="680"/>
      <c r="CJ45" s="680"/>
      <c r="CK45" s="680"/>
      <c r="CL45" s="680"/>
      <c r="CM45" s="680"/>
      <c r="CN45" s="680"/>
      <c r="CO45" s="680"/>
      <c r="CP45" s="680"/>
      <c r="CQ45" s="681"/>
      <c r="CR45" s="682">
        <v>574515</v>
      </c>
      <c r="CS45" s="718"/>
      <c r="CT45" s="718"/>
      <c r="CU45" s="718"/>
      <c r="CV45" s="718"/>
      <c r="CW45" s="718"/>
      <c r="CX45" s="718"/>
      <c r="CY45" s="719"/>
      <c r="CZ45" s="687">
        <v>2.5</v>
      </c>
      <c r="DA45" s="716"/>
      <c r="DB45" s="716"/>
      <c r="DC45" s="720"/>
      <c r="DD45" s="691">
        <v>44647</v>
      </c>
      <c r="DE45" s="718"/>
      <c r="DF45" s="718"/>
      <c r="DG45" s="718"/>
      <c r="DH45" s="718"/>
      <c r="DI45" s="718"/>
      <c r="DJ45" s="718"/>
      <c r="DK45" s="719"/>
      <c r="DL45" s="777"/>
      <c r="DM45" s="778"/>
      <c r="DN45" s="778"/>
      <c r="DO45" s="778"/>
      <c r="DP45" s="778"/>
      <c r="DQ45" s="778"/>
      <c r="DR45" s="778"/>
      <c r="DS45" s="778"/>
      <c r="DT45" s="778"/>
      <c r="DU45" s="778"/>
      <c r="DV45" s="779"/>
      <c r="DW45" s="780"/>
      <c r="DX45" s="781"/>
      <c r="DY45" s="781"/>
      <c r="DZ45" s="781"/>
      <c r="EA45" s="781"/>
      <c r="EB45" s="781"/>
      <c r="EC45" s="782"/>
    </row>
    <row r="46" spans="2:133" ht="11.25" customHeight="1">
      <c r="CD46" s="796"/>
      <c r="CE46" s="797"/>
      <c r="CF46" s="679" t="s">
        <v>355</v>
      </c>
      <c r="CG46" s="680"/>
      <c r="CH46" s="680"/>
      <c r="CI46" s="680"/>
      <c r="CJ46" s="680"/>
      <c r="CK46" s="680"/>
      <c r="CL46" s="680"/>
      <c r="CM46" s="680"/>
      <c r="CN46" s="680"/>
      <c r="CO46" s="680"/>
      <c r="CP46" s="680"/>
      <c r="CQ46" s="681"/>
      <c r="CR46" s="682">
        <v>1072317</v>
      </c>
      <c r="CS46" s="683"/>
      <c r="CT46" s="683"/>
      <c r="CU46" s="683"/>
      <c r="CV46" s="683"/>
      <c r="CW46" s="683"/>
      <c r="CX46" s="683"/>
      <c r="CY46" s="684"/>
      <c r="CZ46" s="687">
        <v>4.7</v>
      </c>
      <c r="DA46" s="688"/>
      <c r="DB46" s="688"/>
      <c r="DC46" s="783"/>
      <c r="DD46" s="691">
        <v>453524</v>
      </c>
      <c r="DE46" s="683"/>
      <c r="DF46" s="683"/>
      <c r="DG46" s="683"/>
      <c r="DH46" s="683"/>
      <c r="DI46" s="683"/>
      <c r="DJ46" s="683"/>
      <c r="DK46" s="684"/>
      <c r="DL46" s="777"/>
      <c r="DM46" s="778"/>
      <c r="DN46" s="778"/>
      <c r="DO46" s="778"/>
      <c r="DP46" s="778"/>
      <c r="DQ46" s="778"/>
      <c r="DR46" s="778"/>
      <c r="DS46" s="778"/>
      <c r="DT46" s="778"/>
      <c r="DU46" s="778"/>
      <c r="DV46" s="779"/>
      <c r="DW46" s="780"/>
      <c r="DX46" s="781"/>
      <c r="DY46" s="781"/>
      <c r="DZ46" s="781"/>
      <c r="EA46" s="781"/>
      <c r="EB46" s="781"/>
      <c r="EC46" s="782"/>
    </row>
    <row r="47" spans="2:133" ht="11.25" customHeight="1">
      <c r="CD47" s="796"/>
      <c r="CE47" s="797"/>
      <c r="CF47" s="679" t="s">
        <v>356</v>
      </c>
      <c r="CG47" s="680"/>
      <c r="CH47" s="680"/>
      <c r="CI47" s="680"/>
      <c r="CJ47" s="680"/>
      <c r="CK47" s="680"/>
      <c r="CL47" s="680"/>
      <c r="CM47" s="680"/>
      <c r="CN47" s="680"/>
      <c r="CO47" s="680"/>
      <c r="CP47" s="680"/>
      <c r="CQ47" s="681"/>
      <c r="CR47" s="682">
        <v>2938</v>
      </c>
      <c r="CS47" s="718"/>
      <c r="CT47" s="718"/>
      <c r="CU47" s="718"/>
      <c r="CV47" s="718"/>
      <c r="CW47" s="718"/>
      <c r="CX47" s="718"/>
      <c r="CY47" s="719"/>
      <c r="CZ47" s="687">
        <v>0</v>
      </c>
      <c r="DA47" s="716"/>
      <c r="DB47" s="716"/>
      <c r="DC47" s="720"/>
      <c r="DD47" s="691">
        <v>280</v>
      </c>
      <c r="DE47" s="718"/>
      <c r="DF47" s="718"/>
      <c r="DG47" s="718"/>
      <c r="DH47" s="718"/>
      <c r="DI47" s="718"/>
      <c r="DJ47" s="718"/>
      <c r="DK47" s="719"/>
      <c r="DL47" s="777"/>
      <c r="DM47" s="778"/>
      <c r="DN47" s="778"/>
      <c r="DO47" s="778"/>
      <c r="DP47" s="778"/>
      <c r="DQ47" s="778"/>
      <c r="DR47" s="778"/>
      <c r="DS47" s="778"/>
      <c r="DT47" s="778"/>
      <c r="DU47" s="778"/>
      <c r="DV47" s="779"/>
      <c r="DW47" s="780"/>
      <c r="DX47" s="781"/>
      <c r="DY47" s="781"/>
      <c r="DZ47" s="781"/>
      <c r="EA47" s="781"/>
      <c r="EB47" s="781"/>
      <c r="EC47" s="782"/>
    </row>
    <row r="48" spans="2:133">
      <c r="CD48" s="798"/>
      <c r="CE48" s="799"/>
      <c r="CF48" s="679" t="s">
        <v>357</v>
      </c>
      <c r="CG48" s="680"/>
      <c r="CH48" s="680"/>
      <c r="CI48" s="680"/>
      <c r="CJ48" s="680"/>
      <c r="CK48" s="680"/>
      <c r="CL48" s="680"/>
      <c r="CM48" s="680"/>
      <c r="CN48" s="680"/>
      <c r="CO48" s="680"/>
      <c r="CP48" s="680"/>
      <c r="CQ48" s="681"/>
      <c r="CR48" s="682" t="s">
        <v>335</v>
      </c>
      <c r="CS48" s="683"/>
      <c r="CT48" s="683"/>
      <c r="CU48" s="683"/>
      <c r="CV48" s="683"/>
      <c r="CW48" s="683"/>
      <c r="CX48" s="683"/>
      <c r="CY48" s="684"/>
      <c r="CZ48" s="687" t="s">
        <v>335</v>
      </c>
      <c r="DA48" s="688"/>
      <c r="DB48" s="688"/>
      <c r="DC48" s="783"/>
      <c r="DD48" s="691" t="s">
        <v>172</v>
      </c>
      <c r="DE48" s="683"/>
      <c r="DF48" s="683"/>
      <c r="DG48" s="683"/>
      <c r="DH48" s="683"/>
      <c r="DI48" s="683"/>
      <c r="DJ48" s="683"/>
      <c r="DK48" s="684"/>
      <c r="DL48" s="777"/>
      <c r="DM48" s="778"/>
      <c r="DN48" s="778"/>
      <c r="DO48" s="778"/>
      <c r="DP48" s="778"/>
      <c r="DQ48" s="778"/>
      <c r="DR48" s="778"/>
      <c r="DS48" s="778"/>
      <c r="DT48" s="778"/>
      <c r="DU48" s="778"/>
      <c r="DV48" s="779"/>
      <c r="DW48" s="780"/>
      <c r="DX48" s="781"/>
      <c r="DY48" s="781"/>
      <c r="DZ48" s="781"/>
      <c r="EA48" s="781"/>
      <c r="EB48" s="781"/>
      <c r="EC48" s="782"/>
    </row>
    <row r="49" spans="82:133" ht="11.25" customHeight="1">
      <c r="CD49" s="727" t="s">
        <v>358</v>
      </c>
      <c r="CE49" s="728"/>
      <c r="CF49" s="728"/>
      <c r="CG49" s="728"/>
      <c r="CH49" s="728"/>
      <c r="CI49" s="728"/>
      <c r="CJ49" s="728"/>
      <c r="CK49" s="728"/>
      <c r="CL49" s="728"/>
      <c r="CM49" s="728"/>
      <c r="CN49" s="728"/>
      <c r="CO49" s="728"/>
      <c r="CP49" s="728"/>
      <c r="CQ49" s="729"/>
      <c r="CR49" s="762">
        <v>22927464</v>
      </c>
      <c r="CS49" s="752"/>
      <c r="CT49" s="752"/>
      <c r="CU49" s="752"/>
      <c r="CV49" s="752"/>
      <c r="CW49" s="752"/>
      <c r="CX49" s="752"/>
      <c r="CY49" s="784"/>
      <c r="CZ49" s="767">
        <v>100</v>
      </c>
      <c r="DA49" s="785"/>
      <c r="DB49" s="785"/>
      <c r="DC49" s="786"/>
      <c r="DD49" s="787">
        <v>16266800</v>
      </c>
      <c r="DE49" s="752"/>
      <c r="DF49" s="752"/>
      <c r="DG49" s="752"/>
      <c r="DH49" s="752"/>
      <c r="DI49" s="752"/>
      <c r="DJ49" s="752"/>
      <c r="DK49" s="784"/>
      <c r="DL49" s="788"/>
      <c r="DM49" s="789"/>
      <c r="DN49" s="789"/>
      <c r="DO49" s="789"/>
      <c r="DP49" s="789"/>
      <c r="DQ49" s="789"/>
      <c r="DR49" s="789"/>
      <c r="DS49" s="789"/>
      <c r="DT49" s="789"/>
      <c r="DU49" s="789"/>
      <c r="DV49" s="790"/>
      <c r="DW49" s="791"/>
      <c r="DX49" s="792"/>
      <c r="DY49" s="792"/>
      <c r="DZ49" s="792"/>
      <c r="EA49" s="792"/>
      <c r="EB49" s="792"/>
      <c r="EC49" s="793"/>
    </row>
    <row r="50" spans="82:133" hidden="1"/>
    <row r="51" spans="82:133" hidden="1"/>
    <row r="52" spans="82:133" hidden="1"/>
    <row r="53" spans="82:133" hidden="1"/>
  </sheetData>
  <sheetProtection algorithmName="SHA-512" hashValue="/EbBZsBZ/3kaaAs3Th21so0Ss3k9TJ5ZmbU5+kdQCWtqckEES8mHR6qLoZ/ghsIyEgBj0vqp1JD38ZJEjBCAoA==" saltValue="IVBcDAj8x84pvkqTubwn9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92" customWidth="1"/>
    <col min="131" max="131" width="1.625" style="292" customWidth="1"/>
    <col min="132" max="16384" width="9" style="292" hidden="1"/>
  </cols>
  <sheetData>
    <row r="1" spans="1:131" s="250" customFormat="1" ht="11.25" customHeight="1" thickBot="1">
      <c r="A1" s="245"/>
      <c r="B1" s="245"/>
      <c r="C1" s="245"/>
      <c r="D1" s="245"/>
      <c r="E1" s="245"/>
      <c r="F1" s="245"/>
      <c r="G1" s="245"/>
      <c r="H1" s="245"/>
      <c r="I1" s="245"/>
      <c r="J1" s="245"/>
      <c r="K1" s="245"/>
      <c r="L1" s="245"/>
      <c r="M1" s="245"/>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7"/>
      <c r="DQ1" s="248"/>
      <c r="DR1" s="248"/>
      <c r="DS1" s="248"/>
      <c r="DT1" s="248"/>
      <c r="DU1" s="248"/>
      <c r="DV1" s="248"/>
      <c r="DW1" s="248"/>
      <c r="DX1" s="248"/>
      <c r="DY1" s="248"/>
      <c r="DZ1" s="248"/>
      <c r="EA1" s="249"/>
    </row>
    <row r="2" spans="1:131" s="254" customFormat="1" ht="26.25" customHeight="1" thickBot="1">
      <c r="A2" s="251" t="s">
        <v>359</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c r="DA2" s="252"/>
      <c r="DB2" s="252"/>
      <c r="DC2" s="252"/>
      <c r="DD2" s="252"/>
      <c r="DE2" s="252"/>
      <c r="DF2" s="252"/>
      <c r="DG2" s="252"/>
      <c r="DH2" s="252"/>
      <c r="DI2" s="252"/>
      <c r="DJ2" s="829" t="s">
        <v>360</v>
      </c>
      <c r="DK2" s="830"/>
      <c r="DL2" s="830"/>
      <c r="DM2" s="830"/>
      <c r="DN2" s="830"/>
      <c r="DO2" s="831"/>
      <c r="DP2" s="252"/>
      <c r="DQ2" s="829" t="s">
        <v>361</v>
      </c>
      <c r="DR2" s="830"/>
      <c r="DS2" s="830"/>
      <c r="DT2" s="830"/>
      <c r="DU2" s="830"/>
      <c r="DV2" s="830"/>
      <c r="DW2" s="830"/>
      <c r="DX2" s="830"/>
      <c r="DY2" s="830"/>
      <c r="DZ2" s="831"/>
      <c r="EA2" s="253"/>
    </row>
    <row r="3" spans="1:131" s="250" customFormat="1" ht="11.25" customHeight="1">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9"/>
    </row>
    <row r="4" spans="1:131" s="258" customFormat="1" ht="26.25" customHeight="1" thickBot="1">
      <c r="A4" s="832" t="s">
        <v>362</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5"/>
      <c r="BA4" s="255"/>
      <c r="BB4" s="255"/>
      <c r="BC4" s="255"/>
      <c r="BD4" s="255"/>
      <c r="BE4" s="256"/>
      <c r="BF4" s="256"/>
      <c r="BG4" s="256"/>
      <c r="BH4" s="256"/>
      <c r="BI4" s="256"/>
      <c r="BJ4" s="256"/>
      <c r="BK4" s="256"/>
      <c r="BL4" s="256"/>
      <c r="BM4" s="256"/>
      <c r="BN4" s="256"/>
      <c r="BO4" s="256"/>
      <c r="BP4" s="256"/>
      <c r="BQ4" s="255" t="s">
        <v>363</v>
      </c>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7"/>
    </row>
    <row r="5" spans="1:131" s="258" customFormat="1" ht="26.25" customHeight="1">
      <c r="A5" s="823" t="s">
        <v>364</v>
      </c>
      <c r="B5" s="824"/>
      <c r="C5" s="824"/>
      <c r="D5" s="824"/>
      <c r="E5" s="824"/>
      <c r="F5" s="824"/>
      <c r="G5" s="824"/>
      <c r="H5" s="824"/>
      <c r="I5" s="824"/>
      <c r="J5" s="824"/>
      <c r="K5" s="824"/>
      <c r="L5" s="824"/>
      <c r="M5" s="824"/>
      <c r="N5" s="824"/>
      <c r="O5" s="824"/>
      <c r="P5" s="825"/>
      <c r="Q5" s="800" t="s">
        <v>365</v>
      </c>
      <c r="R5" s="801"/>
      <c r="S5" s="801"/>
      <c r="T5" s="801"/>
      <c r="U5" s="802"/>
      <c r="V5" s="800" t="s">
        <v>366</v>
      </c>
      <c r="W5" s="801"/>
      <c r="X5" s="801"/>
      <c r="Y5" s="801"/>
      <c r="Z5" s="802"/>
      <c r="AA5" s="800" t="s">
        <v>367</v>
      </c>
      <c r="AB5" s="801"/>
      <c r="AC5" s="801"/>
      <c r="AD5" s="801"/>
      <c r="AE5" s="801"/>
      <c r="AF5" s="833" t="s">
        <v>368</v>
      </c>
      <c r="AG5" s="801"/>
      <c r="AH5" s="801"/>
      <c r="AI5" s="801"/>
      <c r="AJ5" s="812"/>
      <c r="AK5" s="801" t="s">
        <v>369</v>
      </c>
      <c r="AL5" s="801"/>
      <c r="AM5" s="801"/>
      <c r="AN5" s="801"/>
      <c r="AO5" s="802"/>
      <c r="AP5" s="800" t="s">
        <v>370</v>
      </c>
      <c r="AQ5" s="801"/>
      <c r="AR5" s="801"/>
      <c r="AS5" s="801"/>
      <c r="AT5" s="802"/>
      <c r="AU5" s="800" t="s">
        <v>371</v>
      </c>
      <c r="AV5" s="801"/>
      <c r="AW5" s="801"/>
      <c r="AX5" s="801"/>
      <c r="AY5" s="812"/>
      <c r="AZ5" s="259"/>
      <c r="BA5" s="259"/>
      <c r="BB5" s="259"/>
      <c r="BC5" s="259"/>
      <c r="BD5" s="259"/>
      <c r="BE5" s="260"/>
      <c r="BF5" s="260"/>
      <c r="BG5" s="260"/>
      <c r="BH5" s="260"/>
      <c r="BI5" s="260"/>
      <c r="BJ5" s="260"/>
      <c r="BK5" s="260"/>
      <c r="BL5" s="260"/>
      <c r="BM5" s="260"/>
      <c r="BN5" s="260"/>
      <c r="BO5" s="260"/>
      <c r="BP5" s="260"/>
      <c r="BQ5" s="823" t="s">
        <v>372</v>
      </c>
      <c r="BR5" s="824"/>
      <c r="BS5" s="824"/>
      <c r="BT5" s="824"/>
      <c r="BU5" s="824"/>
      <c r="BV5" s="824"/>
      <c r="BW5" s="824"/>
      <c r="BX5" s="824"/>
      <c r="BY5" s="824"/>
      <c r="BZ5" s="824"/>
      <c r="CA5" s="824"/>
      <c r="CB5" s="824"/>
      <c r="CC5" s="824"/>
      <c r="CD5" s="824"/>
      <c r="CE5" s="824"/>
      <c r="CF5" s="824"/>
      <c r="CG5" s="825"/>
      <c r="CH5" s="800" t="s">
        <v>373</v>
      </c>
      <c r="CI5" s="801"/>
      <c r="CJ5" s="801"/>
      <c r="CK5" s="801"/>
      <c r="CL5" s="802"/>
      <c r="CM5" s="800" t="s">
        <v>374</v>
      </c>
      <c r="CN5" s="801"/>
      <c r="CO5" s="801"/>
      <c r="CP5" s="801"/>
      <c r="CQ5" s="802"/>
      <c r="CR5" s="800" t="s">
        <v>375</v>
      </c>
      <c r="CS5" s="801"/>
      <c r="CT5" s="801"/>
      <c r="CU5" s="801"/>
      <c r="CV5" s="802"/>
      <c r="CW5" s="800" t="s">
        <v>376</v>
      </c>
      <c r="CX5" s="801"/>
      <c r="CY5" s="801"/>
      <c r="CZ5" s="801"/>
      <c r="DA5" s="802"/>
      <c r="DB5" s="800" t="s">
        <v>377</v>
      </c>
      <c r="DC5" s="801"/>
      <c r="DD5" s="801"/>
      <c r="DE5" s="801"/>
      <c r="DF5" s="802"/>
      <c r="DG5" s="806" t="s">
        <v>378</v>
      </c>
      <c r="DH5" s="807"/>
      <c r="DI5" s="807"/>
      <c r="DJ5" s="807"/>
      <c r="DK5" s="808"/>
      <c r="DL5" s="806" t="s">
        <v>379</v>
      </c>
      <c r="DM5" s="807"/>
      <c r="DN5" s="807"/>
      <c r="DO5" s="807"/>
      <c r="DP5" s="808"/>
      <c r="DQ5" s="800" t="s">
        <v>380</v>
      </c>
      <c r="DR5" s="801"/>
      <c r="DS5" s="801"/>
      <c r="DT5" s="801"/>
      <c r="DU5" s="802"/>
      <c r="DV5" s="800" t="s">
        <v>371</v>
      </c>
      <c r="DW5" s="801"/>
      <c r="DX5" s="801"/>
      <c r="DY5" s="801"/>
      <c r="DZ5" s="812"/>
      <c r="EA5" s="257"/>
    </row>
    <row r="6" spans="1:131" s="258" customFormat="1" ht="26.25" customHeight="1" thickBot="1">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5"/>
      <c r="BA6" s="255"/>
      <c r="BB6" s="255"/>
      <c r="BC6" s="255"/>
      <c r="BD6" s="255"/>
      <c r="BE6" s="256"/>
      <c r="BF6" s="256"/>
      <c r="BG6" s="256"/>
      <c r="BH6" s="256"/>
      <c r="BI6" s="256"/>
      <c r="BJ6" s="256"/>
      <c r="BK6" s="256"/>
      <c r="BL6" s="256"/>
      <c r="BM6" s="256"/>
      <c r="BN6" s="256"/>
      <c r="BO6" s="256"/>
      <c r="BP6" s="256"/>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7"/>
    </row>
    <row r="7" spans="1:131" s="258" customFormat="1" ht="26.25" customHeight="1" thickTop="1">
      <c r="A7" s="261">
        <v>1</v>
      </c>
      <c r="B7" s="814" t="s">
        <v>381</v>
      </c>
      <c r="C7" s="815"/>
      <c r="D7" s="815"/>
      <c r="E7" s="815"/>
      <c r="F7" s="815"/>
      <c r="G7" s="815"/>
      <c r="H7" s="815"/>
      <c r="I7" s="815"/>
      <c r="J7" s="815"/>
      <c r="K7" s="815"/>
      <c r="L7" s="815"/>
      <c r="M7" s="815"/>
      <c r="N7" s="815"/>
      <c r="O7" s="815"/>
      <c r="P7" s="816"/>
      <c r="Q7" s="817">
        <v>24317</v>
      </c>
      <c r="R7" s="818"/>
      <c r="S7" s="818"/>
      <c r="T7" s="818"/>
      <c r="U7" s="818"/>
      <c r="V7" s="818">
        <v>22927</v>
      </c>
      <c r="W7" s="818"/>
      <c r="X7" s="818"/>
      <c r="Y7" s="818"/>
      <c r="Z7" s="818"/>
      <c r="AA7" s="818">
        <v>1390</v>
      </c>
      <c r="AB7" s="818"/>
      <c r="AC7" s="818"/>
      <c r="AD7" s="818"/>
      <c r="AE7" s="819"/>
      <c r="AF7" s="820">
        <v>1383</v>
      </c>
      <c r="AG7" s="821"/>
      <c r="AH7" s="821"/>
      <c r="AI7" s="821"/>
      <c r="AJ7" s="822"/>
      <c r="AK7" s="857">
        <v>292</v>
      </c>
      <c r="AL7" s="858"/>
      <c r="AM7" s="858"/>
      <c r="AN7" s="858"/>
      <c r="AO7" s="858"/>
      <c r="AP7" s="858">
        <v>16271</v>
      </c>
      <c r="AQ7" s="858"/>
      <c r="AR7" s="858"/>
      <c r="AS7" s="858"/>
      <c r="AT7" s="858"/>
      <c r="AU7" s="859"/>
      <c r="AV7" s="859"/>
      <c r="AW7" s="859"/>
      <c r="AX7" s="859"/>
      <c r="AY7" s="860"/>
      <c r="AZ7" s="255"/>
      <c r="BA7" s="255"/>
      <c r="BB7" s="255"/>
      <c r="BC7" s="255"/>
      <c r="BD7" s="255"/>
      <c r="BE7" s="256"/>
      <c r="BF7" s="256"/>
      <c r="BG7" s="256"/>
      <c r="BH7" s="256"/>
      <c r="BI7" s="256"/>
      <c r="BJ7" s="256"/>
      <c r="BK7" s="256"/>
      <c r="BL7" s="256"/>
      <c r="BM7" s="256"/>
      <c r="BN7" s="256"/>
      <c r="BO7" s="256"/>
      <c r="BP7" s="256"/>
      <c r="BQ7" s="262">
        <v>1</v>
      </c>
      <c r="BR7" s="263"/>
      <c r="BS7" s="861" t="s">
        <v>579</v>
      </c>
      <c r="BT7" s="862"/>
      <c r="BU7" s="862"/>
      <c r="BV7" s="862"/>
      <c r="BW7" s="862"/>
      <c r="BX7" s="862"/>
      <c r="BY7" s="862"/>
      <c r="BZ7" s="862"/>
      <c r="CA7" s="862"/>
      <c r="CB7" s="862"/>
      <c r="CC7" s="862"/>
      <c r="CD7" s="862"/>
      <c r="CE7" s="862"/>
      <c r="CF7" s="862"/>
      <c r="CG7" s="863"/>
      <c r="CH7" s="854">
        <v>1</v>
      </c>
      <c r="CI7" s="855"/>
      <c r="CJ7" s="855"/>
      <c r="CK7" s="855"/>
      <c r="CL7" s="856"/>
      <c r="CM7" s="854">
        <v>104</v>
      </c>
      <c r="CN7" s="855"/>
      <c r="CO7" s="855"/>
      <c r="CP7" s="855"/>
      <c r="CQ7" s="856"/>
      <c r="CR7" s="854">
        <v>30</v>
      </c>
      <c r="CS7" s="855"/>
      <c r="CT7" s="855"/>
      <c r="CU7" s="855"/>
      <c r="CV7" s="856"/>
      <c r="CW7" s="854" t="s">
        <v>581</v>
      </c>
      <c r="CX7" s="855"/>
      <c r="CY7" s="855"/>
      <c r="CZ7" s="855"/>
      <c r="DA7" s="856"/>
      <c r="DB7" s="854" t="s">
        <v>581</v>
      </c>
      <c r="DC7" s="855"/>
      <c r="DD7" s="855"/>
      <c r="DE7" s="855"/>
      <c r="DF7" s="856"/>
      <c r="DG7" s="854" t="s">
        <v>581</v>
      </c>
      <c r="DH7" s="855"/>
      <c r="DI7" s="855"/>
      <c r="DJ7" s="855"/>
      <c r="DK7" s="856"/>
      <c r="DL7" s="854" t="s">
        <v>581</v>
      </c>
      <c r="DM7" s="855"/>
      <c r="DN7" s="855"/>
      <c r="DO7" s="855"/>
      <c r="DP7" s="856"/>
      <c r="DQ7" s="854" t="s">
        <v>581</v>
      </c>
      <c r="DR7" s="855"/>
      <c r="DS7" s="855"/>
      <c r="DT7" s="855"/>
      <c r="DU7" s="856"/>
      <c r="DV7" s="835"/>
      <c r="DW7" s="836"/>
      <c r="DX7" s="836"/>
      <c r="DY7" s="836"/>
      <c r="DZ7" s="837"/>
      <c r="EA7" s="257"/>
    </row>
    <row r="8" spans="1:131" s="258" customFormat="1" ht="26.25" customHeight="1">
      <c r="A8" s="264">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55"/>
      <c r="BA8" s="255"/>
      <c r="BB8" s="255"/>
      <c r="BC8" s="255"/>
      <c r="BD8" s="255"/>
      <c r="BE8" s="256"/>
      <c r="BF8" s="256"/>
      <c r="BG8" s="256"/>
      <c r="BH8" s="256"/>
      <c r="BI8" s="256"/>
      <c r="BJ8" s="256"/>
      <c r="BK8" s="256"/>
      <c r="BL8" s="256"/>
      <c r="BM8" s="256"/>
      <c r="BN8" s="256"/>
      <c r="BO8" s="256"/>
      <c r="BP8" s="256"/>
      <c r="BQ8" s="265">
        <v>2</v>
      </c>
      <c r="BR8" s="266"/>
      <c r="BS8" s="851"/>
      <c r="BT8" s="852"/>
      <c r="BU8" s="852"/>
      <c r="BV8" s="852"/>
      <c r="BW8" s="852"/>
      <c r="BX8" s="852"/>
      <c r="BY8" s="852"/>
      <c r="BZ8" s="852"/>
      <c r="CA8" s="852"/>
      <c r="CB8" s="852"/>
      <c r="CC8" s="852"/>
      <c r="CD8" s="852"/>
      <c r="CE8" s="852"/>
      <c r="CF8" s="852"/>
      <c r="CG8" s="853"/>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7"/>
    </row>
    <row r="9" spans="1:131" s="258" customFormat="1" ht="26.25" customHeight="1">
      <c r="A9" s="264">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5"/>
      <c r="BA9" s="255"/>
      <c r="BB9" s="255"/>
      <c r="BC9" s="255"/>
      <c r="BD9" s="255"/>
      <c r="BE9" s="256"/>
      <c r="BF9" s="256"/>
      <c r="BG9" s="256"/>
      <c r="BH9" s="256"/>
      <c r="BI9" s="256"/>
      <c r="BJ9" s="256"/>
      <c r="BK9" s="256"/>
      <c r="BL9" s="256"/>
      <c r="BM9" s="256"/>
      <c r="BN9" s="256"/>
      <c r="BO9" s="256"/>
      <c r="BP9" s="256"/>
      <c r="BQ9" s="265">
        <v>3</v>
      </c>
      <c r="BR9" s="266"/>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7"/>
    </row>
    <row r="10" spans="1:131" s="258" customFormat="1" ht="26.25" customHeight="1">
      <c r="A10" s="264">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5"/>
      <c r="BA10" s="255"/>
      <c r="BB10" s="255"/>
      <c r="BC10" s="255"/>
      <c r="BD10" s="255"/>
      <c r="BE10" s="256"/>
      <c r="BF10" s="256"/>
      <c r="BG10" s="256"/>
      <c r="BH10" s="256"/>
      <c r="BI10" s="256"/>
      <c r="BJ10" s="256"/>
      <c r="BK10" s="256"/>
      <c r="BL10" s="256"/>
      <c r="BM10" s="256"/>
      <c r="BN10" s="256"/>
      <c r="BO10" s="256"/>
      <c r="BP10" s="256"/>
      <c r="BQ10" s="265">
        <v>4</v>
      </c>
      <c r="BR10" s="266"/>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7"/>
    </row>
    <row r="11" spans="1:131" s="258" customFormat="1" ht="26.25" customHeight="1">
      <c r="A11" s="264">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5"/>
      <c r="BA11" s="255"/>
      <c r="BB11" s="255"/>
      <c r="BC11" s="255"/>
      <c r="BD11" s="255"/>
      <c r="BE11" s="256"/>
      <c r="BF11" s="256"/>
      <c r="BG11" s="256"/>
      <c r="BH11" s="256"/>
      <c r="BI11" s="256"/>
      <c r="BJ11" s="256"/>
      <c r="BK11" s="256"/>
      <c r="BL11" s="256"/>
      <c r="BM11" s="256"/>
      <c r="BN11" s="256"/>
      <c r="BO11" s="256"/>
      <c r="BP11" s="256"/>
      <c r="BQ11" s="265">
        <v>5</v>
      </c>
      <c r="BR11" s="266"/>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7"/>
    </row>
    <row r="12" spans="1:131" s="258" customFormat="1" ht="26.25" customHeight="1">
      <c r="A12" s="264">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5"/>
      <c r="BA12" s="255"/>
      <c r="BB12" s="255"/>
      <c r="BC12" s="255"/>
      <c r="BD12" s="255"/>
      <c r="BE12" s="256"/>
      <c r="BF12" s="256"/>
      <c r="BG12" s="256"/>
      <c r="BH12" s="256"/>
      <c r="BI12" s="256"/>
      <c r="BJ12" s="256"/>
      <c r="BK12" s="256"/>
      <c r="BL12" s="256"/>
      <c r="BM12" s="256"/>
      <c r="BN12" s="256"/>
      <c r="BO12" s="256"/>
      <c r="BP12" s="256"/>
      <c r="BQ12" s="265">
        <v>6</v>
      </c>
      <c r="BR12" s="266"/>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7"/>
    </row>
    <row r="13" spans="1:131" s="258" customFormat="1" ht="26.25" customHeight="1">
      <c r="A13" s="264">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5"/>
      <c r="BA13" s="255"/>
      <c r="BB13" s="255"/>
      <c r="BC13" s="255"/>
      <c r="BD13" s="255"/>
      <c r="BE13" s="256"/>
      <c r="BF13" s="256"/>
      <c r="BG13" s="256"/>
      <c r="BH13" s="256"/>
      <c r="BI13" s="256"/>
      <c r="BJ13" s="256"/>
      <c r="BK13" s="256"/>
      <c r="BL13" s="256"/>
      <c r="BM13" s="256"/>
      <c r="BN13" s="256"/>
      <c r="BO13" s="256"/>
      <c r="BP13" s="256"/>
      <c r="BQ13" s="265">
        <v>7</v>
      </c>
      <c r="BR13" s="266"/>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7"/>
    </row>
    <row r="14" spans="1:131" s="258" customFormat="1" ht="26.25" customHeight="1">
      <c r="A14" s="264">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5"/>
      <c r="BA14" s="255"/>
      <c r="BB14" s="255"/>
      <c r="BC14" s="255"/>
      <c r="BD14" s="255"/>
      <c r="BE14" s="256"/>
      <c r="BF14" s="256"/>
      <c r="BG14" s="256"/>
      <c r="BH14" s="256"/>
      <c r="BI14" s="256"/>
      <c r="BJ14" s="256"/>
      <c r="BK14" s="256"/>
      <c r="BL14" s="256"/>
      <c r="BM14" s="256"/>
      <c r="BN14" s="256"/>
      <c r="BO14" s="256"/>
      <c r="BP14" s="256"/>
      <c r="BQ14" s="265">
        <v>8</v>
      </c>
      <c r="BR14" s="266"/>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7"/>
    </row>
    <row r="15" spans="1:131" s="258" customFormat="1" ht="26.25" customHeight="1">
      <c r="A15" s="264">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5"/>
      <c r="BA15" s="255"/>
      <c r="BB15" s="255"/>
      <c r="BC15" s="255"/>
      <c r="BD15" s="255"/>
      <c r="BE15" s="256"/>
      <c r="BF15" s="256"/>
      <c r="BG15" s="256"/>
      <c r="BH15" s="256"/>
      <c r="BI15" s="256"/>
      <c r="BJ15" s="256"/>
      <c r="BK15" s="256"/>
      <c r="BL15" s="256"/>
      <c r="BM15" s="256"/>
      <c r="BN15" s="256"/>
      <c r="BO15" s="256"/>
      <c r="BP15" s="256"/>
      <c r="BQ15" s="265">
        <v>9</v>
      </c>
      <c r="BR15" s="266"/>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7"/>
    </row>
    <row r="16" spans="1:131" s="258" customFormat="1" ht="26.25" customHeight="1">
      <c r="A16" s="264">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5"/>
      <c r="BA16" s="255"/>
      <c r="BB16" s="255"/>
      <c r="BC16" s="255"/>
      <c r="BD16" s="255"/>
      <c r="BE16" s="256"/>
      <c r="BF16" s="256"/>
      <c r="BG16" s="256"/>
      <c r="BH16" s="256"/>
      <c r="BI16" s="256"/>
      <c r="BJ16" s="256"/>
      <c r="BK16" s="256"/>
      <c r="BL16" s="256"/>
      <c r="BM16" s="256"/>
      <c r="BN16" s="256"/>
      <c r="BO16" s="256"/>
      <c r="BP16" s="256"/>
      <c r="BQ16" s="265">
        <v>10</v>
      </c>
      <c r="BR16" s="266"/>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7"/>
    </row>
    <row r="17" spans="1:131" s="258" customFormat="1" ht="26.25" customHeight="1">
      <c r="A17" s="264">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5"/>
      <c r="BA17" s="255"/>
      <c r="BB17" s="255"/>
      <c r="BC17" s="255"/>
      <c r="BD17" s="255"/>
      <c r="BE17" s="256"/>
      <c r="BF17" s="256"/>
      <c r="BG17" s="256"/>
      <c r="BH17" s="256"/>
      <c r="BI17" s="256"/>
      <c r="BJ17" s="256"/>
      <c r="BK17" s="256"/>
      <c r="BL17" s="256"/>
      <c r="BM17" s="256"/>
      <c r="BN17" s="256"/>
      <c r="BO17" s="256"/>
      <c r="BP17" s="256"/>
      <c r="BQ17" s="265">
        <v>11</v>
      </c>
      <c r="BR17" s="266"/>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7"/>
    </row>
    <row r="18" spans="1:131" s="258" customFormat="1" ht="26.25" customHeight="1">
      <c r="A18" s="264">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5"/>
      <c r="BA18" s="255"/>
      <c r="BB18" s="255"/>
      <c r="BC18" s="255"/>
      <c r="BD18" s="255"/>
      <c r="BE18" s="256"/>
      <c r="BF18" s="256"/>
      <c r="BG18" s="256"/>
      <c r="BH18" s="256"/>
      <c r="BI18" s="256"/>
      <c r="BJ18" s="256"/>
      <c r="BK18" s="256"/>
      <c r="BL18" s="256"/>
      <c r="BM18" s="256"/>
      <c r="BN18" s="256"/>
      <c r="BO18" s="256"/>
      <c r="BP18" s="256"/>
      <c r="BQ18" s="265">
        <v>12</v>
      </c>
      <c r="BR18" s="266"/>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7"/>
    </row>
    <row r="19" spans="1:131" s="258" customFormat="1" ht="26.25" customHeight="1">
      <c r="A19" s="264">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5"/>
      <c r="BA19" s="255"/>
      <c r="BB19" s="255"/>
      <c r="BC19" s="255"/>
      <c r="BD19" s="255"/>
      <c r="BE19" s="256"/>
      <c r="BF19" s="256"/>
      <c r="BG19" s="256"/>
      <c r="BH19" s="256"/>
      <c r="BI19" s="256"/>
      <c r="BJ19" s="256"/>
      <c r="BK19" s="256"/>
      <c r="BL19" s="256"/>
      <c r="BM19" s="256"/>
      <c r="BN19" s="256"/>
      <c r="BO19" s="256"/>
      <c r="BP19" s="256"/>
      <c r="BQ19" s="265">
        <v>13</v>
      </c>
      <c r="BR19" s="266"/>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7"/>
    </row>
    <row r="20" spans="1:131" s="258" customFormat="1" ht="26.25" customHeight="1">
      <c r="A20" s="264">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5"/>
      <c r="BA20" s="255"/>
      <c r="BB20" s="255"/>
      <c r="BC20" s="255"/>
      <c r="BD20" s="255"/>
      <c r="BE20" s="256"/>
      <c r="BF20" s="256"/>
      <c r="BG20" s="256"/>
      <c r="BH20" s="256"/>
      <c r="BI20" s="256"/>
      <c r="BJ20" s="256"/>
      <c r="BK20" s="256"/>
      <c r="BL20" s="256"/>
      <c r="BM20" s="256"/>
      <c r="BN20" s="256"/>
      <c r="BO20" s="256"/>
      <c r="BP20" s="256"/>
      <c r="BQ20" s="265">
        <v>14</v>
      </c>
      <c r="BR20" s="266"/>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7"/>
    </row>
    <row r="21" spans="1:131" s="258" customFormat="1" ht="26.25" customHeight="1" thickBot="1">
      <c r="A21" s="264">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5"/>
      <c r="BA21" s="255"/>
      <c r="BB21" s="255"/>
      <c r="BC21" s="255"/>
      <c r="BD21" s="255"/>
      <c r="BE21" s="256"/>
      <c r="BF21" s="256"/>
      <c r="BG21" s="256"/>
      <c r="BH21" s="256"/>
      <c r="BI21" s="256"/>
      <c r="BJ21" s="256"/>
      <c r="BK21" s="256"/>
      <c r="BL21" s="256"/>
      <c r="BM21" s="256"/>
      <c r="BN21" s="256"/>
      <c r="BO21" s="256"/>
      <c r="BP21" s="256"/>
      <c r="BQ21" s="265">
        <v>15</v>
      </c>
      <c r="BR21" s="266"/>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7"/>
    </row>
    <row r="22" spans="1:131" s="258" customFormat="1" ht="26.25" customHeight="1">
      <c r="A22" s="264">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382</v>
      </c>
      <c r="BA22" s="889"/>
      <c r="BB22" s="889"/>
      <c r="BC22" s="889"/>
      <c r="BD22" s="890"/>
      <c r="BE22" s="256"/>
      <c r="BF22" s="256"/>
      <c r="BG22" s="256"/>
      <c r="BH22" s="256"/>
      <c r="BI22" s="256"/>
      <c r="BJ22" s="256"/>
      <c r="BK22" s="256"/>
      <c r="BL22" s="256"/>
      <c r="BM22" s="256"/>
      <c r="BN22" s="256"/>
      <c r="BO22" s="256"/>
      <c r="BP22" s="256"/>
      <c r="BQ22" s="265">
        <v>16</v>
      </c>
      <c r="BR22" s="266"/>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7"/>
    </row>
    <row r="23" spans="1:131" s="258" customFormat="1" ht="26.25" customHeight="1" thickBot="1">
      <c r="A23" s="267" t="s">
        <v>383</v>
      </c>
      <c r="B23" s="873" t="s">
        <v>384</v>
      </c>
      <c r="C23" s="874"/>
      <c r="D23" s="874"/>
      <c r="E23" s="874"/>
      <c r="F23" s="874"/>
      <c r="G23" s="874"/>
      <c r="H23" s="874"/>
      <c r="I23" s="874"/>
      <c r="J23" s="874"/>
      <c r="K23" s="874"/>
      <c r="L23" s="874"/>
      <c r="M23" s="874"/>
      <c r="N23" s="874"/>
      <c r="O23" s="874"/>
      <c r="P23" s="875"/>
      <c r="Q23" s="876"/>
      <c r="R23" s="877"/>
      <c r="S23" s="877"/>
      <c r="T23" s="877"/>
      <c r="U23" s="877"/>
      <c r="V23" s="877"/>
      <c r="W23" s="877"/>
      <c r="X23" s="877"/>
      <c r="Y23" s="877"/>
      <c r="Z23" s="877"/>
      <c r="AA23" s="877"/>
      <c r="AB23" s="877"/>
      <c r="AC23" s="877"/>
      <c r="AD23" s="877"/>
      <c r="AE23" s="878"/>
      <c r="AF23" s="879">
        <v>1383</v>
      </c>
      <c r="AG23" s="877"/>
      <c r="AH23" s="877"/>
      <c r="AI23" s="877"/>
      <c r="AJ23" s="880"/>
      <c r="AK23" s="881"/>
      <c r="AL23" s="882"/>
      <c r="AM23" s="882"/>
      <c r="AN23" s="882"/>
      <c r="AO23" s="882"/>
      <c r="AP23" s="877"/>
      <c r="AQ23" s="877"/>
      <c r="AR23" s="877"/>
      <c r="AS23" s="877"/>
      <c r="AT23" s="877"/>
      <c r="AU23" s="883"/>
      <c r="AV23" s="883"/>
      <c r="AW23" s="883"/>
      <c r="AX23" s="883"/>
      <c r="AY23" s="884"/>
      <c r="AZ23" s="892" t="s">
        <v>385</v>
      </c>
      <c r="BA23" s="893"/>
      <c r="BB23" s="893"/>
      <c r="BC23" s="893"/>
      <c r="BD23" s="894"/>
      <c r="BE23" s="256"/>
      <c r="BF23" s="256"/>
      <c r="BG23" s="256"/>
      <c r="BH23" s="256"/>
      <c r="BI23" s="256"/>
      <c r="BJ23" s="256"/>
      <c r="BK23" s="256"/>
      <c r="BL23" s="256"/>
      <c r="BM23" s="256"/>
      <c r="BN23" s="256"/>
      <c r="BO23" s="256"/>
      <c r="BP23" s="256"/>
      <c r="BQ23" s="265">
        <v>17</v>
      </c>
      <c r="BR23" s="266"/>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7"/>
    </row>
    <row r="24" spans="1:131" s="258" customFormat="1" ht="26.25" customHeight="1">
      <c r="A24" s="891" t="s">
        <v>386</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5"/>
      <c r="BA24" s="255"/>
      <c r="BB24" s="255"/>
      <c r="BC24" s="255"/>
      <c r="BD24" s="255"/>
      <c r="BE24" s="256"/>
      <c r="BF24" s="256"/>
      <c r="BG24" s="256"/>
      <c r="BH24" s="256"/>
      <c r="BI24" s="256"/>
      <c r="BJ24" s="256"/>
      <c r="BK24" s="256"/>
      <c r="BL24" s="256"/>
      <c r="BM24" s="256"/>
      <c r="BN24" s="256"/>
      <c r="BO24" s="256"/>
      <c r="BP24" s="256"/>
      <c r="BQ24" s="265">
        <v>18</v>
      </c>
      <c r="BR24" s="266"/>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7"/>
    </row>
    <row r="25" spans="1:131" s="250" customFormat="1" ht="26.25" customHeight="1" thickBot="1">
      <c r="A25" s="832" t="s">
        <v>387</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5"/>
      <c r="BK25" s="255"/>
      <c r="BL25" s="255"/>
      <c r="BM25" s="255"/>
      <c r="BN25" s="255"/>
      <c r="BO25" s="268"/>
      <c r="BP25" s="268"/>
      <c r="BQ25" s="265">
        <v>19</v>
      </c>
      <c r="BR25" s="266"/>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9"/>
    </row>
    <row r="26" spans="1:131" s="250" customFormat="1" ht="26.25" customHeight="1">
      <c r="A26" s="823" t="s">
        <v>364</v>
      </c>
      <c r="B26" s="824"/>
      <c r="C26" s="824"/>
      <c r="D26" s="824"/>
      <c r="E26" s="824"/>
      <c r="F26" s="824"/>
      <c r="G26" s="824"/>
      <c r="H26" s="824"/>
      <c r="I26" s="824"/>
      <c r="J26" s="824"/>
      <c r="K26" s="824"/>
      <c r="L26" s="824"/>
      <c r="M26" s="824"/>
      <c r="N26" s="824"/>
      <c r="O26" s="824"/>
      <c r="P26" s="825"/>
      <c r="Q26" s="800" t="s">
        <v>388</v>
      </c>
      <c r="R26" s="801"/>
      <c r="S26" s="801"/>
      <c r="T26" s="801"/>
      <c r="U26" s="802"/>
      <c r="V26" s="800" t="s">
        <v>389</v>
      </c>
      <c r="W26" s="801"/>
      <c r="X26" s="801"/>
      <c r="Y26" s="801"/>
      <c r="Z26" s="802"/>
      <c r="AA26" s="800" t="s">
        <v>390</v>
      </c>
      <c r="AB26" s="801"/>
      <c r="AC26" s="801"/>
      <c r="AD26" s="801"/>
      <c r="AE26" s="801"/>
      <c r="AF26" s="895" t="s">
        <v>391</v>
      </c>
      <c r="AG26" s="896"/>
      <c r="AH26" s="896"/>
      <c r="AI26" s="896"/>
      <c r="AJ26" s="897"/>
      <c r="AK26" s="801" t="s">
        <v>392</v>
      </c>
      <c r="AL26" s="801"/>
      <c r="AM26" s="801"/>
      <c r="AN26" s="801"/>
      <c r="AO26" s="802"/>
      <c r="AP26" s="800" t="s">
        <v>393</v>
      </c>
      <c r="AQ26" s="801"/>
      <c r="AR26" s="801"/>
      <c r="AS26" s="801"/>
      <c r="AT26" s="802"/>
      <c r="AU26" s="800" t="s">
        <v>394</v>
      </c>
      <c r="AV26" s="801"/>
      <c r="AW26" s="801"/>
      <c r="AX26" s="801"/>
      <c r="AY26" s="802"/>
      <c r="AZ26" s="800" t="s">
        <v>395</v>
      </c>
      <c r="BA26" s="801"/>
      <c r="BB26" s="801"/>
      <c r="BC26" s="801"/>
      <c r="BD26" s="802"/>
      <c r="BE26" s="800" t="s">
        <v>371</v>
      </c>
      <c r="BF26" s="801"/>
      <c r="BG26" s="801"/>
      <c r="BH26" s="801"/>
      <c r="BI26" s="812"/>
      <c r="BJ26" s="255"/>
      <c r="BK26" s="255"/>
      <c r="BL26" s="255"/>
      <c r="BM26" s="255"/>
      <c r="BN26" s="255"/>
      <c r="BO26" s="268"/>
      <c r="BP26" s="268"/>
      <c r="BQ26" s="265">
        <v>20</v>
      </c>
      <c r="BR26" s="266"/>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9"/>
    </row>
    <row r="27" spans="1:131" s="250" customFormat="1" ht="26.25" customHeight="1" thickBot="1">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5"/>
      <c r="BK27" s="255"/>
      <c r="BL27" s="255"/>
      <c r="BM27" s="255"/>
      <c r="BN27" s="255"/>
      <c r="BO27" s="268"/>
      <c r="BP27" s="268"/>
      <c r="BQ27" s="265">
        <v>21</v>
      </c>
      <c r="BR27" s="266"/>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9"/>
    </row>
    <row r="28" spans="1:131" s="250" customFormat="1" ht="26.25" customHeight="1" thickTop="1">
      <c r="A28" s="269">
        <v>1</v>
      </c>
      <c r="B28" s="814" t="s">
        <v>396</v>
      </c>
      <c r="C28" s="815"/>
      <c r="D28" s="815"/>
      <c r="E28" s="815"/>
      <c r="F28" s="815"/>
      <c r="G28" s="815"/>
      <c r="H28" s="815"/>
      <c r="I28" s="815"/>
      <c r="J28" s="815"/>
      <c r="K28" s="815"/>
      <c r="L28" s="815"/>
      <c r="M28" s="815"/>
      <c r="N28" s="815"/>
      <c r="O28" s="815"/>
      <c r="P28" s="816"/>
      <c r="Q28" s="905">
        <v>7677</v>
      </c>
      <c r="R28" s="906"/>
      <c r="S28" s="906"/>
      <c r="T28" s="906"/>
      <c r="U28" s="906"/>
      <c r="V28" s="906">
        <v>7396</v>
      </c>
      <c r="W28" s="906"/>
      <c r="X28" s="906"/>
      <c r="Y28" s="906"/>
      <c r="Z28" s="906"/>
      <c r="AA28" s="906">
        <v>281</v>
      </c>
      <c r="AB28" s="906"/>
      <c r="AC28" s="906"/>
      <c r="AD28" s="906"/>
      <c r="AE28" s="907"/>
      <c r="AF28" s="908">
        <v>281</v>
      </c>
      <c r="AG28" s="906"/>
      <c r="AH28" s="906"/>
      <c r="AI28" s="906"/>
      <c r="AJ28" s="909"/>
      <c r="AK28" s="910">
        <v>714</v>
      </c>
      <c r="AL28" s="901"/>
      <c r="AM28" s="901"/>
      <c r="AN28" s="901"/>
      <c r="AO28" s="901"/>
      <c r="AP28" s="901" t="s">
        <v>580</v>
      </c>
      <c r="AQ28" s="901"/>
      <c r="AR28" s="901"/>
      <c r="AS28" s="901"/>
      <c r="AT28" s="901"/>
      <c r="AU28" s="901" t="s">
        <v>580</v>
      </c>
      <c r="AV28" s="901"/>
      <c r="AW28" s="901"/>
      <c r="AX28" s="901"/>
      <c r="AY28" s="901"/>
      <c r="AZ28" s="902"/>
      <c r="BA28" s="902"/>
      <c r="BB28" s="902"/>
      <c r="BC28" s="902"/>
      <c r="BD28" s="902"/>
      <c r="BE28" s="903"/>
      <c r="BF28" s="903"/>
      <c r="BG28" s="903"/>
      <c r="BH28" s="903"/>
      <c r="BI28" s="904"/>
      <c r="BJ28" s="255"/>
      <c r="BK28" s="255"/>
      <c r="BL28" s="255"/>
      <c r="BM28" s="255"/>
      <c r="BN28" s="255"/>
      <c r="BO28" s="268"/>
      <c r="BP28" s="268"/>
      <c r="BQ28" s="265">
        <v>22</v>
      </c>
      <c r="BR28" s="266"/>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9"/>
    </row>
    <row r="29" spans="1:131" s="250" customFormat="1" ht="26.25" customHeight="1">
      <c r="A29" s="269">
        <v>2</v>
      </c>
      <c r="B29" s="838" t="s">
        <v>397</v>
      </c>
      <c r="C29" s="839"/>
      <c r="D29" s="839"/>
      <c r="E29" s="839"/>
      <c r="F29" s="839"/>
      <c r="G29" s="839"/>
      <c r="H29" s="839"/>
      <c r="I29" s="839"/>
      <c r="J29" s="839"/>
      <c r="K29" s="839"/>
      <c r="L29" s="839"/>
      <c r="M29" s="839"/>
      <c r="N29" s="839"/>
      <c r="O29" s="839"/>
      <c r="P29" s="840"/>
      <c r="Q29" s="841">
        <v>4582</v>
      </c>
      <c r="R29" s="842"/>
      <c r="S29" s="842"/>
      <c r="T29" s="842"/>
      <c r="U29" s="842"/>
      <c r="V29" s="842">
        <v>4308</v>
      </c>
      <c r="W29" s="842"/>
      <c r="X29" s="842"/>
      <c r="Y29" s="842"/>
      <c r="Z29" s="842"/>
      <c r="AA29" s="842">
        <v>274</v>
      </c>
      <c r="AB29" s="842"/>
      <c r="AC29" s="842"/>
      <c r="AD29" s="842"/>
      <c r="AE29" s="843"/>
      <c r="AF29" s="844">
        <v>263</v>
      </c>
      <c r="AG29" s="845"/>
      <c r="AH29" s="845"/>
      <c r="AI29" s="845"/>
      <c r="AJ29" s="846"/>
      <c r="AK29" s="913">
        <v>722</v>
      </c>
      <c r="AL29" s="914"/>
      <c r="AM29" s="914"/>
      <c r="AN29" s="914"/>
      <c r="AO29" s="914"/>
      <c r="AP29" s="914" t="s">
        <v>580</v>
      </c>
      <c r="AQ29" s="914"/>
      <c r="AR29" s="914"/>
      <c r="AS29" s="914"/>
      <c r="AT29" s="914"/>
      <c r="AU29" s="914" t="s">
        <v>580</v>
      </c>
      <c r="AV29" s="914"/>
      <c r="AW29" s="914"/>
      <c r="AX29" s="914"/>
      <c r="AY29" s="914"/>
      <c r="AZ29" s="915"/>
      <c r="BA29" s="915"/>
      <c r="BB29" s="915"/>
      <c r="BC29" s="915"/>
      <c r="BD29" s="915"/>
      <c r="BE29" s="911"/>
      <c r="BF29" s="911"/>
      <c r="BG29" s="911"/>
      <c r="BH29" s="911"/>
      <c r="BI29" s="912"/>
      <c r="BJ29" s="255"/>
      <c r="BK29" s="255"/>
      <c r="BL29" s="255"/>
      <c r="BM29" s="255"/>
      <c r="BN29" s="255"/>
      <c r="BO29" s="268"/>
      <c r="BP29" s="268"/>
      <c r="BQ29" s="265">
        <v>23</v>
      </c>
      <c r="BR29" s="266"/>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9"/>
    </row>
    <row r="30" spans="1:131" s="250" customFormat="1" ht="26.25" customHeight="1">
      <c r="A30" s="269">
        <v>3</v>
      </c>
      <c r="B30" s="838" t="s">
        <v>398</v>
      </c>
      <c r="C30" s="839"/>
      <c r="D30" s="839"/>
      <c r="E30" s="839"/>
      <c r="F30" s="839"/>
      <c r="G30" s="839"/>
      <c r="H30" s="839"/>
      <c r="I30" s="839"/>
      <c r="J30" s="839"/>
      <c r="K30" s="839"/>
      <c r="L30" s="839"/>
      <c r="M30" s="839"/>
      <c r="N30" s="839"/>
      <c r="O30" s="839"/>
      <c r="P30" s="840"/>
      <c r="Q30" s="841">
        <v>906</v>
      </c>
      <c r="R30" s="842"/>
      <c r="S30" s="842"/>
      <c r="T30" s="842"/>
      <c r="U30" s="842"/>
      <c r="V30" s="842">
        <v>881</v>
      </c>
      <c r="W30" s="842"/>
      <c r="X30" s="842"/>
      <c r="Y30" s="842"/>
      <c r="Z30" s="842"/>
      <c r="AA30" s="842">
        <v>26</v>
      </c>
      <c r="AB30" s="842"/>
      <c r="AC30" s="842"/>
      <c r="AD30" s="842"/>
      <c r="AE30" s="843"/>
      <c r="AF30" s="844">
        <v>26</v>
      </c>
      <c r="AG30" s="845"/>
      <c r="AH30" s="845"/>
      <c r="AI30" s="845"/>
      <c r="AJ30" s="846"/>
      <c r="AK30" s="913">
        <v>166</v>
      </c>
      <c r="AL30" s="914"/>
      <c r="AM30" s="914"/>
      <c r="AN30" s="914"/>
      <c r="AO30" s="914"/>
      <c r="AP30" s="914" t="s">
        <v>581</v>
      </c>
      <c r="AQ30" s="914"/>
      <c r="AR30" s="914"/>
      <c r="AS30" s="914"/>
      <c r="AT30" s="914"/>
      <c r="AU30" s="914" t="s">
        <v>580</v>
      </c>
      <c r="AV30" s="914"/>
      <c r="AW30" s="914"/>
      <c r="AX30" s="914"/>
      <c r="AY30" s="914"/>
      <c r="AZ30" s="915"/>
      <c r="BA30" s="915"/>
      <c r="BB30" s="915"/>
      <c r="BC30" s="915"/>
      <c r="BD30" s="915"/>
      <c r="BE30" s="911"/>
      <c r="BF30" s="911"/>
      <c r="BG30" s="911"/>
      <c r="BH30" s="911"/>
      <c r="BI30" s="912"/>
      <c r="BJ30" s="255"/>
      <c r="BK30" s="255"/>
      <c r="BL30" s="255"/>
      <c r="BM30" s="255"/>
      <c r="BN30" s="255"/>
      <c r="BO30" s="268"/>
      <c r="BP30" s="268"/>
      <c r="BQ30" s="265">
        <v>24</v>
      </c>
      <c r="BR30" s="266"/>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9"/>
    </row>
    <row r="31" spans="1:131" s="250" customFormat="1" ht="26.25" customHeight="1">
      <c r="A31" s="269">
        <v>4</v>
      </c>
      <c r="B31" s="838" t="s">
        <v>399</v>
      </c>
      <c r="C31" s="839"/>
      <c r="D31" s="839"/>
      <c r="E31" s="839"/>
      <c r="F31" s="839"/>
      <c r="G31" s="839"/>
      <c r="H31" s="839"/>
      <c r="I31" s="839"/>
      <c r="J31" s="839"/>
      <c r="K31" s="839"/>
      <c r="L31" s="839"/>
      <c r="M31" s="839"/>
      <c r="N31" s="839"/>
      <c r="O31" s="839"/>
      <c r="P31" s="840"/>
      <c r="Q31" s="841">
        <v>56</v>
      </c>
      <c r="R31" s="842"/>
      <c r="S31" s="842"/>
      <c r="T31" s="842"/>
      <c r="U31" s="842"/>
      <c r="V31" s="842">
        <v>48</v>
      </c>
      <c r="W31" s="842"/>
      <c r="X31" s="842"/>
      <c r="Y31" s="842"/>
      <c r="Z31" s="842"/>
      <c r="AA31" s="842">
        <v>8</v>
      </c>
      <c r="AB31" s="842"/>
      <c r="AC31" s="842"/>
      <c r="AD31" s="842"/>
      <c r="AE31" s="843"/>
      <c r="AF31" s="844">
        <v>1</v>
      </c>
      <c r="AG31" s="845"/>
      <c r="AH31" s="845"/>
      <c r="AI31" s="845"/>
      <c r="AJ31" s="846"/>
      <c r="AK31" s="913">
        <v>7</v>
      </c>
      <c r="AL31" s="914"/>
      <c r="AM31" s="914"/>
      <c r="AN31" s="914"/>
      <c r="AO31" s="914"/>
      <c r="AP31" s="914">
        <v>104</v>
      </c>
      <c r="AQ31" s="914"/>
      <c r="AR31" s="914"/>
      <c r="AS31" s="914"/>
      <c r="AT31" s="914"/>
      <c r="AU31" s="914">
        <v>0</v>
      </c>
      <c r="AV31" s="914"/>
      <c r="AW31" s="914"/>
      <c r="AX31" s="914"/>
      <c r="AY31" s="914"/>
      <c r="AZ31" s="915"/>
      <c r="BA31" s="915"/>
      <c r="BB31" s="915"/>
      <c r="BC31" s="915"/>
      <c r="BD31" s="915"/>
      <c r="BE31" s="911"/>
      <c r="BF31" s="911"/>
      <c r="BG31" s="911"/>
      <c r="BH31" s="911"/>
      <c r="BI31" s="912"/>
      <c r="BJ31" s="255"/>
      <c r="BK31" s="255"/>
      <c r="BL31" s="255"/>
      <c r="BM31" s="255"/>
      <c r="BN31" s="255"/>
      <c r="BO31" s="268"/>
      <c r="BP31" s="268"/>
      <c r="BQ31" s="265">
        <v>25</v>
      </c>
      <c r="BR31" s="266"/>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9"/>
    </row>
    <row r="32" spans="1:131" s="250" customFormat="1" ht="26.25" customHeight="1">
      <c r="A32" s="269">
        <v>5</v>
      </c>
      <c r="B32" s="838" t="s">
        <v>400</v>
      </c>
      <c r="C32" s="839"/>
      <c r="D32" s="839"/>
      <c r="E32" s="839"/>
      <c r="F32" s="839"/>
      <c r="G32" s="839"/>
      <c r="H32" s="839"/>
      <c r="I32" s="839"/>
      <c r="J32" s="839"/>
      <c r="K32" s="839"/>
      <c r="L32" s="839"/>
      <c r="M32" s="839"/>
      <c r="N32" s="839"/>
      <c r="O32" s="839"/>
      <c r="P32" s="840"/>
      <c r="Q32" s="841">
        <v>1361</v>
      </c>
      <c r="R32" s="842"/>
      <c r="S32" s="842"/>
      <c r="T32" s="842"/>
      <c r="U32" s="842"/>
      <c r="V32" s="842">
        <v>1193</v>
      </c>
      <c r="W32" s="842"/>
      <c r="X32" s="842"/>
      <c r="Y32" s="842"/>
      <c r="Z32" s="842"/>
      <c r="AA32" s="842">
        <v>168</v>
      </c>
      <c r="AB32" s="842"/>
      <c r="AC32" s="842"/>
      <c r="AD32" s="842"/>
      <c r="AE32" s="843"/>
      <c r="AF32" s="844">
        <v>1628</v>
      </c>
      <c r="AG32" s="845"/>
      <c r="AH32" s="845"/>
      <c r="AI32" s="845"/>
      <c r="AJ32" s="846"/>
      <c r="AK32" s="913">
        <v>8</v>
      </c>
      <c r="AL32" s="914"/>
      <c r="AM32" s="914"/>
      <c r="AN32" s="914"/>
      <c r="AO32" s="914"/>
      <c r="AP32" s="914">
        <v>2495</v>
      </c>
      <c r="AQ32" s="914"/>
      <c r="AR32" s="914"/>
      <c r="AS32" s="914"/>
      <c r="AT32" s="914"/>
      <c r="AU32" s="914">
        <v>7</v>
      </c>
      <c r="AV32" s="914"/>
      <c r="AW32" s="914"/>
      <c r="AX32" s="914"/>
      <c r="AY32" s="914"/>
      <c r="AZ32" s="915"/>
      <c r="BA32" s="915"/>
      <c r="BB32" s="915"/>
      <c r="BC32" s="915"/>
      <c r="BD32" s="915"/>
      <c r="BE32" s="911" t="s">
        <v>401</v>
      </c>
      <c r="BF32" s="911"/>
      <c r="BG32" s="911"/>
      <c r="BH32" s="911"/>
      <c r="BI32" s="912"/>
      <c r="BJ32" s="255"/>
      <c r="BK32" s="255"/>
      <c r="BL32" s="255"/>
      <c r="BM32" s="255"/>
      <c r="BN32" s="255"/>
      <c r="BO32" s="268"/>
      <c r="BP32" s="268"/>
      <c r="BQ32" s="265">
        <v>26</v>
      </c>
      <c r="BR32" s="266"/>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9"/>
    </row>
    <row r="33" spans="1:131" s="250" customFormat="1" ht="26.25" customHeight="1">
      <c r="A33" s="269">
        <v>6</v>
      </c>
      <c r="B33" s="838" t="s">
        <v>402</v>
      </c>
      <c r="C33" s="839"/>
      <c r="D33" s="839"/>
      <c r="E33" s="839"/>
      <c r="F33" s="839"/>
      <c r="G33" s="839"/>
      <c r="H33" s="839"/>
      <c r="I33" s="839"/>
      <c r="J33" s="839"/>
      <c r="K33" s="839"/>
      <c r="L33" s="839"/>
      <c r="M33" s="839"/>
      <c r="N33" s="839"/>
      <c r="O33" s="839"/>
      <c r="P33" s="840"/>
      <c r="Q33" s="841">
        <v>2003</v>
      </c>
      <c r="R33" s="842"/>
      <c r="S33" s="842"/>
      <c r="T33" s="842"/>
      <c r="U33" s="842"/>
      <c r="V33" s="842">
        <v>1753</v>
      </c>
      <c r="W33" s="842"/>
      <c r="X33" s="842"/>
      <c r="Y33" s="842"/>
      <c r="Z33" s="842"/>
      <c r="AA33" s="842">
        <v>250</v>
      </c>
      <c r="AB33" s="842"/>
      <c r="AC33" s="842"/>
      <c r="AD33" s="842"/>
      <c r="AE33" s="843"/>
      <c r="AF33" s="844">
        <v>945</v>
      </c>
      <c r="AG33" s="845"/>
      <c r="AH33" s="845"/>
      <c r="AI33" s="845"/>
      <c r="AJ33" s="846"/>
      <c r="AK33" s="913">
        <v>700</v>
      </c>
      <c r="AL33" s="914"/>
      <c r="AM33" s="914"/>
      <c r="AN33" s="914"/>
      <c r="AO33" s="914"/>
      <c r="AP33" s="914">
        <v>4596</v>
      </c>
      <c r="AQ33" s="914"/>
      <c r="AR33" s="914"/>
      <c r="AS33" s="914"/>
      <c r="AT33" s="914"/>
      <c r="AU33" s="914">
        <v>3015</v>
      </c>
      <c r="AV33" s="914"/>
      <c r="AW33" s="914"/>
      <c r="AX33" s="914"/>
      <c r="AY33" s="914"/>
      <c r="AZ33" s="915"/>
      <c r="BA33" s="915"/>
      <c r="BB33" s="915"/>
      <c r="BC33" s="915"/>
      <c r="BD33" s="915"/>
      <c r="BE33" s="911" t="s">
        <v>401</v>
      </c>
      <c r="BF33" s="911"/>
      <c r="BG33" s="911"/>
      <c r="BH33" s="911"/>
      <c r="BI33" s="912"/>
      <c r="BJ33" s="255"/>
      <c r="BK33" s="255"/>
      <c r="BL33" s="255"/>
      <c r="BM33" s="255"/>
      <c r="BN33" s="255"/>
      <c r="BO33" s="268"/>
      <c r="BP33" s="268"/>
      <c r="BQ33" s="265">
        <v>27</v>
      </c>
      <c r="BR33" s="266"/>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9"/>
    </row>
    <row r="34" spans="1:131" s="250" customFormat="1" ht="26.25" customHeight="1">
      <c r="A34" s="269">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3"/>
      <c r="AL34" s="914"/>
      <c r="AM34" s="914"/>
      <c r="AN34" s="914"/>
      <c r="AO34" s="914"/>
      <c r="AP34" s="914"/>
      <c r="AQ34" s="914"/>
      <c r="AR34" s="914"/>
      <c r="AS34" s="914"/>
      <c r="AT34" s="914"/>
      <c r="AU34" s="914"/>
      <c r="AV34" s="914"/>
      <c r="AW34" s="914"/>
      <c r="AX34" s="914"/>
      <c r="AY34" s="914"/>
      <c r="AZ34" s="915"/>
      <c r="BA34" s="915"/>
      <c r="BB34" s="915"/>
      <c r="BC34" s="915"/>
      <c r="BD34" s="915"/>
      <c r="BE34" s="911"/>
      <c r="BF34" s="911"/>
      <c r="BG34" s="911"/>
      <c r="BH34" s="911"/>
      <c r="BI34" s="912"/>
      <c r="BJ34" s="255"/>
      <c r="BK34" s="255"/>
      <c r="BL34" s="255"/>
      <c r="BM34" s="255"/>
      <c r="BN34" s="255"/>
      <c r="BO34" s="268"/>
      <c r="BP34" s="268"/>
      <c r="BQ34" s="265">
        <v>28</v>
      </c>
      <c r="BR34" s="266"/>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9"/>
    </row>
    <row r="35" spans="1:131" s="250" customFormat="1" ht="26.25" customHeight="1">
      <c r="A35" s="269">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15"/>
      <c r="BA35" s="915"/>
      <c r="BB35" s="915"/>
      <c r="BC35" s="915"/>
      <c r="BD35" s="915"/>
      <c r="BE35" s="911"/>
      <c r="BF35" s="911"/>
      <c r="BG35" s="911"/>
      <c r="BH35" s="911"/>
      <c r="BI35" s="912"/>
      <c r="BJ35" s="255"/>
      <c r="BK35" s="255"/>
      <c r="BL35" s="255"/>
      <c r="BM35" s="255"/>
      <c r="BN35" s="255"/>
      <c r="BO35" s="268"/>
      <c r="BP35" s="268"/>
      <c r="BQ35" s="265">
        <v>29</v>
      </c>
      <c r="BR35" s="266"/>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9"/>
    </row>
    <row r="36" spans="1:131" s="250" customFormat="1" ht="26.25" customHeight="1">
      <c r="A36" s="269">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15"/>
      <c r="BA36" s="915"/>
      <c r="BB36" s="915"/>
      <c r="BC36" s="915"/>
      <c r="BD36" s="915"/>
      <c r="BE36" s="911"/>
      <c r="BF36" s="911"/>
      <c r="BG36" s="911"/>
      <c r="BH36" s="911"/>
      <c r="BI36" s="912"/>
      <c r="BJ36" s="255"/>
      <c r="BK36" s="255"/>
      <c r="BL36" s="255"/>
      <c r="BM36" s="255"/>
      <c r="BN36" s="255"/>
      <c r="BO36" s="268"/>
      <c r="BP36" s="268"/>
      <c r="BQ36" s="265">
        <v>30</v>
      </c>
      <c r="BR36" s="266"/>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9"/>
    </row>
    <row r="37" spans="1:131" s="250" customFormat="1" ht="26.25" customHeight="1">
      <c r="A37" s="269">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15"/>
      <c r="BA37" s="915"/>
      <c r="BB37" s="915"/>
      <c r="BC37" s="915"/>
      <c r="BD37" s="915"/>
      <c r="BE37" s="911"/>
      <c r="BF37" s="911"/>
      <c r="BG37" s="911"/>
      <c r="BH37" s="911"/>
      <c r="BI37" s="912"/>
      <c r="BJ37" s="255"/>
      <c r="BK37" s="255"/>
      <c r="BL37" s="255"/>
      <c r="BM37" s="255"/>
      <c r="BN37" s="255"/>
      <c r="BO37" s="268"/>
      <c r="BP37" s="268"/>
      <c r="BQ37" s="265">
        <v>31</v>
      </c>
      <c r="BR37" s="266"/>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9"/>
    </row>
    <row r="38" spans="1:131" s="250" customFormat="1" ht="26.25" customHeight="1">
      <c r="A38" s="269">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15"/>
      <c r="BA38" s="915"/>
      <c r="BB38" s="915"/>
      <c r="BC38" s="915"/>
      <c r="BD38" s="915"/>
      <c r="BE38" s="911"/>
      <c r="BF38" s="911"/>
      <c r="BG38" s="911"/>
      <c r="BH38" s="911"/>
      <c r="BI38" s="912"/>
      <c r="BJ38" s="255"/>
      <c r="BK38" s="255"/>
      <c r="BL38" s="255"/>
      <c r="BM38" s="255"/>
      <c r="BN38" s="255"/>
      <c r="BO38" s="268"/>
      <c r="BP38" s="268"/>
      <c r="BQ38" s="265">
        <v>32</v>
      </c>
      <c r="BR38" s="266"/>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9"/>
    </row>
    <row r="39" spans="1:131" s="250" customFormat="1" ht="26.25" customHeight="1">
      <c r="A39" s="269">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15"/>
      <c r="BA39" s="915"/>
      <c r="BB39" s="915"/>
      <c r="BC39" s="915"/>
      <c r="BD39" s="915"/>
      <c r="BE39" s="911"/>
      <c r="BF39" s="911"/>
      <c r="BG39" s="911"/>
      <c r="BH39" s="911"/>
      <c r="BI39" s="912"/>
      <c r="BJ39" s="255"/>
      <c r="BK39" s="255"/>
      <c r="BL39" s="255"/>
      <c r="BM39" s="255"/>
      <c r="BN39" s="255"/>
      <c r="BO39" s="268"/>
      <c r="BP39" s="268"/>
      <c r="BQ39" s="265">
        <v>33</v>
      </c>
      <c r="BR39" s="266"/>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9"/>
    </row>
    <row r="40" spans="1:131" s="250" customFormat="1" ht="26.25" customHeight="1">
      <c r="A40" s="264">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15"/>
      <c r="BA40" s="915"/>
      <c r="BB40" s="915"/>
      <c r="BC40" s="915"/>
      <c r="BD40" s="915"/>
      <c r="BE40" s="911"/>
      <c r="BF40" s="911"/>
      <c r="BG40" s="911"/>
      <c r="BH40" s="911"/>
      <c r="BI40" s="912"/>
      <c r="BJ40" s="255"/>
      <c r="BK40" s="255"/>
      <c r="BL40" s="255"/>
      <c r="BM40" s="255"/>
      <c r="BN40" s="255"/>
      <c r="BO40" s="268"/>
      <c r="BP40" s="268"/>
      <c r="BQ40" s="265">
        <v>34</v>
      </c>
      <c r="BR40" s="266"/>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9"/>
    </row>
    <row r="41" spans="1:131" s="250" customFormat="1" ht="26.25" customHeight="1">
      <c r="A41" s="264">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15"/>
      <c r="BA41" s="915"/>
      <c r="BB41" s="915"/>
      <c r="BC41" s="915"/>
      <c r="BD41" s="915"/>
      <c r="BE41" s="911"/>
      <c r="BF41" s="911"/>
      <c r="BG41" s="911"/>
      <c r="BH41" s="911"/>
      <c r="BI41" s="912"/>
      <c r="BJ41" s="255"/>
      <c r="BK41" s="255"/>
      <c r="BL41" s="255"/>
      <c r="BM41" s="255"/>
      <c r="BN41" s="255"/>
      <c r="BO41" s="268"/>
      <c r="BP41" s="268"/>
      <c r="BQ41" s="265">
        <v>35</v>
      </c>
      <c r="BR41" s="266"/>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9"/>
    </row>
    <row r="42" spans="1:131" s="250" customFormat="1" ht="26.25" customHeight="1">
      <c r="A42" s="264">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15"/>
      <c r="BA42" s="915"/>
      <c r="BB42" s="915"/>
      <c r="BC42" s="915"/>
      <c r="BD42" s="915"/>
      <c r="BE42" s="911"/>
      <c r="BF42" s="911"/>
      <c r="BG42" s="911"/>
      <c r="BH42" s="911"/>
      <c r="BI42" s="912"/>
      <c r="BJ42" s="255"/>
      <c r="BK42" s="255"/>
      <c r="BL42" s="255"/>
      <c r="BM42" s="255"/>
      <c r="BN42" s="255"/>
      <c r="BO42" s="268"/>
      <c r="BP42" s="268"/>
      <c r="BQ42" s="265">
        <v>36</v>
      </c>
      <c r="BR42" s="266"/>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9"/>
    </row>
    <row r="43" spans="1:131" s="250" customFormat="1" ht="26.25" customHeight="1">
      <c r="A43" s="264">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15"/>
      <c r="BA43" s="915"/>
      <c r="BB43" s="915"/>
      <c r="BC43" s="915"/>
      <c r="BD43" s="915"/>
      <c r="BE43" s="911"/>
      <c r="BF43" s="911"/>
      <c r="BG43" s="911"/>
      <c r="BH43" s="911"/>
      <c r="BI43" s="912"/>
      <c r="BJ43" s="255"/>
      <c r="BK43" s="255"/>
      <c r="BL43" s="255"/>
      <c r="BM43" s="255"/>
      <c r="BN43" s="255"/>
      <c r="BO43" s="268"/>
      <c r="BP43" s="268"/>
      <c r="BQ43" s="265">
        <v>37</v>
      </c>
      <c r="BR43" s="266"/>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9"/>
    </row>
    <row r="44" spans="1:131" s="250" customFormat="1" ht="26.25" customHeight="1">
      <c r="A44" s="264">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15"/>
      <c r="BA44" s="915"/>
      <c r="BB44" s="915"/>
      <c r="BC44" s="915"/>
      <c r="BD44" s="915"/>
      <c r="BE44" s="911"/>
      <c r="BF44" s="911"/>
      <c r="BG44" s="911"/>
      <c r="BH44" s="911"/>
      <c r="BI44" s="912"/>
      <c r="BJ44" s="255"/>
      <c r="BK44" s="255"/>
      <c r="BL44" s="255"/>
      <c r="BM44" s="255"/>
      <c r="BN44" s="255"/>
      <c r="BO44" s="268"/>
      <c r="BP44" s="268"/>
      <c r="BQ44" s="265">
        <v>38</v>
      </c>
      <c r="BR44" s="266"/>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9"/>
    </row>
    <row r="45" spans="1:131" s="250" customFormat="1" ht="26.25" customHeight="1">
      <c r="A45" s="264">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15"/>
      <c r="BA45" s="915"/>
      <c r="BB45" s="915"/>
      <c r="BC45" s="915"/>
      <c r="BD45" s="915"/>
      <c r="BE45" s="911"/>
      <c r="BF45" s="911"/>
      <c r="BG45" s="911"/>
      <c r="BH45" s="911"/>
      <c r="BI45" s="912"/>
      <c r="BJ45" s="255"/>
      <c r="BK45" s="255"/>
      <c r="BL45" s="255"/>
      <c r="BM45" s="255"/>
      <c r="BN45" s="255"/>
      <c r="BO45" s="268"/>
      <c r="BP45" s="268"/>
      <c r="BQ45" s="265">
        <v>39</v>
      </c>
      <c r="BR45" s="266"/>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9"/>
    </row>
    <row r="46" spans="1:131" s="250" customFormat="1" ht="26.25" customHeight="1">
      <c r="A46" s="264">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15"/>
      <c r="BA46" s="915"/>
      <c r="BB46" s="915"/>
      <c r="BC46" s="915"/>
      <c r="BD46" s="915"/>
      <c r="BE46" s="911"/>
      <c r="BF46" s="911"/>
      <c r="BG46" s="911"/>
      <c r="BH46" s="911"/>
      <c r="BI46" s="912"/>
      <c r="BJ46" s="255"/>
      <c r="BK46" s="255"/>
      <c r="BL46" s="255"/>
      <c r="BM46" s="255"/>
      <c r="BN46" s="255"/>
      <c r="BO46" s="268"/>
      <c r="BP46" s="268"/>
      <c r="BQ46" s="265">
        <v>40</v>
      </c>
      <c r="BR46" s="266"/>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9"/>
    </row>
    <row r="47" spans="1:131" s="250" customFormat="1" ht="26.25" customHeight="1">
      <c r="A47" s="264">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15"/>
      <c r="BA47" s="915"/>
      <c r="BB47" s="915"/>
      <c r="BC47" s="915"/>
      <c r="BD47" s="915"/>
      <c r="BE47" s="911"/>
      <c r="BF47" s="911"/>
      <c r="BG47" s="911"/>
      <c r="BH47" s="911"/>
      <c r="BI47" s="912"/>
      <c r="BJ47" s="255"/>
      <c r="BK47" s="255"/>
      <c r="BL47" s="255"/>
      <c r="BM47" s="255"/>
      <c r="BN47" s="255"/>
      <c r="BO47" s="268"/>
      <c r="BP47" s="268"/>
      <c r="BQ47" s="265">
        <v>41</v>
      </c>
      <c r="BR47" s="266"/>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9"/>
    </row>
    <row r="48" spans="1:131" s="250" customFormat="1" ht="26.25" customHeight="1">
      <c r="A48" s="264">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15"/>
      <c r="BA48" s="915"/>
      <c r="BB48" s="915"/>
      <c r="BC48" s="915"/>
      <c r="BD48" s="915"/>
      <c r="BE48" s="911"/>
      <c r="BF48" s="911"/>
      <c r="BG48" s="911"/>
      <c r="BH48" s="911"/>
      <c r="BI48" s="912"/>
      <c r="BJ48" s="255"/>
      <c r="BK48" s="255"/>
      <c r="BL48" s="255"/>
      <c r="BM48" s="255"/>
      <c r="BN48" s="255"/>
      <c r="BO48" s="268"/>
      <c r="BP48" s="268"/>
      <c r="BQ48" s="265">
        <v>42</v>
      </c>
      <c r="BR48" s="266"/>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9"/>
    </row>
    <row r="49" spans="1:131" s="250" customFormat="1" ht="26.25" customHeight="1">
      <c r="A49" s="264">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15"/>
      <c r="BA49" s="915"/>
      <c r="BB49" s="915"/>
      <c r="BC49" s="915"/>
      <c r="BD49" s="915"/>
      <c r="BE49" s="911"/>
      <c r="BF49" s="911"/>
      <c r="BG49" s="911"/>
      <c r="BH49" s="911"/>
      <c r="BI49" s="912"/>
      <c r="BJ49" s="255"/>
      <c r="BK49" s="255"/>
      <c r="BL49" s="255"/>
      <c r="BM49" s="255"/>
      <c r="BN49" s="255"/>
      <c r="BO49" s="268"/>
      <c r="BP49" s="268"/>
      <c r="BQ49" s="265">
        <v>43</v>
      </c>
      <c r="BR49" s="266"/>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9"/>
    </row>
    <row r="50" spans="1:131" s="250" customFormat="1" ht="26.25" customHeight="1">
      <c r="A50" s="264">
        <v>23</v>
      </c>
      <c r="B50" s="838"/>
      <c r="C50" s="839"/>
      <c r="D50" s="839"/>
      <c r="E50" s="839"/>
      <c r="F50" s="839"/>
      <c r="G50" s="839"/>
      <c r="H50" s="839"/>
      <c r="I50" s="839"/>
      <c r="J50" s="839"/>
      <c r="K50" s="839"/>
      <c r="L50" s="839"/>
      <c r="M50" s="839"/>
      <c r="N50" s="839"/>
      <c r="O50" s="839"/>
      <c r="P50" s="840"/>
      <c r="Q50" s="916"/>
      <c r="R50" s="917"/>
      <c r="S50" s="917"/>
      <c r="T50" s="917"/>
      <c r="U50" s="917"/>
      <c r="V50" s="917"/>
      <c r="W50" s="917"/>
      <c r="X50" s="917"/>
      <c r="Y50" s="917"/>
      <c r="Z50" s="917"/>
      <c r="AA50" s="917"/>
      <c r="AB50" s="917"/>
      <c r="AC50" s="917"/>
      <c r="AD50" s="917"/>
      <c r="AE50" s="918"/>
      <c r="AF50" s="844"/>
      <c r="AG50" s="845"/>
      <c r="AH50" s="845"/>
      <c r="AI50" s="845"/>
      <c r="AJ50" s="846"/>
      <c r="AK50" s="919"/>
      <c r="AL50" s="917"/>
      <c r="AM50" s="917"/>
      <c r="AN50" s="917"/>
      <c r="AO50" s="917"/>
      <c r="AP50" s="917"/>
      <c r="AQ50" s="917"/>
      <c r="AR50" s="917"/>
      <c r="AS50" s="917"/>
      <c r="AT50" s="917"/>
      <c r="AU50" s="917"/>
      <c r="AV50" s="917"/>
      <c r="AW50" s="917"/>
      <c r="AX50" s="917"/>
      <c r="AY50" s="917"/>
      <c r="AZ50" s="920"/>
      <c r="BA50" s="920"/>
      <c r="BB50" s="920"/>
      <c r="BC50" s="920"/>
      <c r="BD50" s="920"/>
      <c r="BE50" s="911"/>
      <c r="BF50" s="911"/>
      <c r="BG50" s="911"/>
      <c r="BH50" s="911"/>
      <c r="BI50" s="912"/>
      <c r="BJ50" s="255"/>
      <c r="BK50" s="255"/>
      <c r="BL50" s="255"/>
      <c r="BM50" s="255"/>
      <c r="BN50" s="255"/>
      <c r="BO50" s="268"/>
      <c r="BP50" s="268"/>
      <c r="BQ50" s="265">
        <v>44</v>
      </c>
      <c r="BR50" s="266"/>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9"/>
    </row>
    <row r="51" spans="1:131" s="250" customFormat="1" ht="26.25" customHeight="1">
      <c r="A51" s="264">
        <v>24</v>
      </c>
      <c r="B51" s="838"/>
      <c r="C51" s="839"/>
      <c r="D51" s="839"/>
      <c r="E51" s="839"/>
      <c r="F51" s="839"/>
      <c r="G51" s="839"/>
      <c r="H51" s="839"/>
      <c r="I51" s="839"/>
      <c r="J51" s="839"/>
      <c r="K51" s="839"/>
      <c r="L51" s="839"/>
      <c r="M51" s="839"/>
      <c r="N51" s="839"/>
      <c r="O51" s="839"/>
      <c r="P51" s="840"/>
      <c r="Q51" s="916"/>
      <c r="R51" s="917"/>
      <c r="S51" s="917"/>
      <c r="T51" s="917"/>
      <c r="U51" s="917"/>
      <c r="V51" s="917"/>
      <c r="W51" s="917"/>
      <c r="X51" s="917"/>
      <c r="Y51" s="917"/>
      <c r="Z51" s="917"/>
      <c r="AA51" s="917"/>
      <c r="AB51" s="917"/>
      <c r="AC51" s="917"/>
      <c r="AD51" s="917"/>
      <c r="AE51" s="918"/>
      <c r="AF51" s="844"/>
      <c r="AG51" s="845"/>
      <c r="AH51" s="845"/>
      <c r="AI51" s="845"/>
      <c r="AJ51" s="846"/>
      <c r="AK51" s="919"/>
      <c r="AL51" s="917"/>
      <c r="AM51" s="917"/>
      <c r="AN51" s="917"/>
      <c r="AO51" s="917"/>
      <c r="AP51" s="917"/>
      <c r="AQ51" s="917"/>
      <c r="AR51" s="917"/>
      <c r="AS51" s="917"/>
      <c r="AT51" s="917"/>
      <c r="AU51" s="917"/>
      <c r="AV51" s="917"/>
      <c r="AW51" s="917"/>
      <c r="AX51" s="917"/>
      <c r="AY51" s="917"/>
      <c r="AZ51" s="920"/>
      <c r="BA51" s="920"/>
      <c r="BB51" s="920"/>
      <c r="BC51" s="920"/>
      <c r="BD51" s="920"/>
      <c r="BE51" s="911"/>
      <c r="BF51" s="911"/>
      <c r="BG51" s="911"/>
      <c r="BH51" s="911"/>
      <c r="BI51" s="912"/>
      <c r="BJ51" s="255"/>
      <c r="BK51" s="255"/>
      <c r="BL51" s="255"/>
      <c r="BM51" s="255"/>
      <c r="BN51" s="255"/>
      <c r="BO51" s="268"/>
      <c r="BP51" s="268"/>
      <c r="BQ51" s="265">
        <v>45</v>
      </c>
      <c r="BR51" s="266"/>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9"/>
    </row>
    <row r="52" spans="1:131" s="250" customFormat="1" ht="26.25" customHeight="1">
      <c r="A52" s="264">
        <v>25</v>
      </c>
      <c r="B52" s="838"/>
      <c r="C52" s="839"/>
      <c r="D52" s="839"/>
      <c r="E52" s="839"/>
      <c r="F52" s="839"/>
      <c r="G52" s="839"/>
      <c r="H52" s="839"/>
      <c r="I52" s="839"/>
      <c r="J52" s="839"/>
      <c r="K52" s="839"/>
      <c r="L52" s="839"/>
      <c r="M52" s="839"/>
      <c r="N52" s="839"/>
      <c r="O52" s="839"/>
      <c r="P52" s="840"/>
      <c r="Q52" s="916"/>
      <c r="R52" s="917"/>
      <c r="S52" s="917"/>
      <c r="T52" s="917"/>
      <c r="U52" s="917"/>
      <c r="V52" s="917"/>
      <c r="W52" s="917"/>
      <c r="X52" s="917"/>
      <c r="Y52" s="917"/>
      <c r="Z52" s="917"/>
      <c r="AA52" s="917"/>
      <c r="AB52" s="917"/>
      <c r="AC52" s="917"/>
      <c r="AD52" s="917"/>
      <c r="AE52" s="918"/>
      <c r="AF52" s="844"/>
      <c r="AG52" s="845"/>
      <c r="AH52" s="845"/>
      <c r="AI52" s="845"/>
      <c r="AJ52" s="846"/>
      <c r="AK52" s="919"/>
      <c r="AL52" s="917"/>
      <c r="AM52" s="917"/>
      <c r="AN52" s="917"/>
      <c r="AO52" s="917"/>
      <c r="AP52" s="917"/>
      <c r="AQ52" s="917"/>
      <c r="AR52" s="917"/>
      <c r="AS52" s="917"/>
      <c r="AT52" s="917"/>
      <c r="AU52" s="917"/>
      <c r="AV52" s="917"/>
      <c r="AW52" s="917"/>
      <c r="AX52" s="917"/>
      <c r="AY52" s="917"/>
      <c r="AZ52" s="920"/>
      <c r="BA52" s="920"/>
      <c r="BB52" s="920"/>
      <c r="BC52" s="920"/>
      <c r="BD52" s="920"/>
      <c r="BE52" s="911"/>
      <c r="BF52" s="911"/>
      <c r="BG52" s="911"/>
      <c r="BH52" s="911"/>
      <c r="BI52" s="912"/>
      <c r="BJ52" s="255"/>
      <c r="BK52" s="255"/>
      <c r="BL52" s="255"/>
      <c r="BM52" s="255"/>
      <c r="BN52" s="255"/>
      <c r="BO52" s="268"/>
      <c r="BP52" s="268"/>
      <c r="BQ52" s="265">
        <v>46</v>
      </c>
      <c r="BR52" s="266"/>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9"/>
    </row>
    <row r="53" spans="1:131" s="250" customFormat="1" ht="26.25" customHeight="1">
      <c r="A53" s="264">
        <v>26</v>
      </c>
      <c r="B53" s="838"/>
      <c r="C53" s="839"/>
      <c r="D53" s="839"/>
      <c r="E53" s="839"/>
      <c r="F53" s="839"/>
      <c r="G53" s="839"/>
      <c r="H53" s="839"/>
      <c r="I53" s="839"/>
      <c r="J53" s="839"/>
      <c r="K53" s="839"/>
      <c r="L53" s="839"/>
      <c r="M53" s="839"/>
      <c r="N53" s="839"/>
      <c r="O53" s="839"/>
      <c r="P53" s="840"/>
      <c r="Q53" s="916"/>
      <c r="R53" s="917"/>
      <c r="S53" s="917"/>
      <c r="T53" s="917"/>
      <c r="U53" s="917"/>
      <c r="V53" s="917"/>
      <c r="W53" s="917"/>
      <c r="X53" s="917"/>
      <c r="Y53" s="917"/>
      <c r="Z53" s="917"/>
      <c r="AA53" s="917"/>
      <c r="AB53" s="917"/>
      <c r="AC53" s="917"/>
      <c r="AD53" s="917"/>
      <c r="AE53" s="918"/>
      <c r="AF53" s="844"/>
      <c r="AG53" s="845"/>
      <c r="AH53" s="845"/>
      <c r="AI53" s="845"/>
      <c r="AJ53" s="846"/>
      <c r="AK53" s="919"/>
      <c r="AL53" s="917"/>
      <c r="AM53" s="917"/>
      <c r="AN53" s="917"/>
      <c r="AO53" s="917"/>
      <c r="AP53" s="917"/>
      <c r="AQ53" s="917"/>
      <c r="AR53" s="917"/>
      <c r="AS53" s="917"/>
      <c r="AT53" s="917"/>
      <c r="AU53" s="917"/>
      <c r="AV53" s="917"/>
      <c r="AW53" s="917"/>
      <c r="AX53" s="917"/>
      <c r="AY53" s="917"/>
      <c r="AZ53" s="920"/>
      <c r="BA53" s="920"/>
      <c r="BB53" s="920"/>
      <c r="BC53" s="920"/>
      <c r="BD53" s="920"/>
      <c r="BE53" s="911"/>
      <c r="BF53" s="911"/>
      <c r="BG53" s="911"/>
      <c r="BH53" s="911"/>
      <c r="BI53" s="912"/>
      <c r="BJ53" s="255"/>
      <c r="BK53" s="255"/>
      <c r="BL53" s="255"/>
      <c r="BM53" s="255"/>
      <c r="BN53" s="255"/>
      <c r="BO53" s="268"/>
      <c r="BP53" s="268"/>
      <c r="BQ53" s="265">
        <v>47</v>
      </c>
      <c r="BR53" s="266"/>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9"/>
    </row>
    <row r="54" spans="1:131" s="250" customFormat="1" ht="26.25" customHeight="1">
      <c r="A54" s="264">
        <v>27</v>
      </c>
      <c r="B54" s="838"/>
      <c r="C54" s="839"/>
      <c r="D54" s="839"/>
      <c r="E54" s="839"/>
      <c r="F54" s="839"/>
      <c r="G54" s="839"/>
      <c r="H54" s="839"/>
      <c r="I54" s="839"/>
      <c r="J54" s="839"/>
      <c r="K54" s="839"/>
      <c r="L54" s="839"/>
      <c r="M54" s="839"/>
      <c r="N54" s="839"/>
      <c r="O54" s="839"/>
      <c r="P54" s="840"/>
      <c r="Q54" s="916"/>
      <c r="R54" s="917"/>
      <c r="S54" s="917"/>
      <c r="T54" s="917"/>
      <c r="U54" s="917"/>
      <c r="V54" s="917"/>
      <c r="W54" s="917"/>
      <c r="X54" s="917"/>
      <c r="Y54" s="917"/>
      <c r="Z54" s="917"/>
      <c r="AA54" s="917"/>
      <c r="AB54" s="917"/>
      <c r="AC54" s="917"/>
      <c r="AD54" s="917"/>
      <c r="AE54" s="918"/>
      <c r="AF54" s="844"/>
      <c r="AG54" s="845"/>
      <c r="AH54" s="845"/>
      <c r="AI54" s="845"/>
      <c r="AJ54" s="846"/>
      <c r="AK54" s="919"/>
      <c r="AL54" s="917"/>
      <c r="AM54" s="917"/>
      <c r="AN54" s="917"/>
      <c r="AO54" s="917"/>
      <c r="AP54" s="917"/>
      <c r="AQ54" s="917"/>
      <c r="AR54" s="917"/>
      <c r="AS54" s="917"/>
      <c r="AT54" s="917"/>
      <c r="AU54" s="917"/>
      <c r="AV54" s="917"/>
      <c r="AW54" s="917"/>
      <c r="AX54" s="917"/>
      <c r="AY54" s="917"/>
      <c r="AZ54" s="920"/>
      <c r="BA54" s="920"/>
      <c r="BB54" s="920"/>
      <c r="BC54" s="920"/>
      <c r="BD54" s="920"/>
      <c r="BE54" s="911"/>
      <c r="BF54" s="911"/>
      <c r="BG54" s="911"/>
      <c r="BH54" s="911"/>
      <c r="BI54" s="912"/>
      <c r="BJ54" s="255"/>
      <c r="BK54" s="255"/>
      <c r="BL54" s="255"/>
      <c r="BM54" s="255"/>
      <c r="BN54" s="255"/>
      <c r="BO54" s="268"/>
      <c r="BP54" s="268"/>
      <c r="BQ54" s="265">
        <v>48</v>
      </c>
      <c r="BR54" s="266"/>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9"/>
    </row>
    <row r="55" spans="1:131" s="250" customFormat="1" ht="26.25" customHeight="1">
      <c r="A55" s="264">
        <v>28</v>
      </c>
      <c r="B55" s="838"/>
      <c r="C55" s="839"/>
      <c r="D55" s="839"/>
      <c r="E55" s="839"/>
      <c r="F55" s="839"/>
      <c r="G55" s="839"/>
      <c r="H55" s="839"/>
      <c r="I55" s="839"/>
      <c r="J55" s="839"/>
      <c r="K55" s="839"/>
      <c r="L55" s="839"/>
      <c r="M55" s="839"/>
      <c r="N55" s="839"/>
      <c r="O55" s="839"/>
      <c r="P55" s="840"/>
      <c r="Q55" s="916"/>
      <c r="R55" s="917"/>
      <c r="S55" s="917"/>
      <c r="T55" s="917"/>
      <c r="U55" s="917"/>
      <c r="V55" s="917"/>
      <c r="W55" s="917"/>
      <c r="X55" s="917"/>
      <c r="Y55" s="917"/>
      <c r="Z55" s="917"/>
      <c r="AA55" s="917"/>
      <c r="AB55" s="917"/>
      <c r="AC55" s="917"/>
      <c r="AD55" s="917"/>
      <c r="AE55" s="918"/>
      <c r="AF55" s="844"/>
      <c r="AG55" s="845"/>
      <c r="AH55" s="845"/>
      <c r="AI55" s="845"/>
      <c r="AJ55" s="846"/>
      <c r="AK55" s="919"/>
      <c r="AL55" s="917"/>
      <c r="AM55" s="917"/>
      <c r="AN55" s="917"/>
      <c r="AO55" s="917"/>
      <c r="AP55" s="917"/>
      <c r="AQ55" s="917"/>
      <c r="AR55" s="917"/>
      <c r="AS55" s="917"/>
      <c r="AT55" s="917"/>
      <c r="AU55" s="917"/>
      <c r="AV55" s="917"/>
      <c r="AW55" s="917"/>
      <c r="AX55" s="917"/>
      <c r="AY55" s="917"/>
      <c r="AZ55" s="920"/>
      <c r="BA55" s="920"/>
      <c r="BB55" s="920"/>
      <c r="BC55" s="920"/>
      <c r="BD55" s="920"/>
      <c r="BE55" s="911"/>
      <c r="BF55" s="911"/>
      <c r="BG55" s="911"/>
      <c r="BH55" s="911"/>
      <c r="BI55" s="912"/>
      <c r="BJ55" s="255"/>
      <c r="BK55" s="255"/>
      <c r="BL55" s="255"/>
      <c r="BM55" s="255"/>
      <c r="BN55" s="255"/>
      <c r="BO55" s="268"/>
      <c r="BP55" s="268"/>
      <c r="BQ55" s="265">
        <v>49</v>
      </c>
      <c r="BR55" s="266"/>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9"/>
    </row>
    <row r="56" spans="1:131" s="250" customFormat="1" ht="26.25" customHeight="1">
      <c r="A56" s="264">
        <v>29</v>
      </c>
      <c r="B56" s="838"/>
      <c r="C56" s="839"/>
      <c r="D56" s="839"/>
      <c r="E56" s="839"/>
      <c r="F56" s="839"/>
      <c r="G56" s="839"/>
      <c r="H56" s="839"/>
      <c r="I56" s="839"/>
      <c r="J56" s="839"/>
      <c r="K56" s="839"/>
      <c r="L56" s="839"/>
      <c r="M56" s="839"/>
      <c r="N56" s="839"/>
      <c r="O56" s="839"/>
      <c r="P56" s="840"/>
      <c r="Q56" s="916"/>
      <c r="R56" s="917"/>
      <c r="S56" s="917"/>
      <c r="T56" s="917"/>
      <c r="U56" s="917"/>
      <c r="V56" s="917"/>
      <c r="W56" s="917"/>
      <c r="X56" s="917"/>
      <c r="Y56" s="917"/>
      <c r="Z56" s="917"/>
      <c r="AA56" s="917"/>
      <c r="AB56" s="917"/>
      <c r="AC56" s="917"/>
      <c r="AD56" s="917"/>
      <c r="AE56" s="918"/>
      <c r="AF56" s="844"/>
      <c r="AG56" s="845"/>
      <c r="AH56" s="845"/>
      <c r="AI56" s="845"/>
      <c r="AJ56" s="846"/>
      <c r="AK56" s="919"/>
      <c r="AL56" s="917"/>
      <c r="AM56" s="917"/>
      <c r="AN56" s="917"/>
      <c r="AO56" s="917"/>
      <c r="AP56" s="917"/>
      <c r="AQ56" s="917"/>
      <c r="AR56" s="917"/>
      <c r="AS56" s="917"/>
      <c r="AT56" s="917"/>
      <c r="AU56" s="917"/>
      <c r="AV56" s="917"/>
      <c r="AW56" s="917"/>
      <c r="AX56" s="917"/>
      <c r="AY56" s="917"/>
      <c r="AZ56" s="920"/>
      <c r="BA56" s="920"/>
      <c r="BB56" s="920"/>
      <c r="BC56" s="920"/>
      <c r="BD56" s="920"/>
      <c r="BE56" s="911"/>
      <c r="BF56" s="911"/>
      <c r="BG56" s="911"/>
      <c r="BH56" s="911"/>
      <c r="BI56" s="912"/>
      <c r="BJ56" s="255"/>
      <c r="BK56" s="255"/>
      <c r="BL56" s="255"/>
      <c r="BM56" s="255"/>
      <c r="BN56" s="255"/>
      <c r="BO56" s="268"/>
      <c r="BP56" s="268"/>
      <c r="BQ56" s="265">
        <v>50</v>
      </c>
      <c r="BR56" s="266"/>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9"/>
    </row>
    <row r="57" spans="1:131" s="250" customFormat="1" ht="26.25" customHeight="1">
      <c r="A57" s="264">
        <v>30</v>
      </c>
      <c r="B57" s="838"/>
      <c r="C57" s="839"/>
      <c r="D57" s="839"/>
      <c r="E57" s="839"/>
      <c r="F57" s="839"/>
      <c r="G57" s="839"/>
      <c r="H57" s="839"/>
      <c r="I57" s="839"/>
      <c r="J57" s="839"/>
      <c r="K57" s="839"/>
      <c r="L57" s="839"/>
      <c r="M57" s="839"/>
      <c r="N57" s="839"/>
      <c r="O57" s="839"/>
      <c r="P57" s="840"/>
      <c r="Q57" s="916"/>
      <c r="R57" s="917"/>
      <c r="S57" s="917"/>
      <c r="T57" s="917"/>
      <c r="U57" s="917"/>
      <c r="V57" s="917"/>
      <c r="W57" s="917"/>
      <c r="X57" s="917"/>
      <c r="Y57" s="917"/>
      <c r="Z57" s="917"/>
      <c r="AA57" s="917"/>
      <c r="AB57" s="917"/>
      <c r="AC57" s="917"/>
      <c r="AD57" s="917"/>
      <c r="AE57" s="918"/>
      <c r="AF57" s="844"/>
      <c r="AG57" s="845"/>
      <c r="AH57" s="845"/>
      <c r="AI57" s="845"/>
      <c r="AJ57" s="846"/>
      <c r="AK57" s="919"/>
      <c r="AL57" s="917"/>
      <c r="AM57" s="917"/>
      <c r="AN57" s="917"/>
      <c r="AO57" s="917"/>
      <c r="AP57" s="917"/>
      <c r="AQ57" s="917"/>
      <c r="AR57" s="917"/>
      <c r="AS57" s="917"/>
      <c r="AT57" s="917"/>
      <c r="AU57" s="917"/>
      <c r="AV57" s="917"/>
      <c r="AW57" s="917"/>
      <c r="AX57" s="917"/>
      <c r="AY57" s="917"/>
      <c r="AZ57" s="920"/>
      <c r="BA57" s="920"/>
      <c r="BB57" s="920"/>
      <c r="BC57" s="920"/>
      <c r="BD57" s="920"/>
      <c r="BE57" s="911"/>
      <c r="BF57" s="911"/>
      <c r="BG57" s="911"/>
      <c r="BH57" s="911"/>
      <c r="BI57" s="912"/>
      <c r="BJ57" s="255"/>
      <c r="BK57" s="255"/>
      <c r="BL57" s="255"/>
      <c r="BM57" s="255"/>
      <c r="BN57" s="255"/>
      <c r="BO57" s="268"/>
      <c r="BP57" s="268"/>
      <c r="BQ57" s="265">
        <v>51</v>
      </c>
      <c r="BR57" s="266"/>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9"/>
    </row>
    <row r="58" spans="1:131" s="250" customFormat="1" ht="26.25" customHeight="1">
      <c r="A58" s="264">
        <v>31</v>
      </c>
      <c r="B58" s="838"/>
      <c r="C58" s="839"/>
      <c r="D58" s="839"/>
      <c r="E58" s="839"/>
      <c r="F58" s="839"/>
      <c r="G58" s="839"/>
      <c r="H58" s="839"/>
      <c r="I58" s="839"/>
      <c r="J58" s="839"/>
      <c r="K58" s="839"/>
      <c r="L58" s="839"/>
      <c r="M58" s="839"/>
      <c r="N58" s="839"/>
      <c r="O58" s="839"/>
      <c r="P58" s="840"/>
      <c r="Q58" s="916"/>
      <c r="R58" s="917"/>
      <c r="S58" s="917"/>
      <c r="T58" s="917"/>
      <c r="U58" s="917"/>
      <c r="V58" s="917"/>
      <c r="W58" s="917"/>
      <c r="X58" s="917"/>
      <c r="Y58" s="917"/>
      <c r="Z58" s="917"/>
      <c r="AA58" s="917"/>
      <c r="AB58" s="917"/>
      <c r="AC58" s="917"/>
      <c r="AD58" s="917"/>
      <c r="AE58" s="918"/>
      <c r="AF58" s="844"/>
      <c r="AG58" s="845"/>
      <c r="AH58" s="845"/>
      <c r="AI58" s="845"/>
      <c r="AJ58" s="846"/>
      <c r="AK58" s="919"/>
      <c r="AL58" s="917"/>
      <c r="AM58" s="917"/>
      <c r="AN58" s="917"/>
      <c r="AO58" s="917"/>
      <c r="AP58" s="917"/>
      <c r="AQ58" s="917"/>
      <c r="AR58" s="917"/>
      <c r="AS58" s="917"/>
      <c r="AT58" s="917"/>
      <c r="AU58" s="917"/>
      <c r="AV58" s="917"/>
      <c r="AW58" s="917"/>
      <c r="AX58" s="917"/>
      <c r="AY58" s="917"/>
      <c r="AZ58" s="920"/>
      <c r="BA58" s="920"/>
      <c r="BB58" s="920"/>
      <c r="BC58" s="920"/>
      <c r="BD58" s="920"/>
      <c r="BE58" s="911"/>
      <c r="BF58" s="911"/>
      <c r="BG58" s="911"/>
      <c r="BH58" s="911"/>
      <c r="BI58" s="912"/>
      <c r="BJ58" s="255"/>
      <c r="BK58" s="255"/>
      <c r="BL58" s="255"/>
      <c r="BM58" s="255"/>
      <c r="BN58" s="255"/>
      <c r="BO58" s="268"/>
      <c r="BP58" s="268"/>
      <c r="BQ58" s="265">
        <v>52</v>
      </c>
      <c r="BR58" s="266"/>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9"/>
    </row>
    <row r="59" spans="1:131" s="250" customFormat="1" ht="26.25" customHeight="1">
      <c r="A59" s="264">
        <v>32</v>
      </c>
      <c r="B59" s="838"/>
      <c r="C59" s="839"/>
      <c r="D59" s="839"/>
      <c r="E59" s="839"/>
      <c r="F59" s="839"/>
      <c r="G59" s="839"/>
      <c r="H59" s="839"/>
      <c r="I59" s="839"/>
      <c r="J59" s="839"/>
      <c r="K59" s="839"/>
      <c r="L59" s="839"/>
      <c r="M59" s="839"/>
      <c r="N59" s="839"/>
      <c r="O59" s="839"/>
      <c r="P59" s="840"/>
      <c r="Q59" s="916"/>
      <c r="R59" s="917"/>
      <c r="S59" s="917"/>
      <c r="T59" s="917"/>
      <c r="U59" s="917"/>
      <c r="V59" s="917"/>
      <c r="W59" s="917"/>
      <c r="X59" s="917"/>
      <c r="Y59" s="917"/>
      <c r="Z59" s="917"/>
      <c r="AA59" s="917"/>
      <c r="AB59" s="917"/>
      <c r="AC59" s="917"/>
      <c r="AD59" s="917"/>
      <c r="AE59" s="918"/>
      <c r="AF59" s="844"/>
      <c r="AG59" s="845"/>
      <c r="AH59" s="845"/>
      <c r="AI59" s="845"/>
      <c r="AJ59" s="846"/>
      <c r="AK59" s="919"/>
      <c r="AL59" s="917"/>
      <c r="AM59" s="917"/>
      <c r="AN59" s="917"/>
      <c r="AO59" s="917"/>
      <c r="AP59" s="917"/>
      <c r="AQ59" s="917"/>
      <c r="AR59" s="917"/>
      <c r="AS59" s="917"/>
      <c r="AT59" s="917"/>
      <c r="AU59" s="917"/>
      <c r="AV59" s="917"/>
      <c r="AW59" s="917"/>
      <c r="AX59" s="917"/>
      <c r="AY59" s="917"/>
      <c r="AZ59" s="920"/>
      <c r="BA59" s="920"/>
      <c r="BB59" s="920"/>
      <c r="BC59" s="920"/>
      <c r="BD59" s="920"/>
      <c r="BE59" s="911"/>
      <c r="BF59" s="911"/>
      <c r="BG59" s="911"/>
      <c r="BH59" s="911"/>
      <c r="BI59" s="912"/>
      <c r="BJ59" s="255"/>
      <c r="BK59" s="255"/>
      <c r="BL59" s="255"/>
      <c r="BM59" s="255"/>
      <c r="BN59" s="255"/>
      <c r="BO59" s="268"/>
      <c r="BP59" s="268"/>
      <c r="BQ59" s="265">
        <v>53</v>
      </c>
      <c r="BR59" s="266"/>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9"/>
    </row>
    <row r="60" spans="1:131" s="250" customFormat="1" ht="26.25" customHeight="1">
      <c r="A60" s="264">
        <v>33</v>
      </c>
      <c r="B60" s="838"/>
      <c r="C60" s="839"/>
      <c r="D60" s="839"/>
      <c r="E60" s="839"/>
      <c r="F60" s="839"/>
      <c r="G60" s="839"/>
      <c r="H60" s="839"/>
      <c r="I60" s="839"/>
      <c r="J60" s="839"/>
      <c r="K60" s="839"/>
      <c r="L60" s="839"/>
      <c r="M60" s="839"/>
      <c r="N60" s="839"/>
      <c r="O60" s="839"/>
      <c r="P60" s="840"/>
      <c r="Q60" s="916"/>
      <c r="R60" s="917"/>
      <c r="S60" s="917"/>
      <c r="T60" s="917"/>
      <c r="U60" s="917"/>
      <c r="V60" s="917"/>
      <c r="W60" s="917"/>
      <c r="X60" s="917"/>
      <c r="Y60" s="917"/>
      <c r="Z60" s="917"/>
      <c r="AA60" s="917"/>
      <c r="AB60" s="917"/>
      <c r="AC60" s="917"/>
      <c r="AD60" s="917"/>
      <c r="AE60" s="918"/>
      <c r="AF60" s="844"/>
      <c r="AG60" s="845"/>
      <c r="AH60" s="845"/>
      <c r="AI60" s="845"/>
      <c r="AJ60" s="846"/>
      <c r="AK60" s="919"/>
      <c r="AL60" s="917"/>
      <c r="AM60" s="917"/>
      <c r="AN60" s="917"/>
      <c r="AO60" s="917"/>
      <c r="AP60" s="917"/>
      <c r="AQ60" s="917"/>
      <c r="AR60" s="917"/>
      <c r="AS60" s="917"/>
      <c r="AT60" s="917"/>
      <c r="AU60" s="917"/>
      <c r="AV60" s="917"/>
      <c r="AW60" s="917"/>
      <c r="AX60" s="917"/>
      <c r="AY60" s="917"/>
      <c r="AZ60" s="920"/>
      <c r="BA60" s="920"/>
      <c r="BB60" s="920"/>
      <c r="BC60" s="920"/>
      <c r="BD60" s="920"/>
      <c r="BE60" s="911"/>
      <c r="BF60" s="911"/>
      <c r="BG60" s="911"/>
      <c r="BH60" s="911"/>
      <c r="BI60" s="912"/>
      <c r="BJ60" s="255"/>
      <c r="BK60" s="255"/>
      <c r="BL60" s="255"/>
      <c r="BM60" s="255"/>
      <c r="BN60" s="255"/>
      <c r="BO60" s="268"/>
      <c r="BP60" s="268"/>
      <c r="BQ60" s="265">
        <v>54</v>
      </c>
      <c r="BR60" s="266"/>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9"/>
    </row>
    <row r="61" spans="1:131" s="250" customFormat="1" ht="26.25" customHeight="1" thickBot="1">
      <c r="A61" s="264">
        <v>34</v>
      </c>
      <c r="B61" s="838"/>
      <c r="C61" s="839"/>
      <c r="D61" s="839"/>
      <c r="E61" s="839"/>
      <c r="F61" s="839"/>
      <c r="G61" s="839"/>
      <c r="H61" s="839"/>
      <c r="I61" s="839"/>
      <c r="J61" s="839"/>
      <c r="K61" s="839"/>
      <c r="L61" s="839"/>
      <c r="M61" s="839"/>
      <c r="N61" s="839"/>
      <c r="O61" s="839"/>
      <c r="P61" s="840"/>
      <c r="Q61" s="916"/>
      <c r="R61" s="917"/>
      <c r="S61" s="917"/>
      <c r="T61" s="917"/>
      <c r="U61" s="917"/>
      <c r="V61" s="917"/>
      <c r="W61" s="917"/>
      <c r="X61" s="917"/>
      <c r="Y61" s="917"/>
      <c r="Z61" s="917"/>
      <c r="AA61" s="917"/>
      <c r="AB61" s="917"/>
      <c r="AC61" s="917"/>
      <c r="AD61" s="917"/>
      <c r="AE61" s="918"/>
      <c r="AF61" s="844"/>
      <c r="AG61" s="845"/>
      <c r="AH61" s="845"/>
      <c r="AI61" s="845"/>
      <c r="AJ61" s="846"/>
      <c r="AK61" s="919"/>
      <c r="AL61" s="917"/>
      <c r="AM61" s="917"/>
      <c r="AN61" s="917"/>
      <c r="AO61" s="917"/>
      <c r="AP61" s="917"/>
      <c r="AQ61" s="917"/>
      <c r="AR61" s="917"/>
      <c r="AS61" s="917"/>
      <c r="AT61" s="917"/>
      <c r="AU61" s="917"/>
      <c r="AV61" s="917"/>
      <c r="AW61" s="917"/>
      <c r="AX61" s="917"/>
      <c r="AY61" s="917"/>
      <c r="AZ61" s="920"/>
      <c r="BA61" s="920"/>
      <c r="BB61" s="920"/>
      <c r="BC61" s="920"/>
      <c r="BD61" s="920"/>
      <c r="BE61" s="911"/>
      <c r="BF61" s="911"/>
      <c r="BG61" s="911"/>
      <c r="BH61" s="911"/>
      <c r="BI61" s="912"/>
      <c r="BJ61" s="255"/>
      <c r="BK61" s="255"/>
      <c r="BL61" s="255"/>
      <c r="BM61" s="255"/>
      <c r="BN61" s="255"/>
      <c r="BO61" s="268"/>
      <c r="BP61" s="268"/>
      <c r="BQ61" s="265">
        <v>55</v>
      </c>
      <c r="BR61" s="266"/>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9"/>
    </row>
    <row r="62" spans="1:131" s="250" customFormat="1" ht="26.25" customHeight="1">
      <c r="A62" s="264">
        <v>35</v>
      </c>
      <c r="B62" s="838"/>
      <c r="C62" s="839"/>
      <c r="D62" s="839"/>
      <c r="E62" s="839"/>
      <c r="F62" s="839"/>
      <c r="G62" s="839"/>
      <c r="H62" s="839"/>
      <c r="I62" s="839"/>
      <c r="J62" s="839"/>
      <c r="K62" s="839"/>
      <c r="L62" s="839"/>
      <c r="M62" s="839"/>
      <c r="N62" s="839"/>
      <c r="O62" s="839"/>
      <c r="P62" s="840"/>
      <c r="Q62" s="916"/>
      <c r="R62" s="917"/>
      <c r="S62" s="917"/>
      <c r="T62" s="917"/>
      <c r="U62" s="917"/>
      <c r="V62" s="917"/>
      <c r="W62" s="917"/>
      <c r="X62" s="917"/>
      <c r="Y62" s="917"/>
      <c r="Z62" s="917"/>
      <c r="AA62" s="917"/>
      <c r="AB62" s="917"/>
      <c r="AC62" s="917"/>
      <c r="AD62" s="917"/>
      <c r="AE62" s="918"/>
      <c r="AF62" s="844"/>
      <c r="AG62" s="845"/>
      <c r="AH62" s="845"/>
      <c r="AI62" s="845"/>
      <c r="AJ62" s="846"/>
      <c r="AK62" s="919"/>
      <c r="AL62" s="917"/>
      <c r="AM62" s="917"/>
      <c r="AN62" s="917"/>
      <c r="AO62" s="917"/>
      <c r="AP62" s="917"/>
      <c r="AQ62" s="917"/>
      <c r="AR62" s="917"/>
      <c r="AS62" s="917"/>
      <c r="AT62" s="917"/>
      <c r="AU62" s="917"/>
      <c r="AV62" s="917"/>
      <c r="AW62" s="917"/>
      <c r="AX62" s="917"/>
      <c r="AY62" s="917"/>
      <c r="AZ62" s="920"/>
      <c r="BA62" s="920"/>
      <c r="BB62" s="920"/>
      <c r="BC62" s="920"/>
      <c r="BD62" s="920"/>
      <c r="BE62" s="911"/>
      <c r="BF62" s="911"/>
      <c r="BG62" s="911"/>
      <c r="BH62" s="911"/>
      <c r="BI62" s="912"/>
      <c r="BJ62" s="928" t="s">
        <v>403</v>
      </c>
      <c r="BK62" s="889"/>
      <c r="BL62" s="889"/>
      <c r="BM62" s="889"/>
      <c r="BN62" s="890"/>
      <c r="BO62" s="268"/>
      <c r="BP62" s="268"/>
      <c r="BQ62" s="265">
        <v>56</v>
      </c>
      <c r="BR62" s="266"/>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9"/>
    </row>
    <row r="63" spans="1:131" s="250" customFormat="1" ht="26.25" customHeight="1" thickBot="1">
      <c r="A63" s="267" t="s">
        <v>383</v>
      </c>
      <c r="B63" s="873" t="s">
        <v>404</v>
      </c>
      <c r="C63" s="874"/>
      <c r="D63" s="874"/>
      <c r="E63" s="874"/>
      <c r="F63" s="874"/>
      <c r="G63" s="874"/>
      <c r="H63" s="874"/>
      <c r="I63" s="874"/>
      <c r="J63" s="874"/>
      <c r="K63" s="874"/>
      <c r="L63" s="874"/>
      <c r="M63" s="874"/>
      <c r="N63" s="874"/>
      <c r="O63" s="874"/>
      <c r="P63" s="875"/>
      <c r="Q63" s="921"/>
      <c r="R63" s="922"/>
      <c r="S63" s="922"/>
      <c r="T63" s="922"/>
      <c r="U63" s="922"/>
      <c r="V63" s="922"/>
      <c r="W63" s="922"/>
      <c r="X63" s="922"/>
      <c r="Y63" s="922"/>
      <c r="Z63" s="922"/>
      <c r="AA63" s="922"/>
      <c r="AB63" s="922"/>
      <c r="AC63" s="922"/>
      <c r="AD63" s="922"/>
      <c r="AE63" s="923"/>
      <c r="AF63" s="924">
        <v>3143</v>
      </c>
      <c r="AG63" s="925"/>
      <c r="AH63" s="925"/>
      <c r="AI63" s="925"/>
      <c r="AJ63" s="926"/>
      <c r="AK63" s="927"/>
      <c r="AL63" s="922"/>
      <c r="AM63" s="922"/>
      <c r="AN63" s="922"/>
      <c r="AO63" s="922"/>
      <c r="AP63" s="925"/>
      <c r="AQ63" s="925"/>
      <c r="AR63" s="925"/>
      <c r="AS63" s="925"/>
      <c r="AT63" s="925"/>
      <c r="AU63" s="925"/>
      <c r="AV63" s="925"/>
      <c r="AW63" s="925"/>
      <c r="AX63" s="925"/>
      <c r="AY63" s="925"/>
      <c r="AZ63" s="929"/>
      <c r="BA63" s="929"/>
      <c r="BB63" s="929"/>
      <c r="BC63" s="929"/>
      <c r="BD63" s="929"/>
      <c r="BE63" s="930"/>
      <c r="BF63" s="930"/>
      <c r="BG63" s="930"/>
      <c r="BH63" s="930"/>
      <c r="BI63" s="931"/>
      <c r="BJ63" s="932" t="s">
        <v>405</v>
      </c>
      <c r="BK63" s="933"/>
      <c r="BL63" s="933"/>
      <c r="BM63" s="933"/>
      <c r="BN63" s="934"/>
      <c r="BO63" s="268"/>
      <c r="BP63" s="268"/>
      <c r="BQ63" s="265">
        <v>57</v>
      </c>
      <c r="BR63" s="266"/>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9"/>
    </row>
    <row r="64" spans="1:131" s="250" customFormat="1" ht="26.25"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5">
        <v>58</v>
      </c>
      <c r="BR64" s="266"/>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9"/>
    </row>
    <row r="65" spans="1:131" s="250" customFormat="1" ht="26.25" customHeight="1" thickBot="1">
      <c r="A65" s="255" t="s">
        <v>406</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68"/>
      <c r="BF65" s="268"/>
      <c r="BG65" s="268"/>
      <c r="BH65" s="268"/>
      <c r="BI65" s="268"/>
      <c r="BJ65" s="268"/>
      <c r="BK65" s="268"/>
      <c r="BL65" s="268"/>
      <c r="BM65" s="268"/>
      <c r="BN65" s="268"/>
      <c r="BO65" s="268"/>
      <c r="BP65" s="268"/>
      <c r="BQ65" s="265">
        <v>59</v>
      </c>
      <c r="BR65" s="266"/>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9"/>
    </row>
    <row r="66" spans="1:131" s="250" customFormat="1" ht="26.25" customHeight="1">
      <c r="A66" s="823" t="s">
        <v>407</v>
      </c>
      <c r="B66" s="824"/>
      <c r="C66" s="824"/>
      <c r="D66" s="824"/>
      <c r="E66" s="824"/>
      <c r="F66" s="824"/>
      <c r="G66" s="824"/>
      <c r="H66" s="824"/>
      <c r="I66" s="824"/>
      <c r="J66" s="824"/>
      <c r="K66" s="824"/>
      <c r="L66" s="824"/>
      <c r="M66" s="824"/>
      <c r="N66" s="824"/>
      <c r="O66" s="824"/>
      <c r="P66" s="825"/>
      <c r="Q66" s="800" t="s">
        <v>388</v>
      </c>
      <c r="R66" s="801"/>
      <c r="S66" s="801"/>
      <c r="T66" s="801"/>
      <c r="U66" s="802"/>
      <c r="V66" s="800" t="s">
        <v>408</v>
      </c>
      <c r="W66" s="801"/>
      <c r="X66" s="801"/>
      <c r="Y66" s="801"/>
      <c r="Z66" s="802"/>
      <c r="AA66" s="800" t="s">
        <v>409</v>
      </c>
      <c r="AB66" s="801"/>
      <c r="AC66" s="801"/>
      <c r="AD66" s="801"/>
      <c r="AE66" s="802"/>
      <c r="AF66" s="935" t="s">
        <v>410</v>
      </c>
      <c r="AG66" s="896"/>
      <c r="AH66" s="896"/>
      <c r="AI66" s="896"/>
      <c r="AJ66" s="936"/>
      <c r="AK66" s="800" t="s">
        <v>392</v>
      </c>
      <c r="AL66" s="824"/>
      <c r="AM66" s="824"/>
      <c r="AN66" s="824"/>
      <c r="AO66" s="825"/>
      <c r="AP66" s="800" t="s">
        <v>411</v>
      </c>
      <c r="AQ66" s="801"/>
      <c r="AR66" s="801"/>
      <c r="AS66" s="801"/>
      <c r="AT66" s="802"/>
      <c r="AU66" s="800" t="s">
        <v>412</v>
      </c>
      <c r="AV66" s="801"/>
      <c r="AW66" s="801"/>
      <c r="AX66" s="801"/>
      <c r="AY66" s="802"/>
      <c r="AZ66" s="800" t="s">
        <v>371</v>
      </c>
      <c r="BA66" s="801"/>
      <c r="BB66" s="801"/>
      <c r="BC66" s="801"/>
      <c r="BD66" s="812"/>
      <c r="BE66" s="268"/>
      <c r="BF66" s="268"/>
      <c r="BG66" s="268"/>
      <c r="BH66" s="268"/>
      <c r="BI66" s="268"/>
      <c r="BJ66" s="268"/>
      <c r="BK66" s="268"/>
      <c r="BL66" s="268"/>
      <c r="BM66" s="268"/>
      <c r="BN66" s="268"/>
      <c r="BO66" s="268"/>
      <c r="BP66" s="268"/>
      <c r="BQ66" s="265">
        <v>60</v>
      </c>
      <c r="BR66" s="270"/>
      <c r="BS66" s="946"/>
      <c r="BT66" s="947"/>
      <c r="BU66" s="947"/>
      <c r="BV66" s="947"/>
      <c r="BW66" s="947"/>
      <c r="BX66" s="947"/>
      <c r="BY66" s="947"/>
      <c r="BZ66" s="947"/>
      <c r="CA66" s="947"/>
      <c r="CB66" s="947"/>
      <c r="CC66" s="947"/>
      <c r="CD66" s="947"/>
      <c r="CE66" s="947"/>
      <c r="CF66" s="947"/>
      <c r="CG66" s="948"/>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40"/>
      <c r="DW66" s="941"/>
      <c r="DX66" s="941"/>
      <c r="DY66" s="941"/>
      <c r="DZ66" s="942"/>
      <c r="EA66" s="249"/>
    </row>
    <row r="67" spans="1:131" s="250" customFormat="1" ht="26.25" customHeight="1" thickBot="1">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7"/>
      <c r="AG67" s="899"/>
      <c r="AH67" s="899"/>
      <c r="AI67" s="899"/>
      <c r="AJ67" s="938"/>
      <c r="AK67" s="939"/>
      <c r="AL67" s="827"/>
      <c r="AM67" s="827"/>
      <c r="AN67" s="827"/>
      <c r="AO67" s="828"/>
      <c r="AP67" s="803"/>
      <c r="AQ67" s="804"/>
      <c r="AR67" s="804"/>
      <c r="AS67" s="804"/>
      <c r="AT67" s="805"/>
      <c r="AU67" s="803"/>
      <c r="AV67" s="804"/>
      <c r="AW67" s="804"/>
      <c r="AX67" s="804"/>
      <c r="AY67" s="805"/>
      <c r="AZ67" s="803"/>
      <c r="BA67" s="804"/>
      <c r="BB67" s="804"/>
      <c r="BC67" s="804"/>
      <c r="BD67" s="813"/>
      <c r="BE67" s="268"/>
      <c r="BF67" s="268"/>
      <c r="BG67" s="268"/>
      <c r="BH67" s="268"/>
      <c r="BI67" s="268"/>
      <c r="BJ67" s="268"/>
      <c r="BK67" s="268"/>
      <c r="BL67" s="268"/>
      <c r="BM67" s="268"/>
      <c r="BN67" s="268"/>
      <c r="BO67" s="268"/>
      <c r="BP67" s="268"/>
      <c r="BQ67" s="265">
        <v>61</v>
      </c>
      <c r="BR67" s="270"/>
      <c r="BS67" s="946"/>
      <c r="BT67" s="947"/>
      <c r="BU67" s="947"/>
      <c r="BV67" s="947"/>
      <c r="BW67" s="947"/>
      <c r="BX67" s="947"/>
      <c r="BY67" s="947"/>
      <c r="BZ67" s="947"/>
      <c r="CA67" s="947"/>
      <c r="CB67" s="947"/>
      <c r="CC67" s="947"/>
      <c r="CD67" s="947"/>
      <c r="CE67" s="947"/>
      <c r="CF67" s="947"/>
      <c r="CG67" s="948"/>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40"/>
      <c r="DW67" s="941"/>
      <c r="DX67" s="941"/>
      <c r="DY67" s="941"/>
      <c r="DZ67" s="942"/>
      <c r="EA67" s="249"/>
    </row>
    <row r="68" spans="1:131" s="250" customFormat="1" ht="26.25" customHeight="1" thickTop="1">
      <c r="A68" s="261">
        <v>1</v>
      </c>
      <c r="B68" s="952" t="s">
        <v>574</v>
      </c>
      <c r="C68" s="953"/>
      <c r="D68" s="953"/>
      <c r="E68" s="953"/>
      <c r="F68" s="953"/>
      <c r="G68" s="953"/>
      <c r="H68" s="953"/>
      <c r="I68" s="953"/>
      <c r="J68" s="953"/>
      <c r="K68" s="953"/>
      <c r="L68" s="953"/>
      <c r="M68" s="953"/>
      <c r="N68" s="953"/>
      <c r="O68" s="953"/>
      <c r="P68" s="954"/>
      <c r="Q68" s="955">
        <v>2056</v>
      </c>
      <c r="R68" s="949"/>
      <c r="S68" s="949"/>
      <c r="T68" s="949"/>
      <c r="U68" s="949"/>
      <c r="V68" s="949">
        <v>2034</v>
      </c>
      <c r="W68" s="949"/>
      <c r="X68" s="949"/>
      <c r="Y68" s="949"/>
      <c r="Z68" s="949"/>
      <c r="AA68" s="949">
        <v>22</v>
      </c>
      <c r="AB68" s="949"/>
      <c r="AC68" s="949"/>
      <c r="AD68" s="949"/>
      <c r="AE68" s="949"/>
      <c r="AF68" s="949">
        <v>22</v>
      </c>
      <c r="AG68" s="949"/>
      <c r="AH68" s="949"/>
      <c r="AI68" s="949"/>
      <c r="AJ68" s="949"/>
      <c r="AK68" s="949" t="s">
        <v>512</v>
      </c>
      <c r="AL68" s="949"/>
      <c r="AM68" s="949"/>
      <c r="AN68" s="949"/>
      <c r="AO68" s="949"/>
      <c r="AP68" s="949" t="s">
        <v>512</v>
      </c>
      <c r="AQ68" s="949"/>
      <c r="AR68" s="949"/>
      <c r="AS68" s="949"/>
      <c r="AT68" s="949"/>
      <c r="AU68" s="949" t="s">
        <v>512</v>
      </c>
      <c r="AV68" s="949"/>
      <c r="AW68" s="949"/>
      <c r="AX68" s="949"/>
      <c r="AY68" s="949"/>
      <c r="AZ68" s="950" t="s">
        <v>582</v>
      </c>
      <c r="BA68" s="950"/>
      <c r="BB68" s="950"/>
      <c r="BC68" s="950"/>
      <c r="BD68" s="951"/>
      <c r="BE68" s="268"/>
      <c r="BF68" s="268"/>
      <c r="BG68" s="268"/>
      <c r="BH68" s="268"/>
      <c r="BI68" s="268"/>
      <c r="BJ68" s="268"/>
      <c r="BK68" s="268"/>
      <c r="BL68" s="268"/>
      <c r="BM68" s="268"/>
      <c r="BN68" s="268"/>
      <c r="BO68" s="268"/>
      <c r="BP68" s="268"/>
      <c r="BQ68" s="265">
        <v>62</v>
      </c>
      <c r="BR68" s="270"/>
      <c r="BS68" s="946"/>
      <c r="BT68" s="947"/>
      <c r="BU68" s="947"/>
      <c r="BV68" s="947"/>
      <c r="BW68" s="947"/>
      <c r="BX68" s="947"/>
      <c r="BY68" s="947"/>
      <c r="BZ68" s="947"/>
      <c r="CA68" s="947"/>
      <c r="CB68" s="947"/>
      <c r="CC68" s="947"/>
      <c r="CD68" s="947"/>
      <c r="CE68" s="947"/>
      <c r="CF68" s="947"/>
      <c r="CG68" s="948"/>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40"/>
      <c r="DW68" s="941"/>
      <c r="DX68" s="941"/>
      <c r="DY68" s="941"/>
      <c r="DZ68" s="942"/>
      <c r="EA68" s="249"/>
    </row>
    <row r="69" spans="1:131" s="250" customFormat="1" ht="26.25" customHeight="1">
      <c r="A69" s="264">
        <v>2</v>
      </c>
      <c r="B69" s="956" t="s">
        <v>574</v>
      </c>
      <c r="C69" s="957"/>
      <c r="D69" s="957"/>
      <c r="E69" s="957"/>
      <c r="F69" s="957"/>
      <c r="G69" s="957"/>
      <c r="H69" s="957"/>
      <c r="I69" s="957"/>
      <c r="J69" s="957"/>
      <c r="K69" s="957"/>
      <c r="L69" s="957"/>
      <c r="M69" s="957"/>
      <c r="N69" s="957"/>
      <c r="O69" s="957"/>
      <c r="P69" s="958"/>
      <c r="Q69" s="959">
        <v>723894</v>
      </c>
      <c r="R69" s="914"/>
      <c r="S69" s="914"/>
      <c r="T69" s="914"/>
      <c r="U69" s="914"/>
      <c r="V69" s="914">
        <v>705179</v>
      </c>
      <c r="W69" s="914"/>
      <c r="X69" s="914"/>
      <c r="Y69" s="914"/>
      <c r="Z69" s="914"/>
      <c r="AA69" s="914">
        <v>18715</v>
      </c>
      <c r="AB69" s="914"/>
      <c r="AC69" s="914"/>
      <c r="AD69" s="914"/>
      <c r="AE69" s="914"/>
      <c r="AF69" s="914">
        <v>18715</v>
      </c>
      <c r="AG69" s="914"/>
      <c r="AH69" s="914"/>
      <c r="AI69" s="914"/>
      <c r="AJ69" s="914"/>
      <c r="AK69" s="914">
        <v>1705</v>
      </c>
      <c r="AL69" s="914"/>
      <c r="AM69" s="914"/>
      <c r="AN69" s="914"/>
      <c r="AO69" s="914"/>
      <c r="AP69" s="914" t="s">
        <v>512</v>
      </c>
      <c r="AQ69" s="914"/>
      <c r="AR69" s="914"/>
      <c r="AS69" s="914"/>
      <c r="AT69" s="914"/>
      <c r="AU69" s="914" t="s">
        <v>512</v>
      </c>
      <c r="AV69" s="914"/>
      <c r="AW69" s="914"/>
      <c r="AX69" s="914"/>
      <c r="AY69" s="914"/>
      <c r="AZ69" s="960" t="s">
        <v>584</v>
      </c>
      <c r="BA69" s="960"/>
      <c r="BB69" s="960"/>
      <c r="BC69" s="960"/>
      <c r="BD69" s="961"/>
      <c r="BE69" s="268"/>
      <c r="BF69" s="268"/>
      <c r="BG69" s="268"/>
      <c r="BH69" s="268"/>
      <c r="BI69" s="268"/>
      <c r="BJ69" s="268"/>
      <c r="BK69" s="268"/>
      <c r="BL69" s="268"/>
      <c r="BM69" s="268"/>
      <c r="BN69" s="268"/>
      <c r="BO69" s="268"/>
      <c r="BP69" s="268"/>
      <c r="BQ69" s="265">
        <v>63</v>
      </c>
      <c r="BR69" s="270"/>
      <c r="BS69" s="946"/>
      <c r="BT69" s="947"/>
      <c r="BU69" s="947"/>
      <c r="BV69" s="947"/>
      <c r="BW69" s="947"/>
      <c r="BX69" s="947"/>
      <c r="BY69" s="947"/>
      <c r="BZ69" s="947"/>
      <c r="CA69" s="947"/>
      <c r="CB69" s="947"/>
      <c r="CC69" s="947"/>
      <c r="CD69" s="947"/>
      <c r="CE69" s="947"/>
      <c r="CF69" s="947"/>
      <c r="CG69" s="948"/>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40"/>
      <c r="DW69" s="941"/>
      <c r="DX69" s="941"/>
      <c r="DY69" s="941"/>
      <c r="DZ69" s="942"/>
      <c r="EA69" s="249"/>
    </row>
    <row r="70" spans="1:131" s="250" customFormat="1" ht="26.25" customHeight="1">
      <c r="A70" s="264">
        <v>3</v>
      </c>
      <c r="B70" s="956" t="s">
        <v>575</v>
      </c>
      <c r="C70" s="957"/>
      <c r="D70" s="957"/>
      <c r="E70" s="957"/>
      <c r="F70" s="957"/>
      <c r="G70" s="957"/>
      <c r="H70" s="957"/>
      <c r="I70" s="957"/>
      <c r="J70" s="957"/>
      <c r="K70" s="957"/>
      <c r="L70" s="957"/>
      <c r="M70" s="957"/>
      <c r="N70" s="957"/>
      <c r="O70" s="957"/>
      <c r="P70" s="958"/>
      <c r="Q70" s="959">
        <v>23533</v>
      </c>
      <c r="R70" s="914"/>
      <c r="S70" s="914"/>
      <c r="T70" s="914"/>
      <c r="U70" s="914"/>
      <c r="V70" s="914">
        <v>22843</v>
      </c>
      <c r="W70" s="914"/>
      <c r="X70" s="914"/>
      <c r="Y70" s="914"/>
      <c r="Z70" s="914"/>
      <c r="AA70" s="914">
        <v>689</v>
      </c>
      <c r="AB70" s="914"/>
      <c r="AC70" s="914"/>
      <c r="AD70" s="914"/>
      <c r="AE70" s="914"/>
      <c r="AF70" s="914">
        <v>689</v>
      </c>
      <c r="AG70" s="914"/>
      <c r="AH70" s="914"/>
      <c r="AI70" s="914"/>
      <c r="AJ70" s="914"/>
      <c r="AK70" s="914">
        <v>22</v>
      </c>
      <c r="AL70" s="914"/>
      <c r="AM70" s="914"/>
      <c r="AN70" s="914"/>
      <c r="AO70" s="914"/>
      <c r="AP70" s="914" t="s">
        <v>512</v>
      </c>
      <c r="AQ70" s="914"/>
      <c r="AR70" s="914"/>
      <c r="AS70" s="914"/>
      <c r="AT70" s="914"/>
      <c r="AU70" s="914" t="s">
        <v>512</v>
      </c>
      <c r="AV70" s="914"/>
      <c r="AW70" s="914"/>
      <c r="AX70" s="914"/>
      <c r="AY70" s="914"/>
      <c r="AZ70" s="960" t="s">
        <v>582</v>
      </c>
      <c r="BA70" s="960"/>
      <c r="BB70" s="960"/>
      <c r="BC70" s="960"/>
      <c r="BD70" s="961"/>
      <c r="BE70" s="268"/>
      <c r="BF70" s="268"/>
      <c r="BG70" s="268"/>
      <c r="BH70" s="268"/>
      <c r="BI70" s="268"/>
      <c r="BJ70" s="268"/>
      <c r="BK70" s="268"/>
      <c r="BL70" s="268"/>
      <c r="BM70" s="268"/>
      <c r="BN70" s="268"/>
      <c r="BO70" s="268"/>
      <c r="BP70" s="268"/>
      <c r="BQ70" s="265">
        <v>64</v>
      </c>
      <c r="BR70" s="270"/>
      <c r="BS70" s="946"/>
      <c r="BT70" s="947"/>
      <c r="BU70" s="947"/>
      <c r="BV70" s="947"/>
      <c r="BW70" s="947"/>
      <c r="BX70" s="947"/>
      <c r="BY70" s="947"/>
      <c r="BZ70" s="947"/>
      <c r="CA70" s="947"/>
      <c r="CB70" s="947"/>
      <c r="CC70" s="947"/>
      <c r="CD70" s="947"/>
      <c r="CE70" s="947"/>
      <c r="CF70" s="947"/>
      <c r="CG70" s="948"/>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40"/>
      <c r="DW70" s="941"/>
      <c r="DX70" s="941"/>
      <c r="DY70" s="941"/>
      <c r="DZ70" s="942"/>
      <c r="EA70" s="249"/>
    </row>
    <row r="71" spans="1:131" s="250" customFormat="1" ht="26.25" customHeight="1">
      <c r="A71" s="264">
        <v>4</v>
      </c>
      <c r="B71" s="956" t="s">
        <v>575</v>
      </c>
      <c r="C71" s="957"/>
      <c r="D71" s="957"/>
      <c r="E71" s="957"/>
      <c r="F71" s="957"/>
      <c r="G71" s="957"/>
      <c r="H71" s="957"/>
      <c r="I71" s="957"/>
      <c r="J71" s="957"/>
      <c r="K71" s="957"/>
      <c r="L71" s="957"/>
      <c r="M71" s="957"/>
      <c r="N71" s="957"/>
      <c r="O71" s="957"/>
      <c r="P71" s="958"/>
      <c r="Q71" s="959">
        <v>370</v>
      </c>
      <c r="R71" s="914"/>
      <c r="S71" s="914"/>
      <c r="T71" s="914"/>
      <c r="U71" s="914"/>
      <c r="V71" s="914">
        <v>135</v>
      </c>
      <c r="W71" s="914"/>
      <c r="X71" s="914"/>
      <c r="Y71" s="914"/>
      <c r="Z71" s="914"/>
      <c r="AA71" s="914">
        <v>235</v>
      </c>
      <c r="AB71" s="914"/>
      <c r="AC71" s="914"/>
      <c r="AD71" s="914"/>
      <c r="AE71" s="914"/>
      <c r="AF71" s="914">
        <v>235</v>
      </c>
      <c r="AG71" s="914"/>
      <c r="AH71" s="914"/>
      <c r="AI71" s="914"/>
      <c r="AJ71" s="914"/>
      <c r="AK71" s="914" t="s">
        <v>512</v>
      </c>
      <c r="AL71" s="914"/>
      <c r="AM71" s="914"/>
      <c r="AN71" s="914"/>
      <c r="AO71" s="914"/>
      <c r="AP71" s="914" t="s">
        <v>512</v>
      </c>
      <c r="AQ71" s="914"/>
      <c r="AR71" s="914"/>
      <c r="AS71" s="914"/>
      <c r="AT71" s="914"/>
      <c r="AU71" s="914" t="s">
        <v>512</v>
      </c>
      <c r="AV71" s="914"/>
      <c r="AW71" s="914"/>
      <c r="AX71" s="914"/>
      <c r="AY71" s="914"/>
      <c r="AZ71" s="960" t="s">
        <v>583</v>
      </c>
      <c r="BA71" s="960"/>
      <c r="BB71" s="960"/>
      <c r="BC71" s="960"/>
      <c r="BD71" s="961"/>
      <c r="BE71" s="268"/>
      <c r="BF71" s="268"/>
      <c r="BG71" s="268"/>
      <c r="BH71" s="268"/>
      <c r="BI71" s="268"/>
      <c r="BJ71" s="268"/>
      <c r="BK71" s="268"/>
      <c r="BL71" s="268"/>
      <c r="BM71" s="268"/>
      <c r="BN71" s="268"/>
      <c r="BO71" s="268"/>
      <c r="BP71" s="268"/>
      <c r="BQ71" s="265">
        <v>65</v>
      </c>
      <c r="BR71" s="270"/>
      <c r="BS71" s="946"/>
      <c r="BT71" s="947"/>
      <c r="BU71" s="947"/>
      <c r="BV71" s="947"/>
      <c r="BW71" s="947"/>
      <c r="BX71" s="947"/>
      <c r="BY71" s="947"/>
      <c r="BZ71" s="947"/>
      <c r="CA71" s="947"/>
      <c r="CB71" s="947"/>
      <c r="CC71" s="947"/>
      <c r="CD71" s="947"/>
      <c r="CE71" s="947"/>
      <c r="CF71" s="947"/>
      <c r="CG71" s="948"/>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40"/>
      <c r="DW71" s="941"/>
      <c r="DX71" s="941"/>
      <c r="DY71" s="941"/>
      <c r="DZ71" s="942"/>
      <c r="EA71" s="249"/>
    </row>
    <row r="72" spans="1:131" s="250" customFormat="1" ht="26.25" customHeight="1">
      <c r="A72" s="264">
        <v>5</v>
      </c>
      <c r="B72" s="956" t="s">
        <v>576</v>
      </c>
      <c r="C72" s="957"/>
      <c r="D72" s="957"/>
      <c r="E72" s="957"/>
      <c r="F72" s="957"/>
      <c r="G72" s="957"/>
      <c r="H72" s="957"/>
      <c r="I72" s="957"/>
      <c r="J72" s="957"/>
      <c r="K72" s="957"/>
      <c r="L72" s="957"/>
      <c r="M72" s="957"/>
      <c r="N72" s="957"/>
      <c r="O72" s="957"/>
      <c r="P72" s="958"/>
      <c r="Q72" s="959">
        <v>405</v>
      </c>
      <c r="R72" s="914"/>
      <c r="S72" s="914"/>
      <c r="T72" s="914"/>
      <c r="U72" s="914"/>
      <c r="V72" s="914">
        <v>397</v>
      </c>
      <c r="W72" s="914"/>
      <c r="X72" s="914"/>
      <c r="Y72" s="914"/>
      <c r="Z72" s="914"/>
      <c r="AA72" s="914">
        <v>8</v>
      </c>
      <c r="AB72" s="914"/>
      <c r="AC72" s="914"/>
      <c r="AD72" s="914"/>
      <c r="AE72" s="914"/>
      <c r="AF72" s="914">
        <v>8</v>
      </c>
      <c r="AG72" s="914"/>
      <c r="AH72" s="914"/>
      <c r="AI72" s="914"/>
      <c r="AJ72" s="914"/>
      <c r="AK72" s="914" t="s">
        <v>512</v>
      </c>
      <c r="AL72" s="914"/>
      <c r="AM72" s="914"/>
      <c r="AN72" s="914"/>
      <c r="AO72" s="914"/>
      <c r="AP72" s="914" t="s">
        <v>512</v>
      </c>
      <c r="AQ72" s="914"/>
      <c r="AR72" s="914"/>
      <c r="AS72" s="914"/>
      <c r="AT72" s="914"/>
      <c r="AU72" s="914" t="s">
        <v>512</v>
      </c>
      <c r="AV72" s="914"/>
      <c r="AW72" s="914"/>
      <c r="AX72" s="914"/>
      <c r="AY72" s="914"/>
      <c r="AZ72" s="960"/>
      <c r="BA72" s="960"/>
      <c r="BB72" s="960"/>
      <c r="BC72" s="960"/>
      <c r="BD72" s="961"/>
      <c r="BE72" s="268"/>
      <c r="BF72" s="268"/>
      <c r="BG72" s="268"/>
      <c r="BH72" s="268"/>
      <c r="BI72" s="268"/>
      <c r="BJ72" s="268"/>
      <c r="BK72" s="268"/>
      <c r="BL72" s="268"/>
      <c r="BM72" s="268"/>
      <c r="BN72" s="268"/>
      <c r="BO72" s="268"/>
      <c r="BP72" s="268"/>
      <c r="BQ72" s="265">
        <v>66</v>
      </c>
      <c r="BR72" s="270"/>
      <c r="BS72" s="946"/>
      <c r="BT72" s="947"/>
      <c r="BU72" s="947"/>
      <c r="BV72" s="947"/>
      <c r="BW72" s="947"/>
      <c r="BX72" s="947"/>
      <c r="BY72" s="947"/>
      <c r="BZ72" s="947"/>
      <c r="CA72" s="947"/>
      <c r="CB72" s="947"/>
      <c r="CC72" s="947"/>
      <c r="CD72" s="947"/>
      <c r="CE72" s="947"/>
      <c r="CF72" s="947"/>
      <c r="CG72" s="948"/>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40"/>
      <c r="DW72" s="941"/>
      <c r="DX72" s="941"/>
      <c r="DY72" s="941"/>
      <c r="DZ72" s="942"/>
      <c r="EA72" s="249"/>
    </row>
    <row r="73" spans="1:131" s="250" customFormat="1" ht="26.25" customHeight="1">
      <c r="A73" s="264">
        <v>6</v>
      </c>
      <c r="B73" s="956" t="s">
        <v>577</v>
      </c>
      <c r="C73" s="957"/>
      <c r="D73" s="957"/>
      <c r="E73" s="957"/>
      <c r="F73" s="957"/>
      <c r="G73" s="957"/>
      <c r="H73" s="957"/>
      <c r="I73" s="957"/>
      <c r="J73" s="957"/>
      <c r="K73" s="957"/>
      <c r="L73" s="957"/>
      <c r="M73" s="957"/>
      <c r="N73" s="957"/>
      <c r="O73" s="957"/>
      <c r="P73" s="958"/>
      <c r="Q73" s="959">
        <v>5558</v>
      </c>
      <c r="R73" s="914"/>
      <c r="S73" s="914"/>
      <c r="T73" s="914"/>
      <c r="U73" s="914"/>
      <c r="V73" s="914">
        <v>5315</v>
      </c>
      <c r="W73" s="914"/>
      <c r="X73" s="914"/>
      <c r="Y73" s="914"/>
      <c r="Z73" s="914"/>
      <c r="AA73" s="914">
        <v>243</v>
      </c>
      <c r="AB73" s="914"/>
      <c r="AC73" s="914"/>
      <c r="AD73" s="914"/>
      <c r="AE73" s="914"/>
      <c r="AF73" s="914">
        <v>243</v>
      </c>
      <c r="AG73" s="914"/>
      <c r="AH73" s="914"/>
      <c r="AI73" s="914"/>
      <c r="AJ73" s="914"/>
      <c r="AK73" s="914">
        <v>0</v>
      </c>
      <c r="AL73" s="914"/>
      <c r="AM73" s="914"/>
      <c r="AN73" s="914"/>
      <c r="AO73" s="914"/>
      <c r="AP73" s="914">
        <v>541</v>
      </c>
      <c r="AQ73" s="914"/>
      <c r="AR73" s="914"/>
      <c r="AS73" s="914"/>
      <c r="AT73" s="914"/>
      <c r="AU73" s="914">
        <v>96</v>
      </c>
      <c r="AV73" s="914"/>
      <c r="AW73" s="914"/>
      <c r="AX73" s="914"/>
      <c r="AY73" s="914"/>
      <c r="AZ73" s="960"/>
      <c r="BA73" s="960"/>
      <c r="BB73" s="960"/>
      <c r="BC73" s="960"/>
      <c r="BD73" s="961"/>
      <c r="BE73" s="268"/>
      <c r="BF73" s="268"/>
      <c r="BG73" s="268"/>
      <c r="BH73" s="268"/>
      <c r="BI73" s="268"/>
      <c r="BJ73" s="268"/>
      <c r="BK73" s="268"/>
      <c r="BL73" s="268"/>
      <c r="BM73" s="268"/>
      <c r="BN73" s="268"/>
      <c r="BO73" s="268"/>
      <c r="BP73" s="268"/>
      <c r="BQ73" s="265">
        <v>67</v>
      </c>
      <c r="BR73" s="270"/>
      <c r="BS73" s="946"/>
      <c r="BT73" s="947"/>
      <c r="BU73" s="947"/>
      <c r="BV73" s="947"/>
      <c r="BW73" s="947"/>
      <c r="BX73" s="947"/>
      <c r="BY73" s="947"/>
      <c r="BZ73" s="947"/>
      <c r="CA73" s="947"/>
      <c r="CB73" s="947"/>
      <c r="CC73" s="947"/>
      <c r="CD73" s="947"/>
      <c r="CE73" s="947"/>
      <c r="CF73" s="947"/>
      <c r="CG73" s="948"/>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40"/>
      <c r="DW73" s="941"/>
      <c r="DX73" s="941"/>
      <c r="DY73" s="941"/>
      <c r="DZ73" s="942"/>
      <c r="EA73" s="249"/>
    </row>
    <row r="74" spans="1:131" s="250" customFormat="1" ht="26.25" customHeight="1">
      <c r="A74" s="264">
        <v>7</v>
      </c>
      <c r="B74" s="956" t="s">
        <v>578</v>
      </c>
      <c r="C74" s="957"/>
      <c r="D74" s="957"/>
      <c r="E74" s="957"/>
      <c r="F74" s="957"/>
      <c r="G74" s="957"/>
      <c r="H74" s="957"/>
      <c r="I74" s="957"/>
      <c r="J74" s="957"/>
      <c r="K74" s="957"/>
      <c r="L74" s="957"/>
      <c r="M74" s="957"/>
      <c r="N74" s="957"/>
      <c r="O74" s="957"/>
      <c r="P74" s="958"/>
      <c r="Q74" s="959">
        <v>2401</v>
      </c>
      <c r="R74" s="914"/>
      <c r="S74" s="914"/>
      <c r="T74" s="914"/>
      <c r="U74" s="914"/>
      <c r="V74" s="914">
        <v>2338</v>
      </c>
      <c r="W74" s="914"/>
      <c r="X74" s="914"/>
      <c r="Y74" s="914"/>
      <c r="Z74" s="914"/>
      <c r="AA74" s="914">
        <v>63</v>
      </c>
      <c r="AB74" s="914"/>
      <c r="AC74" s="914"/>
      <c r="AD74" s="914"/>
      <c r="AE74" s="914"/>
      <c r="AF74" s="914">
        <v>63</v>
      </c>
      <c r="AG74" s="914"/>
      <c r="AH74" s="914"/>
      <c r="AI74" s="914"/>
      <c r="AJ74" s="914"/>
      <c r="AK74" s="914">
        <v>0</v>
      </c>
      <c r="AL74" s="914"/>
      <c r="AM74" s="914"/>
      <c r="AN74" s="914"/>
      <c r="AO74" s="914"/>
      <c r="AP74" s="914">
        <v>893</v>
      </c>
      <c r="AQ74" s="914"/>
      <c r="AR74" s="914"/>
      <c r="AS74" s="914"/>
      <c r="AT74" s="914"/>
      <c r="AU74" s="914">
        <v>212</v>
      </c>
      <c r="AV74" s="914"/>
      <c r="AW74" s="914"/>
      <c r="AX74" s="914"/>
      <c r="AY74" s="914"/>
      <c r="AZ74" s="960"/>
      <c r="BA74" s="960"/>
      <c r="BB74" s="960"/>
      <c r="BC74" s="960"/>
      <c r="BD74" s="961"/>
      <c r="BE74" s="268"/>
      <c r="BF74" s="268"/>
      <c r="BG74" s="268"/>
      <c r="BH74" s="268"/>
      <c r="BI74" s="268"/>
      <c r="BJ74" s="268"/>
      <c r="BK74" s="268"/>
      <c r="BL74" s="268"/>
      <c r="BM74" s="268"/>
      <c r="BN74" s="268"/>
      <c r="BO74" s="268"/>
      <c r="BP74" s="268"/>
      <c r="BQ74" s="265">
        <v>68</v>
      </c>
      <c r="BR74" s="270"/>
      <c r="BS74" s="946"/>
      <c r="BT74" s="947"/>
      <c r="BU74" s="947"/>
      <c r="BV74" s="947"/>
      <c r="BW74" s="947"/>
      <c r="BX74" s="947"/>
      <c r="BY74" s="947"/>
      <c r="BZ74" s="947"/>
      <c r="CA74" s="947"/>
      <c r="CB74" s="947"/>
      <c r="CC74" s="947"/>
      <c r="CD74" s="947"/>
      <c r="CE74" s="947"/>
      <c r="CF74" s="947"/>
      <c r="CG74" s="948"/>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40"/>
      <c r="DW74" s="941"/>
      <c r="DX74" s="941"/>
      <c r="DY74" s="941"/>
      <c r="DZ74" s="942"/>
      <c r="EA74" s="249"/>
    </row>
    <row r="75" spans="1:131" s="250" customFormat="1" ht="26.25" customHeight="1">
      <c r="A75" s="264">
        <v>8</v>
      </c>
      <c r="B75" s="956"/>
      <c r="C75" s="957"/>
      <c r="D75" s="957"/>
      <c r="E75" s="957"/>
      <c r="F75" s="957"/>
      <c r="G75" s="957"/>
      <c r="H75" s="957"/>
      <c r="I75" s="957"/>
      <c r="J75" s="957"/>
      <c r="K75" s="957"/>
      <c r="L75" s="957"/>
      <c r="M75" s="957"/>
      <c r="N75" s="957"/>
      <c r="O75" s="957"/>
      <c r="P75" s="958"/>
      <c r="Q75" s="959"/>
      <c r="R75" s="914"/>
      <c r="S75" s="914"/>
      <c r="T75" s="914"/>
      <c r="U75" s="914"/>
      <c r="V75" s="962"/>
      <c r="W75" s="963"/>
      <c r="X75" s="963"/>
      <c r="Y75" s="963"/>
      <c r="Z75" s="913"/>
      <c r="AA75" s="962"/>
      <c r="AB75" s="963"/>
      <c r="AC75" s="963"/>
      <c r="AD75" s="963"/>
      <c r="AE75" s="913"/>
      <c r="AF75" s="962"/>
      <c r="AG75" s="963"/>
      <c r="AH75" s="963"/>
      <c r="AI75" s="963"/>
      <c r="AJ75" s="913"/>
      <c r="AK75" s="962"/>
      <c r="AL75" s="963"/>
      <c r="AM75" s="963"/>
      <c r="AN75" s="963"/>
      <c r="AO75" s="913"/>
      <c r="AP75" s="962"/>
      <c r="AQ75" s="963"/>
      <c r="AR75" s="963"/>
      <c r="AS75" s="963"/>
      <c r="AT75" s="913"/>
      <c r="AU75" s="962"/>
      <c r="AV75" s="963"/>
      <c r="AW75" s="963"/>
      <c r="AX75" s="963"/>
      <c r="AY75" s="913"/>
      <c r="AZ75" s="960"/>
      <c r="BA75" s="960"/>
      <c r="BB75" s="960"/>
      <c r="BC75" s="960"/>
      <c r="BD75" s="961"/>
      <c r="BE75" s="268"/>
      <c r="BF75" s="268"/>
      <c r="BG75" s="268"/>
      <c r="BH75" s="268"/>
      <c r="BI75" s="268"/>
      <c r="BJ75" s="268"/>
      <c r="BK75" s="268"/>
      <c r="BL75" s="268"/>
      <c r="BM75" s="268"/>
      <c r="BN75" s="268"/>
      <c r="BO75" s="268"/>
      <c r="BP75" s="268"/>
      <c r="BQ75" s="265">
        <v>69</v>
      </c>
      <c r="BR75" s="270"/>
      <c r="BS75" s="946"/>
      <c r="BT75" s="947"/>
      <c r="BU75" s="947"/>
      <c r="BV75" s="947"/>
      <c r="BW75" s="947"/>
      <c r="BX75" s="947"/>
      <c r="BY75" s="947"/>
      <c r="BZ75" s="947"/>
      <c r="CA75" s="947"/>
      <c r="CB75" s="947"/>
      <c r="CC75" s="947"/>
      <c r="CD75" s="947"/>
      <c r="CE75" s="947"/>
      <c r="CF75" s="947"/>
      <c r="CG75" s="948"/>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40"/>
      <c r="DW75" s="941"/>
      <c r="DX75" s="941"/>
      <c r="DY75" s="941"/>
      <c r="DZ75" s="942"/>
      <c r="EA75" s="249"/>
    </row>
    <row r="76" spans="1:131" s="250" customFormat="1" ht="26.25" customHeight="1">
      <c r="A76" s="264">
        <v>9</v>
      </c>
      <c r="B76" s="956"/>
      <c r="C76" s="957"/>
      <c r="D76" s="957"/>
      <c r="E76" s="957"/>
      <c r="F76" s="957"/>
      <c r="G76" s="957"/>
      <c r="H76" s="957"/>
      <c r="I76" s="957"/>
      <c r="J76" s="957"/>
      <c r="K76" s="957"/>
      <c r="L76" s="957"/>
      <c r="M76" s="957"/>
      <c r="N76" s="957"/>
      <c r="O76" s="957"/>
      <c r="P76" s="958"/>
      <c r="Q76" s="959"/>
      <c r="R76" s="914"/>
      <c r="S76" s="914"/>
      <c r="T76" s="914"/>
      <c r="U76" s="914"/>
      <c r="V76" s="962"/>
      <c r="W76" s="963"/>
      <c r="X76" s="963"/>
      <c r="Y76" s="963"/>
      <c r="Z76" s="913"/>
      <c r="AA76" s="962"/>
      <c r="AB76" s="963"/>
      <c r="AC76" s="963"/>
      <c r="AD76" s="963"/>
      <c r="AE76" s="913"/>
      <c r="AF76" s="962"/>
      <c r="AG76" s="963"/>
      <c r="AH76" s="963"/>
      <c r="AI76" s="963"/>
      <c r="AJ76" s="913"/>
      <c r="AK76" s="962"/>
      <c r="AL76" s="963"/>
      <c r="AM76" s="963"/>
      <c r="AN76" s="963"/>
      <c r="AO76" s="913"/>
      <c r="AP76" s="962"/>
      <c r="AQ76" s="963"/>
      <c r="AR76" s="963"/>
      <c r="AS76" s="963"/>
      <c r="AT76" s="913"/>
      <c r="AU76" s="962"/>
      <c r="AV76" s="963"/>
      <c r="AW76" s="963"/>
      <c r="AX76" s="963"/>
      <c r="AY76" s="913"/>
      <c r="AZ76" s="960"/>
      <c r="BA76" s="960"/>
      <c r="BB76" s="960"/>
      <c r="BC76" s="960"/>
      <c r="BD76" s="961"/>
      <c r="BE76" s="268"/>
      <c r="BF76" s="268"/>
      <c r="BG76" s="268"/>
      <c r="BH76" s="268"/>
      <c r="BI76" s="268"/>
      <c r="BJ76" s="268"/>
      <c r="BK76" s="268"/>
      <c r="BL76" s="268"/>
      <c r="BM76" s="268"/>
      <c r="BN76" s="268"/>
      <c r="BO76" s="268"/>
      <c r="BP76" s="268"/>
      <c r="BQ76" s="265">
        <v>70</v>
      </c>
      <c r="BR76" s="270"/>
      <c r="BS76" s="946"/>
      <c r="BT76" s="947"/>
      <c r="BU76" s="947"/>
      <c r="BV76" s="947"/>
      <c r="BW76" s="947"/>
      <c r="BX76" s="947"/>
      <c r="BY76" s="947"/>
      <c r="BZ76" s="947"/>
      <c r="CA76" s="947"/>
      <c r="CB76" s="947"/>
      <c r="CC76" s="947"/>
      <c r="CD76" s="947"/>
      <c r="CE76" s="947"/>
      <c r="CF76" s="947"/>
      <c r="CG76" s="948"/>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40"/>
      <c r="DW76" s="941"/>
      <c r="DX76" s="941"/>
      <c r="DY76" s="941"/>
      <c r="DZ76" s="942"/>
      <c r="EA76" s="249"/>
    </row>
    <row r="77" spans="1:131" s="250" customFormat="1" ht="26.25" customHeight="1">
      <c r="A77" s="264">
        <v>10</v>
      </c>
      <c r="B77" s="956"/>
      <c r="C77" s="957"/>
      <c r="D77" s="957"/>
      <c r="E77" s="957"/>
      <c r="F77" s="957"/>
      <c r="G77" s="957"/>
      <c r="H77" s="957"/>
      <c r="I77" s="957"/>
      <c r="J77" s="957"/>
      <c r="K77" s="957"/>
      <c r="L77" s="957"/>
      <c r="M77" s="957"/>
      <c r="N77" s="957"/>
      <c r="O77" s="957"/>
      <c r="P77" s="958"/>
      <c r="Q77" s="959"/>
      <c r="R77" s="914"/>
      <c r="S77" s="914"/>
      <c r="T77" s="914"/>
      <c r="U77" s="914"/>
      <c r="V77" s="962"/>
      <c r="W77" s="963"/>
      <c r="X77" s="963"/>
      <c r="Y77" s="963"/>
      <c r="Z77" s="913"/>
      <c r="AA77" s="962"/>
      <c r="AB77" s="963"/>
      <c r="AC77" s="963"/>
      <c r="AD77" s="963"/>
      <c r="AE77" s="913"/>
      <c r="AF77" s="962"/>
      <c r="AG77" s="963"/>
      <c r="AH77" s="963"/>
      <c r="AI77" s="963"/>
      <c r="AJ77" s="913"/>
      <c r="AK77" s="962"/>
      <c r="AL77" s="963"/>
      <c r="AM77" s="963"/>
      <c r="AN77" s="963"/>
      <c r="AO77" s="913"/>
      <c r="AP77" s="962"/>
      <c r="AQ77" s="963"/>
      <c r="AR77" s="963"/>
      <c r="AS77" s="963"/>
      <c r="AT77" s="913"/>
      <c r="AU77" s="962"/>
      <c r="AV77" s="963"/>
      <c r="AW77" s="963"/>
      <c r="AX77" s="963"/>
      <c r="AY77" s="913"/>
      <c r="AZ77" s="960"/>
      <c r="BA77" s="960"/>
      <c r="BB77" s="960"/>
      <c r="BC77" s="960"/>
      <c r="BD77" s="961"/>
      <c r="BE77" s="268"/>
      <c r="BF77" s="268"/>
      <c r="BG77" s="268"/>
      <c r="BH77" s="268"/>
      <c r="BI77" s="268"/>
      <c r="BJ77" s="268"/>
      <c r="BK77" s="268"/>
      <c r="BL77" s="268"/>
      <c r="BM77" s="268"/>
      <c r="BN77" s="268"/>
      <c r="BO77" s="268"/>
      <c r="BP77" s="268"/>
      <c r="BQ77" s="265">
        <v>71</v>
      </c>
      <c r="BR77" s="270"/>
      <c r="BS77" s="946"/>
      <c r="BT77" s="947"/>
      <c r="BU77" s="947"/>
      <c r="BV77" s="947"/>
      <c r="BW77" s="947"/>
      <c r="BX77" s="947"/>
      <c r="BY77" s="947"/>
      <c r="BZ77" s="947"/>
      <c r="CA77" s="947"/>
      <c r="CB77" s="947"/>
      <c r="CC77" s="947"/>
      <c r="CD77" s="947"/>
      <c r="CE77" s="947"/>
      <c r="CF77" s="947"/>
      <c r="CG77" s="948"/>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40"/>
      <c r="DW77" s="941"/>
      <c r="DX77" s="941"/>
      <c r="DY77" s="941"/>
      <c r="DZ77" s="942"/>
      <c r="EA77" s="249"/>
    </row>
    <row r="78" spans="1:131" s="250" customFormat="1" ht="26.25" customHeight="1">
      <c r="A78" s="264">
        <v>11</v>
      </c>
      <c r="B78" s="956"/>
      <c r="C78" s="957"/>
      <c r="D78" s="957"/>
      <c r="E78" s="957"/>
      <c r="F78" s="957"/>
      <c r="G78" s="957"/>
      <c r="H78" s="957"/>
      <c r="I78" s="957"/>
      <c r="J78" s="957"/>
      <c r="K78" s="957"/>
      <c r="L78" s="957"/>
      <c r="M78" s="957"/>
      <c r="N78" s="957"/>
      <c r="O78" s="957"/>
      <c r="P78" s="958"/>
      <c r="Q78" s="959"/>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0"/>
      <c r="BA78" s="960"/>
      <c r="BB78" s="960"/>
      <c r="BC78" s="960"/>
      <c r="BD78" s="961"/>
      <c r="BE78" s="268"/>
      <c r="BF78" s="268"/>
      <c r="BG78" s="268"/>
      <c r="BH78" s="268"/>
      <c r="BI78" s="268"/>
      <c r="BJ78" s="271"/>
      <c r="BK78" s="271"/>
      <c r="BL78" s="271"/>
      <c r="BM78" s="271"/>
      <c r="BN78" s="271"/>
      <c r="BO78" s="268"/>
      <c r="BP78" s="268"/>
      <c r="BQ78" s="265">
        <v>72</v>
      </c>
      <c r="BR78" s="270"/>
      <c r="BS78" s="946"/>
      <c r="BT78" s="947"/>
      <c r="BU78" s="947"/>
      <c r="BV78" s="947"/>
      <c r="BW78" s="947"/>
      <c r="BX78" s="947"/>
      <c r="BY78" s="947"/>
      <c r="BZ78" s="947"/>
      <c r="CA78" s="947"/>
      <c r="CB78" s="947"/>
      <c r="CC78" s="947"/>
      <c r="CD78" s="947"/>
      <c r="CE78" s="947"/>
      <c r="CF78" s="947"/>
      <c r="CG78" s="948"/>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40"/>
      <c r="DW78" s="941"/>
      <c r="DX78" s="941"/>
      <c r="DY78" s="941"/>
      <c r="DZ78" s="942"/>
      <c r="EA78" s="249"/>
    </row>
    <row r="79" spans="1:131" s="250" customFormat="1" ht="26.25" customHeight="1">
      <c r="A79" s="264">
        <v>12</v>
      </c>
      <c r="B79" s="956"/>
      <c r="C79" s="957"/>
      <c r="D79" s="957"/>
      <c r="E79" s="957"/>
      <c r="F79" s="957"/>
      <c r="G79" s="957"/>
      <c r="H79" s="957"/>
      <c r="I79" s="957"/>
      <c r="J79" s="957"/>
      <c r="K79" s="957"/>
      <c r="L79" s="957"/>
      <c r="M79" s="957"/>
      <c r="N79" s="957"/>
      <c r="O79" s="957"/>
      <c r="P79" s="958"/>
      <c r="Q79" s="959"/>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0"/>
      <c r="BA79" s="960"/>
      <c r="BB79" s="960"/>
      <c r="BC79" s="960"/>
      <c r="BD79" s="961"/>
      <c r="BE79" s="268"/>
      <c r="BF79" s="268"/>
      <c r="BG79" s="268"/>
      <c r="BH79" s="268"/>
      <c r="BI79" s="268"/>
      <c r="BJ79" s="271"/>
      <c r="BK79" s="271"/>
      <c r="BL79" s="271"/>
      <c r="BM79" s="271"/>
      <c r="BN79" s="271"/>
      <c r="BO79" s="268"/>
      <c r="BP79" s="268"/>
      <c r="BQ79" s="265">
        <v>73</v>
      </c>
      <c r="BR79" s="270"/>
      <c r="BS79" s="946"/>
      <c r="BT79" s="947"/>
      <c r="BU79" s="947"/>
      <c r="BV79" s="947"/>
      <c r="BW79" s="947"/>
      <c r="BX79" s="947"/>
      <c r="BY79" s="947"/>
      <c r="BZ79" s="947"/>
      <c r="CA79" s="947"/>
      <c r="CB79" s="947"/>
      <c r="CC79" s="947"/>
      <c r="CD79" s="947"/>
      <c r="CE79" s="947"/>
      <c r="CF79" s="947"/>
      <c r="CG79" s="948"/>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40"/>
      <c r="DW79" s="941"/>
      <c r="DX79" s="941"/>
      <c r="DY79" s="941"/>
      <c r="DZ79" s="942"/>
      <c r="EA79" s="249"/>
    </row>
    <row r="80" spans="1:131" s="250" customFormat="1" ht="26.25" customHeight="1">
      <c r="A80" s="264">
        <v>13</v>
      </c>
      <c r="B80" s="956"/>
      <c r="C80" s="957"/>
      <c r="D80" s="957"/>
      <c r="E80" s="957"/>
      <c r="F80" s="957"/>
      <c r="G80" s="957"/>
      <c r="H80" s="957"/>
      <c r="I80" s="957"/>
      <c r="J80" s="957"/>
      <c r="K80" s="957"/>
      <c r="L80" s="957"/>
      <c r="M80" s="957"/>
      <c r="N80" s="957"/>
      <c r="O80" s="957"/>
      <c r="P80" s="958"/>
      <c r="Q80" s="959"/>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0"/>
      <c r="BA80" s="960"/>
      <c r="BB80" s="960"/>
      <c r="BC80" s="960"/>
      <c r="BD80" s="961"/>
      <c r="BE80" s="268"/>
      <c r="BF80" s="268"/>
      <c r="BG80" s="268"/>
      <c r="BH80" s="268"/>
      <c r="BI80" s="268"/>
      <c r="BJ80" s="268"/>
      <c r="BK80" s="268"/>
      <c r="BL80" s="268"/>
      <c r="BM80" s="268"/>
      <c r="BN80" s="268"/>
      <c r="BO80" s="268"/>
      <c r="BP80" s="268"/>
      <c r="BQ80" s="265">
        <v>74</v>
      </c>
      <c r="BR80" s="270"/>
      <c r="BS80" s="946"/>
      <c r="BT80" s="947"/>
      <c r="BU80" s="947"/>
      <c r="BV80" s="947"/>
      <c r="BW80" s="947"/>
      <c r="BX80" s="947"/>
      <c r="BY80" s="947"/>
      <c r="BZ80" s="947"/>
      <c r="CA80" s="947"/>
      <c r="CB80" s="947"/>
      <c r="CC80" s="947"/>
      <c r="CD80" s="947"/>
      <c r="CE80" s="947"/>
      <c r="CF80" s="947"/>
      <c r="CG80" s="948"/>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40"/>
      <c r="DW80" s="941"/>
      <c r="DX80" s="941"/>
      <c r="DY80" s="941"/>
      <c r="DZ80" s="942"/>
      <c r="EA80" s="249"/>
    </row>
    <row r="81" spans="1:131" s="250" customFormat="1" ht="26.25" customHeight="1">
      <c r="A81" s="264">
        <v>14</v>
      </c>
      <c r="B81" s="956"/>
      <c r="C81" s="957"/>
      <c r="D81" s="957"/>
      <c r="E81" s="957"/>
      <c r="F81" s="957"/>
      <c r="G81" s="957"/>
      <c r="H81" s="957"/>
      <c r="I81" s="957"/>
      <c r="J81" s="957"/>
      <c r="K81" s="957"/>
      <c r="L81" s="957"/>
      <c r="M81" s="957"/>
      <c r="N81" s="957"/>
      <c r="O81" s="957"/>
      <c r="P81" s="958"/>
      <c r="Q81" s="959"/>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0"/>
      <c r="BA81" s="960"/>
      <c r="BB81" s="960"/>
      <c r="BC81" s="960"/>
      <c r="BD81" s="961"/>
      <c r="BE81" s="268"/>
      <c r="BF81" s="268"/>
      <c r="BG81" s="268"/>
      <c r="BH81" s="268"/>
      <c r="BI81" s="268"/>
      <c r="BJ81" s="268"/>
      <c r="BK81" s="268"/>
      <c r="BL81" s="268"/>
      <c r="BM81" s="268"/>
      <c r="BN81" s="268"/>
      <c r="BO81" s="268"/>
      <c r="BP81" s="268"/>
      <c r="BQ81" s="265">
        <v>75</v>
      </c>
      <c r="BR81" s="270"/>
      <c r="BS81" s="946"/>
      <c r="BT81" s="947"/>
      <c r="BU81" s="947"/>
      <c r="BV81" s="947"/>
      <c r="BW81" s="947"/>
      <c r="BX81" s="947"/>
      <c r="BY81" s="947"/>
      <c r="BZ81" s="947"/>
      <c r="CA81" s="947"/>
      <c r="CB81" s="947"/>
      <c r="CC81" s="947"/>
      <c r="CD81" s="947"/>
      <c r="CE81" s="947"/>
      <c r="CF81" s="947"/>
      <c r="CG81" s="948"/>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40"/>
      <c r="DW81" s="941"/>
      <c r="DX81" s="941"/>
      <c r="DY81" s="941"/>
      <c r="DZ81" s="942"/>
      <c r="EA81" s="249"/>
    </row>
    <row r="82" spans="1:131" s="250" customFormat="1" ht="26.25" customHeight="1">
      <c r="A82" s="264">
        <v>15</v>
      </c>
      <c r="B82" s="956"/>
      <c r="C82" s="957"/>
      <c r="D82" s="957"/>
      <c r="E82" s="957"/>
      <c r="F82" s="957"/>
      <c r="G82" s="957"/>
      <c r="H82" s="957"/>
      <c r="I82" s="957"/>
      <c r="J82" s="957"/>
      <c r="K82" s="957"/>
      <c r="L82" s="957"/>
      <c r="M82" s="957"/>
      <c r="N82" s="957"/>
      <c r="O82" s="957"/>
      <c r="P82" s="958"/>
      <c r="Q82" s="959"/>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0"/>
      <c r="BA82" s="960"/>
      <c r="BB82" s="960"/>
      <c r="BC82" s="960"/>
      <c r="BD82" s="961"/>
      <c r="BE82" s="268"/>
      <c r="BF82" s="268"/>
      <c r="BG82" s="268"/>
      <c r="BH82" s="268"/>
      <c r="BI82" s="268"/>
      <c r="BJ82" s="268"/>
      <c r="BK82" s="268"/>
      <c r="BL82" s="268"/>
      <c r="BM82" s="268"/>
      <c r="BN82" s="268"/>
      <c r="BO82" s="268"/>
      <c r="BP82" s="268"/>
      <c r="BQ82" s="265">
        <v>76</v>
      </c>
      <c r="BR82" s="270"/>
      <c r="BS82" s="946"/>
      <c r="BT82" s="947"/>
      <c r="BU82" s="947"/>
      <c r="BV82" s="947"/>
      <c r="BW82" s="947"/>
      <c r="BX82" s="947"/>
      <c r="BY82" s="947"/>
      <c r="BZ82" s="947"/>
      <c r="CA82" s="947"/>
      <c r="CB82" s="947"/>
      <c r="CC82" s="947"/>
      <c r="CD82" s="947"/>
      <c r="CE82" s="947"/>
      <c r="CF82" s="947"/>
      <c r="CG82" s="948"/>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40"/>
      <c r="DW82" s="941"/>
      <c r="DX82" s="941"/>
      <c r="DY82" s="941"/>
      <c r="DZ82" s="942"/>
      <c r="EA82" s="249"/>
    </row>
    <row r="83" spans="1:131" s="250" customFormat="1" ht="26.25" customHeight="1">
      <c r="A83" s="264">
        <v>16</v>
      </c>
      <c r="B83" s="956"/>
      <c r="C83" s="957"/>
      <c r="D83" s="957"/>
      <c r="E83" s="957"/>
      <c r="F83" s="957"/>
      <c r="G83" s="957"/>
      <c r="H83" s="957"/>
      <c r="I83" s="957"/>
      <c r="J83" s="957"/>
      <c r="K83" s="957"/>
      <c r="L83" s="957"/>
      <c r="M83" s="957"/>
      <c r="N83" s="957"/>
      <c r="O83" s="957"/>
      <c r="P83" s="958"/>
      <c r="Q83" s="959"/>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0"/>
      <c r="BA83" s="960"/>
      <c r="BB83" s="960"/>
      <c r="BC83" s="960"/>
      <c r="BD83" s="961"/>
      <c r="BE83" s="268"/>
      <c r="BF83" s="268"/>
      <c r="BG83" s="268"/>
      <c r="BH83" s="268"/>
      <c r="BI83" s="268"/>
      <c r="BJ83" s="268"/>
      <c r="BK83" s="268"/>
      <c r="BL83" s="268"/>
      <c r="BM83" s="268"/>
      <c r="BN83" s="268"/>
      <c r="BO83" s="268"/>
      <c r="BP83" s="268"/>
      <c r="BQ83" s="265">
        <v>77</v>
      </c>
      <c r="BR83" s="270"/>
      <c r="BS83" s="946"/>
      <c r="BT83" s="947"/>
      <c r="BU83" s="947"/>
      <c r="BV83" s="947"/>
      <c r="BW83" s="947"/>
      <c r="BX83" s="947"/>
      <c r="BY83" s="947"/>
      <c r="BZ83" s="947"/>
      <c r="CA83" s="947"/>
      <c r="CB83" s="947"/>
      <c r="CC83" s="947"/>
      <c r="CD83" s="947"/>
      <c r="CE83" s="947"/>
      <c r="CF83" s="947"/>
      <c r="CG83" s="948"/>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40"/>
      <c r="DW83" s="941"/>
      <c r="DX83" s="941"/>
      <c r="DY83" s="941"/>
      <c r="DZ83" s="942"/>
      <c r="EA83" s="249"/>
    </row>
    <row r="84" spans="1:131" s="250" customFormat="1" ht="26.25" customHeight="1">
      <c r="A84" s="264">
        <v>17</v>
      </c>
      <c r="B84" s="956"/>
      <c r="C84" s="957"/>
      <c r="D84" s="957"/>
      <c r="E84" s="957"/>
      <c r="F84" s="957"/>
      <c r="G84" s="957"/>
      <c r="H84" s="957"/>
      <c r="I84" s="957"/>
      <c r="J84" s="957"/>
      <c r="K84" s="957"/>
      <c r="L84" s="957"/>
      <c r="M84" s="957"/>
      <c r="N84" s="957"/>
      <c r="O84" s="957"/>
      <c r="P84" s="958"/>
      <c r="Q84" s="959"/>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0"/>
      <c r="BA84" s="960"/>
      <c r="BB84" s="960"/>
      <c r="BC84" s="960"/>
      <c r="BD84" s="961"/>
      <c r="BE84" s="268"/>
      <c r="BF84" s="268"/>
      <c r="BG84" s="268"/>
      <c r="BH84" s="268"/>
      <c r="BI84" s="268"/>
      <c r="BJ84" s="268"/>
      <c r="BK84" s="268"/>
      <c r="BL84" s="268"/>
      <c r="BM84" s="268"/>
      <c r="BN84" s="268"/>
      <c r="BO84" s="268"/>
      <c r="BP84" s="268"/>
      <c r="BQ84" s="265">
        <v>78</v>
      </c>
      <c r="BR84" s="270"/>
      <c r="BS84" s="946"/>
      <c r="BT84" s="947"/>
      <c r="BU84" s="947"/>
      <c r="BV84" s="947"/>
      <c r="BW84" s="947"/>
      <c r="BX84" s="947"/>
      <c r="BY84" s="947"/>
      <c r="BZ84" s="947"/>
      <c r="CA84" s="947"/>
      <c r="CB84" s="947"/>
      <c r="CC84" s="947"/>
      <c r="CD84" s="947"/>
      <c r="CE84" s="947"/>
      <c r="CF84" s="947"/>
      <c r="CG84" s="948"/>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40"/>
      <c r="DW84" s="941"/>
      <c r="DX84" s="941"/>
      <c r="DY84" s="941"/>
      <c r="DZ84" s="942"/>
      <c r="EA84" s="249"/>
    </row>
    <row r="85" spans="1:131" s="250" customFormat="1" ht="26.25" customHeight="1">
      <c r="A85" s="264">
        <v>18</v>
      </c>
      <c r="B85" s="956"/>
      <c r="C85" s="957"/>
      <c r="D85" s="957"/>
      <c r="E85" s="957"/>
      <c r="F85" s="957"/>
      <c r="G85" s="957"/>
      <c r="H85" s="957"/>
      <c r="I85" s="957"/>
      <c r="J85" s="957"/>
      <c r="K85" s="957"/>
      <c r="L85" s="957"/>
      <c r="M85" s="957"/>
      <c r="N85" s="957"/>
      <c r="O85" s="957"/>
      <c r="P85" s="958"/>
      <c r="Q85" s="959"/>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0"/>
      <c r="BA85" s="960"/>
      <c r="BB85" s="960"/>
      <c r="BC85" s="960"/>
      <c r="BD85" s="961"/>
      <c r="BE85" s="268"/>
      <c r="BF85" s="268"/>
      <c r="BG85" s="268"/>
      <c r="BH85" s="268"/>
      <c r="BI85" s="268"/>
      <c r="BJ85" s="268"/>
      <c r="BK85" s="268"/>
      <c r="BL85" s="268"/>
      <c r="BM85" s="268"/>
      <c r="BN85" s="268"/>
      <c r="BO85" s="268"/>
      <c r="BP85" s="268"/>
      <c r="BQ85" s="265">
        <v>79</v>
      </c>
      <c r="BR85" s="270"/>
      <c r="BS85" s="946"/>
      <c r="BT85" s="947"/>
      <c r="BU85" s="947"/>
      <c r="BV85" s="947"/>
      <c r="BW85" s="947"/>
      <c r="BX85" s="947"/>
      <c r="BY85" s="947"/>
      <c r="BZ85" s="947"/>
      <c r="CA85" s="947"/>
      <c r="CB85" s="947"/>
      <c r="CC85" s="947"/>
      <c r="CD85" s="947"/>
      <c r="CE85" s="947"/>
      <c r="CF85" s="947"/>
      <c r="CG85" s="948"/>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40"/>
      <c r="DW85" s="941"/>
      <c r="DX85" s="941"/>
      <c r="DY85" s="941"/>
      <c r="DZ85" s="942"/>
      <c r="EA85" s="249"/>
    </row>
    <row r="86" spans="1:131" s="250" customFormat="1" ht="26.25" customHeight="1">
      <c r="A86" s="264">
        <v>19</v>
      </c>
      <c r="B86" s="956"/>
      <c r="C86" s="957"/>
      <c r="D86" s="957"/>
      <c r="E86" s="957"/>
      <c r="F86" s="957"/>
      <c r="G86" s="957"/>
      <c r="H86" s="957"/>
      <c r="I86" s="957"/>
      <c r="J86" s="957"/>
      <c r="K86" s="957"/>
      <c r="L86" s="957"/>
      <c r="M86" s="957"/>
      <c r="N86" s="957"/>
      <c r="O86" s="957"/>
      <c r="P86" s="958"/>
      <c r="Q86" s="959"/>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0"/>
      <c r="BA86" s="960"/>
      <c r="BB86" s="960"/>
      <c r="BC86" s="960"/>
      <c r="BD86" s="961"/>
      <c r="BE86" s="268"/>
      <c r="BF86" s="268"/>
      <c r="BG86" s="268"/>
      <c r="BH86" s="268"/>
      <c r="BI86" s="268"/>
      <c r="BJ86" s="268"/>
      <c r="BK86" s="268"/>
      <c r="BL86" s="268"/>
      <c r="BM86" s="268"/>
      <c r="BN86" s="268"/>
      <c r="BO86" s="268"/>
      <c r="BP86" s="268"/>
      <c r="BQ86" s="265">
        <v>80</v>
      </c>
      <c r="BR86" s="270"/>
      <c r="BS86" s="946"/>
      <c r="BT86" s="947"/>
      <c r="BU86" s="947"/>
      <c r="BV86" s="947"/>
      <c r="BW86" s="947"/>
      <c r="BX86" s="947"/>
      <c r="BY86" s="947"/>
      <c r="BZ86" s="947"/>
      <c r="CA86" s="947"/>
      <c r="CB86" s="947"/>
      <c r="CC86" s="947"/>
      <c r="CD86" s="947"/>
      <c r="CE86" s="947"/>
      <c r="CF86" s="947"/>
      <c r="CG86" s="948"/>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40"/>
      <c r="DW86" s="941"/>
      <c r="DX86" s="941"/>
      <c r="DY86" s="941"/>
      <c r="DZ86" s="942"/>
      <c r="EA86" s="249"/>
    </row>
    <row r="87" spans="1:131" s="250" customFormat="1" ht="26.25" customHeight="1">
      <c r="A87" s="272">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8"/>
      <c r="BF87" s="268"/>
      <c r="BG87" s="268"/>
      <c r="BH87" s="268"/>
      <c r="BI87" s="268"/>
      <c r="BJ87" s="268"/>
      <c r="BK87" s="268"/>
      <c r="BL87" s="268"/>
      <c r="BM87" s="268"/>
      <c r="BN87" s="268"/>
      <c r="BO87" s="268"/>
      <c r="BP87" s="268"/>
      <c r="BQ87" s="265">
        <v>81</v>
      </c>
      <c r="BR87" s="270"/>
      <c r="BS87" s="946"/>
      <c r="BT87" s="947"/>
      <c r="BU87" s="947"/>
      <c r="BV87" s="947"/>
      <c r="BW87" s="947"/>
      <c r="BX87" s="947"/>
      <c r="BY87" s="947"/>
      <c r="BZ87" s="947"/>
      <c r="CA87" s="947"/>
      <c r="CB87" s="947"/>
      <c r="CC87" s="947"/>
      <c r="CD87" s="947"/>
      <c r="CE87" s="947"/>
      <c r="CF87" s="947"/>
      <c r="CG87" s="948"/>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40"/>
      <c r="DW87" s="941"/>
      <c r="DX87" s="941"/>
      <c r="DY87" s="941"/>
      <c r="DZ87" s="942"/>
      <c r="EA87" s="249"/>
    </row>
    <row r="88" spans="1:131" s="250" customFormat="1" ht="26.25" customHeight="1" thickBot="1">
      <c r="A88" s="267" t="s">
        <v>383</v>
      </c>
      <c r="B88" s="873" t="s">
        <v>413</v>
      </c>
      <c r="C88" s="874"/>
      <c r="D88" s="874"/>
      <c r="E88" s="874"/>
      <c r="F88" s="874"/>
      <c r="G88" s="874"/>
      <c r="H88" s="874"/>
      <c r="I88" s="874"/>
      <c r="J88" s="874"/>
      <c r="K88" s="874"/>
      <c r="L88" s="874"/>
      <c r="M88" s="874"/>
      <c r="N88" s="874"/>
      <c r="O88" s="874"/>
      <c r="P88" s="875"/>
      <c r="Q88" s="921"/>
      <c r="R88" s="922"/>
      <c r="S88" s="922"/>
      <c r="T88" s="922"/>
      <c r="U88" s="922"/>
      <c r="V88" s="922"/>
      <c r="W88" s="922"/>
      <c r="X88" s="922"/>
      <c r="Y88" s="922"/>
      <c r="Z88" s="922"/>
      <c r="AA88" s="922"/>
      <c r="AB88" s="922"/>
      <c r="AC88" s="922"/>
      <c r="AD88" s="922"/>
      <c r="AE88" s="922"/>
      <c r="AF88" s="925"/>
      <c r="AG88" s="925"/>
      <c r="AH88" s="925"/>
      <c r="AI88" s="925"/>
      <c r="AJ88" s="925"/>
      <c r="AK88" s="922"/>
      <c r="AL88" s="922"/>
      <c r="AM88" s="922"/>
      <c r="AN88" s="922"/>
      <c r="AO88" s="922"/>
      <c r="AP88" s="925"/>
      <c r="AQ88" s="925"/>
      <c r="AR88" s="925"/>
      <c r="AS88" s="925"/>
      <c r="AT88" s="925"/>
      <c r="AU88" s="925"/>
      <c r="AV88" s="925"/>
      <c r="AW88" s="925"/>
      <c r="AX88" s="925"/>
      <c r="AY88" s="925"/>
      <c r="AZ88" s="930"/>
      <c r="BA88" s="930"/>
      <c r="BB88" s="930"/>
      <c r="BC88" s="930"/>
      <c r="BD88" s="931"/>
      <c r="BE88" s="268"/>
      <c r="BF88" s="268"/>
      <c r="BG88" s="268"/>
      <c r="BH88" s="268"/>
      <c r="BI88" s="268"/>
      <c r="BJ88" s="268"/>
      <c r="BK88" s="268"/>
      <c r="BL88" s="268"/>
      <c r="BM88" s="268"/>
      <c r="BN88" s="268"/>
      <c r="BO88" s="268"/>
      <c r="BP88" s="268"/>
      <c r="BQ88" s="265">
        <v>82</v>
      </c>
      <c r="BR88" s="270"/>
      <c r="BS88" s="946"/>
      <c r="BT88" s="947"/>
      <c r="BU88" s="947"/>
      <c r="BV88" s="947"/>
      <c r="BW88" s="947"/>
      <c r="BX88" s="947"/>
      <c r="BY88" s="947"/>
      <c r="BZ88" s="947"/>
      <c r="CA88" s="947"/>
      <c r="CB88" s="947"/>
      <c r="CC88" s="947"/>
      <c r="CD88" s="947"/>
      <c r="CE88" s="947"/>
      <c r="CF88" s="947"/>
      <c r="CG88" s="948"/>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40"/>
      <c r="DW88" s="941"/>
      <c r="DX88" s="941"/>
      <c r="DY88" s="941"/>
      <c r="DZ88" s="942"/>
      <c r="EA88" s="249"/>
    </row>
    <row r="89" spans="1:131" s="250" customFormat="1" ht="26.25" hidden="1" customHeight="1">
      <c r="A89" s="273"/>
      <c r="B89" s="274"/>
      <c r="C89" s="274"/>
      <c r="D89" s="274"/>
      <c r="E89" s="274"/>
      <c r="F89" s="274"/>
      <c r="G89" s="274"/>
      <c r="H89" s="274"/>
      <c r="I89" s="274"/>
      <c r="J89" s="274"/>
      <c r="K89" s="274"/>
      <c r="L89" s="274"/>
      <c r="M89" s="274"/>
      <c r="N89" s="274"/>
      <c r="O89" s="274"/>
      <c r="P89" s="274"/>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6"/>
      <c r="BA89" s="276"/>
      <c r="BB89" s="276"/>
      <c r="BC89" s="276"/>
      <c r="BD89" s="276"/>
      <c r="BE89" s="268"/>
      <c r="BF89" s="268"/>
      <c r="BG89" s="268"/>
      <c r="BH89" s="268"/>
      <c r="BI89" s="268"/>
      <c r="BJ89" s="268"/>
      <c r="BK89" s="268"/>
      <c r="BL89" s="268"/>
      <c r="BM89" s="268"/>
      <c r="BN89" s="268"/>
      <c r="BO89" s="268"/>
      <c r="BP89" s="268"/>
      <c r="BQ89" s="265">
        <v>83</v>
      </c>
      <c r="BR89" s="270"/>
      <c r="BS89" s="946"/>
      <c r="BT89" s="947"/>
      <c r="BU89" s="947"/>
      <c r="BV89" s="947"/>
      <c r="BW89" s="947"/>
      <c r="BX89" s="947"/>
      <c r="BY89" s="947"/>
      <c r="BZ89" s="947"/>
      <c r="CA89" s="947"/>
      <c r="CB89" s="947"/>
      <c r="CC89" s="947"/>
      <c r="CD89" s="947"/>
      <c r="CE89" s="947"/>
      <c r="CF89" s="947"/>
      <c r="CG89" s="948"/>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40"/>
      <c r="DW89" s="941"/>
      <c r="DX89" s="941"/>
      <c r="DY89" s="941"/>
      <c r="DZ89" s="942"/>
      <c r="EA89" s="249"/>
    </row>
    <row r="90" spans="1:131" s="250" customFormat="1" ht="26.25" hidden="1" customHeight="1">
      <c r="A90" s="273"/>
      <c r="B90" s="274"/>
      <c r="C90" s="274"/>
      <c r="D90" s="274"/>
      <c r="E90" s="274"/>
      <c r="F90" s="274"/>
      <c r="G90" s="274"/>
      <c r="H90" s="274"/>
      <c r="I90" s="274"/>
      <c r="J90" s="274"/>
      <c r="K90" s="274"/>
      <c r="L90" s="274"/>
      <c r="M90" s="274"/>
      <c r="N90" s="274"/>
      <c r="O90" s="274"/>
      <c r="P90" s="274"/>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6"/>
      <c r="BA90" s="276"/>
      <c r="BB90" s="276"/>
      <c r="BC90" s="276"/>
      <c r="BD90" s="276"/>
      <c r="BE90" s="268"/>
      <c r="BF90" s="268"/>
      <c r="BG90" s="268"/>
      <c r="BH90" s="268"/>
      <c r="BI90" s="268"/>
      <c r="BJ90" s="268"/>
      <c r="BK90" s="268"/>
      <c r="BL90" s="268"/>
      <c r="BM90" s="268"/>
      <c r="BN90" s="268"/>
      <c r="BO90" s="268"/>
      <c r="BP90" s="268"/>
      <c r="BQ90" s="265">
        <v>84</v>
      </c>
      <c r="BR90" s="270"/>
      <c r="BS90" s="946"/>
      <c r="BT90" s="947"/>
      <c r="BU90" s="947"/>
      <c r="BV90" s="947"/>
      <c r="BW90" s="947"/>
      <c r="BX90" s="947"/>
      <c r="BY90" s="947"/>
      <c r="BZ90" s="947"/>
      <c r="CA90" s="947"/>
      <c r="CB90" s="947"/>
      <c r="CC90" s="947"/>
      <c r="CD90" s="947"/>
      <c r="CE90" s="947"/>
      <c r="CF90" s="947"/>
      <c r="CG90" s="948"/>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40"/>
      <c r="DW90" s="941"/>
      <c r="DX90" s="941"/>
      <c r="DY90" s="941"/>
      <c r="DZ90" s="942"/>
      <c r="EA90" s="249"/>
    </row>
    <row r="91" spans="1:131" s="250" customFormat="1" ht="26.25" hidden="1" customHeight="1">
      <c r="A91" s="273"/>
      <c r="B91" s="274"/>
      <c r="C91" s="274"/>
      <c r="D91" s="274"/>
      <c r="E91" s="274"/>
      <c r="F91" s="274"/>
      <c r="G91" s="274"/>
      <c r="H91" s="274"/>
      <c r="I91" s="274"/>
      <c r="J91" s="274"/>
      <c r="K91" s="274"/>
      <c r="L91" s="274"/>
      <c r="M91" s="274"/>
      <c r="N91" s="274"/>
      <c r="O91" s="274"/>
      <c r="P91" s="274"/>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6"/>
      <c r="BA91" s="276"/>
      <c r="BB91" s="276"/>
      <c r="BC91" s="276"/>
      <c r="BD91" s="276"/>
      <c r="BE91" s="268"/>
      <c r="BF91" s="268"/>
      <c r="BG91" s="268"/>
      <c r="BH91" s="268"/>
      <c r="BI91" s="268"/>
      <c r="BJ91" s="268"/>
      <c r="BK91" s="268"/>
      <c r="BL91" s="268"/>
      <c r="BM91" s="268"/>
      <c r="BN91" s="268"/>
      <c r="BO91" s="268"/>
      <c r="BP91" s="268"/>
      <c r="BQ91" s="265">
        <v>85</v>
      </c>
      <c r="BR91" s="270"/>
      <c r="BS91" s="946"/>
      <c r="BT91" s="947"/>
      <c r="BU91" s="947"/>
      <c r="BV91" s="947"/>
      <c r="BW91" s="947"/>
      <c r="BX91" s="947"/>
      <c r="BY91" s="947"/>
      <c r="BZ91" s="947"/>
      <c r="CA91" s="947"/>
      <c r="CB91" s="947"/>
      <c r="CC91" s="947"/>
      <c r="CD91" s="947"/>
      <c r="CE91" s="947"/>
      <c r="CF91" s="947"/>
      <c r="CG91" s="948"/>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40"/>
      <c r="DW91" s="941"/>
      <c r="DX91" s="941"/>
      <c r="DY91" s="941"/>
      <c r="DZ91" s="942"/>
      <c r="EA91" s="249"/>
    </row>
    <row r="92" spans="1:131" s="250" customFormat="1" ht="26.25" hidden="1" customHeight="1">
      <c r="A92" s="273"/>
      <c r="B92" s="274"/>
      <c r="C92" s="274"/>
      <c r="D92" s="274"/>
      <c r="E92" s="274"/>
      <c r="F92" s="274"/>
      <c r="G92" s="274"/>
      <c r="H92" s="274"/>
      <c r="I92" s="274"/>
      <c r="J92" s="274"/>
      <c r="K92" s="274"/>
      <c r="L92" s="274"/>
      <c r="M92" s="274"/>
      <c r="N92" s="274"/>
      <c r="O92" s="274"/>
      <c r="P92" s="274"/>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6"/>
      <c r="BA92" s="276"/>
      <c r="BB92" s="276"/>
      <c r="BC92" s="276"/>
      <c r="BD92" s="276"/>
      <c r="BE92" s="268"/>
      <c r="BF92" s="268"/>
      <c r="BG92" s="268"/>
      <c r="BH92" s="268"/>
      <c r="BI92" s="268"/>
      <c r="BJ92" s="268"/>
      <c r="BK92" s="268"/>
      <c r="BL92" s="268"/>
      <c r="BM92" s="268"/>
      <c r="BN92" s="268"/>
      <c r="BO92" s="268"/>
      <c r="BP92" s="268"/>
      <c r="BQ92" s="265">
        <v>86</v>
      </c>
      <c r="BR92" s="270"/>
      <c r="BS92" s="946"/>
      <c r="BT92" s="947"/>
      <c r="BU92" s="947"/>
      <c r="BV92" s="947"/>
      <c r="BW92" s="947"/>
      <c r="BX92" s="947"/>
      <c r="BY92" s="947"/>
      <c r="BZ92" s="947"/>
      <c r="CA92" s="947"/>
      <c r="CB92" s="947"/>
      <c r="CC92" s="947"/>
      <c r="CD92" s="947"/>
      <c r="CE92" s="947"/>
      <c r="CF92" s="947"/>
      <c r="CG92" s="948"/>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40"/>
      <c r="DW92" s="941"/>
      <c r="DX92" s="941"/>
      <c r="DY92" s="941"/>
      <c r="DZ92" s="942"/>
      <c r="EA92" s="249"/>
    </row>
    <row r="93" spans="1:131" s="250" customFormat="1" ht="26.25" hidden="1" customHeight="1">
      <c r="A93" s="273"/>
      <c r="B93" s="274"/>
      <c r="C93" s="274"/>
      <c r="D93" s="274"/>
      <c r="E93" s="274"/>
      <c r="F93" s="274"/>
      <c r="G93" s="274"/>
      <c r="H93" s="274"/>
      <c r="I93" s="274"/>
      <c r="J93" s="274"/>
      <c r="K93" s="274"/>
      <c r="L93" s="274"/>
      <c r="M93" s="274"/>
      <c r="N93" s="274"/>
      <c r="O93" s="274"/>
      <c r="P93" s="274"/>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6"/>
      <c r="BA93" s="276"/>
      <c r="BB93" s="276"/>
      <c r="BC93" s="276"/>
      <c r="BD93" s="276"/>
      <c r="BE93" s="268"/>
      <c r="BF93" s="268"/>
      <c r="BG93" s="268"/>
      <c r="BH93" s="268"/>
      <c r="BI93" s="268"/>
      <c r="BJ93" s="268"/>
      <c r="BK93" s="268"/>
      <c r="BL93" s="268"/>
      <c r="BM93" s="268"/>
      <c r="BN93" s="268"/>
      <c r="BO93" s="268"/>
      <c r="BP93" s="268"/>
      <c r="BQ93" s="265">
        <v>87</v>
      </c>
      <c r="BR93" s="270"/>
      <c r="BS93" s="946"/>
      <c r="BT93" s="947"/>
      <c r="BU93" s="947"/>
      <c r="BV93" s="947"/>
      <c r="BW93" s="947"/>
      <c r="BX93" s="947"/>
      <c r="BY93" s="947"/>
      <c r="BZ93" s="947"/>
      <c r="CA93" s="947"/>
      <c r="CB93" s="947"/>
      <c r="CC93" s="947"/>
      <c r="CD93" s="947"/>
      <c r="CE93" s="947"/>
      <c r="CF93" s="947"/>
      <c r="CG93" s="948"/>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40"/>
      <c r="DW93" s="941"/>
      <c r="DX93" s="941"/>
      <c r="DY93" s="941"/>
      <c r="DZ93" s="942"/>
      <c r="EA93" s="249"/>
    </row>
    <row r="94" spans="1:131" s="250" customFormat="1" ht="26.25" hidden="1" customHeight="1">
      <c r="A94" s="273"/>
      <c r="B94" s="274"/>
      <c r="C94" s="274"/>
      <c r="D94" s="274"/>
      <c r="E94" s="274"/>
      <c r="F94" s="274"/>
      <c r="G94" s="274"/>
      <c r="H94" s="274"/>
      <c r="I94" s="274"/>
      <c r="J94" s="274"/>
      <c r="K94" s="274"/>
      <c r="L94" s="274"/>
      <c r="M94" s="274"/>
      <c r="N94" s="274"/>
      <c r="O94" s="274"/>
      <c r="P94" s="274"/>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6"/>
      <c r="BA94" s="276"/>
      <c r="BB94" s="276"/>
      <c r="BC94" s="276"/>
      <c r="BD94" s="276"/>
      <c r="BE94" s="268"/>
      <c r="BF94" s="268"/>
      <c r="BG94" s="268"/>
      <c r="BH94" s="268"/>
      <c r="BI94" s="268"/>
      <c r="BJ94" s="268"/>
      <c r="BK94" s="268"/>
      <c r="BL94" s="268"/>
      <c r="BM94" s="268"/>
      <c r="BN94" s="268"/>
      <c r="BO94" s="268"/>
      <c r="BP94" s="268"/>
      <c r="BQ94" s="265">
        <v>88</v>
      </c>
      <c r="BR94" s="270"/>
      <c r="BS94" s="946"/>
      <c r="BT94" s="947"/>
      <c r="BU94" s="947"/>
      <c r="BV94" s="947"/>
      <c r="BW94" s="947"/>
      <c r="BX94" s="947"/>
      <c r="BY94" s="947"/>
      <c r="BZ94" s="947"/>
      <c r="CA94" s="947"/>
      <c r="CB94" s="947"/>
      <c r="CC94" s="947"/>
      <c r="CD94" s="947"/>
      <c r="CE94" s="947"/>
      <c r="CF94" s="947"/>
      <c r="CG94" s="948"/>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40"/>
      <c r="DW94" s="941"/>
      <c r="DX94" s="941"/>
      <c r="DY94" s="941"/>
      <c r="DZ94" s="942"/>
      <c r="EA94" s="249"/>
    </row>
    <row r="95" spans="1:131" s="250" customFormat="1" ht="26.25" hidden="1" customHeight="1">
      <c r="A95" s="273"/>
      <c r="B95" s="274"/>
      <c r="C95" s="274"/>
      <c r="D95" s="274"/>
      <c r="E95" s="274"/>
      <c r="F95" s="274"/>
      <c r="G95" s="274"/>
      <c r="H95" s="274"/>
      <c r="I95" s="274"/>
      <c r="J95" s="274"/>
      <c r="K95" s="274"/>
      <c r="L95" s="274"/>
      <c r="M95" s="274"/>
      <c r="N95" s="274"/>
      <c r="O95" s="274"/>
      <c r="P95" s="274"/>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6"/>
      <c r="BA95" s="276"/>
      <c r="BB95" s="276"/>
      <c r="BC95" s="276"/>
      <c r="BD95" s="276"/>
      <c r="BE95" s="268"/>
      <c r="BF95" s="268"/>
      <c r="BG95" s="268"/>
      <c r="BH95" s="268"/>
      <c r="BI95" s="268"/>
      <c r="BJ95" s="268"/>
      <c r="BK95" s="268"/>
      <c r="BL95" s="268"/>
      <c r="BM95" s="268"/>
      <c r="BN95" s="268"/>
      <c r="BO95" s="268"/>
      <c r="BP95" s="268"/>
      <c r="BQ95" s="265">
        <v>89</v>
      </c>
      <c r="BR95" s="270"/>
      <c r="BS95" s="946"/>
      <c r="BT95" s="947"/>
      <c r="BU95" s="947"/>
      <c r="BV95" s="947"/>
      <c r="BW95" s="947"/>
      <c r="BX95" s="947"/>
      <c r="BY95" s="947"/>
      <c r="BZ95" s="947"/>
      <c r="CA95" s="947"/>
      <c r="CB95" s="947"/>
      <c r="CC95" s="947"/>
      <c r="CD95" s="947"/>
      <c r="CE95" s="947"/>
      <c r="CF95" s="947"/>
      <c r="CG95" s="948"/>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40"/>
      <c r="DW95" s="941"/>
      <c r="DX95" s="941"/>
      <c r="DY95" s="941"/>
      <c r="DZ95" s="942"/>
      <c r="EA95" s="249"/>
    </row>
    <row r="96" spans="1:131" s="250" customFormat="1" ht="26.25" hidden="1" customHeight="1">
      <c r="A96" s="273"/>
      <c r="B96" s="274"/>
      <c r="C96" s="274"/>
      <c r="D96" s="274"/>
      <c r="E96" s="274"/>
      <c r="F96" s="274"/>
      <c r="G96" s="274"/>
      <c r="H96" s="274"/>
      <c r="I96" s="274"/>
      <c r="J96" s="274"/>
      <c r="K96" s="274"/>
      <c r="L96" s="274"/>
      <c r="M96" s="274"/>
      <c r="N96" s="274"/>
      <c r="O96" s="274"/>
      <c r="P96" s="274"/>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6"/>
      <c r="BA96" s="276"/>
      <c r="BB96" s="276"/>
      <c r="BC96" s="276"/>
      <c r="BD96" s="276"/>
      <c r="BE96" s="268"/>
      <c r="BF96" s="268"/>
      <c r="BG96" s="268"/>
      <c r="BH96" s="268"/>
      <c r="BI96" s="268"/>
      <c r="BJ96" s="268"/>
      <c r="BK96" s="268"/>
      <c r="BL96" s="268"/>
      <c r="BM96" s="268"/>
      <c r="BN96" s="268"/>
      <c r="BO96" s="268"/>
      <c r="BP96" s="268"/>
      <c r="BQ96" s="265">
        <v>90</v>
      </c>
      <c r="BR96" s="270"/>
      <c r="BS96" s="946"/>
      <c r="BT96" s="947"/>
      <c r="BU96" s="947"/>
      <c r="BV96" s="947"/>
      <c r="BW96" s="947"/>
      <c r="BX96" s="947"/>
      <c r="BY96" s="947"/>
      <c r="BZ96" s="947"/>
      <c r="CA96" s="947"/>
      <c r="CB96" s="947"/>
      <c r="CC96" s="947"/>
      <c r="CD96" s="947"/>
      <c r="CE96" s="947"/>
      <c r="CF96" s="947"/>
      <c r="CG96" s="948"/>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40"/>
      <c r="DW96" s="941"/>
      <c r="DX96" s="941"/>
      <c r="DY96" s="941"/>
      <c r="DZ96" s="942"/>
      <c r="EA96" s="249"/>
    </row>
    <row r="97" spans="1:131" s="250" customFormat="1" ht="26.25" hidden="1" customHeight="1">
      <c r="A97" s="273"/>
      <c r="B97" s="274"/>
      <c r="C97" s="274"/>
      <c r="D97" s="274"/>
      <c r="E97" s="274"/>
      <c r="F97" s="274"/>
      <c r="G97" s="274"/>
      <c r="H97" s="274"/>
      <c r="I97" s="274"/>
      <c r="J97" s="274"/>
      <c r="K97" s="274"/>
      <c r="L97" s="274"/>
      <c r="M97" s="274"/>
      <c r="N97" s="274"/>
      <c r="O97" s="274"/>
      <c r="P97" s="274"/>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6"/>
      <c r="BA97" s="276"/>
      <c r="BB97" s="276"/>
      <c r="BC97" s="276"/>
      <c r="BD97" s="276"/>
      <c r="BE97" s="268"/>
      <c r="BF97" s="268"/>
      <c r="BG97" s="268"/>
      <c r="BH97" s="268"/>
      <c r="BI97" s="268"/>
      <c r="BJ97" s="268"/>
      <c r="BK97" s="268"/>
      <c r="BL97" s="268"/>
      <c r="BM97" s="268"/>
      <c r="BN97" s="268"/>
      <c r="BO97" s="268"/>
      <c r="BP97" s="268"/>
      <c r="BQ97" s="265">
        <v>91</v>
      </c>
      <c r="BR97" s="270"/>
      <c r="BS97" s="946"/>
      <c r="BT97" s="947"/>
      <c r="BU97" s="947"/>
      <c r="BV97" s="947"/>
      <c r="BW97" s="947"/>
      <c r="BX97" s="947"/>
      <c r="BY97" s="947"/>
      <c r="BZ97" s="947"/>
      <c r="CA97" s="947"/>
      <c r="CB97" s="947"/>
      <c r="CC97" s="947"/>
      <c r="CD97" s="947"/>
      <c r="CE97" s="947"/>
      <c r="CF97" s="947"/>
      <c r="CG97" s="948"/>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40"/>
      <c r="DW97" s="941"/>
      <c r="DX97" s="941"/>
      <c r="DY97" s="941"/>
      <c r="DZ97" s="942"/>
      <c r="EA97" s="249"/>
    </row>
    <row r="98" spans="1:131" s="250" customFormat="1" ht="26.25" hidden="1" customHeight="1">
      <c r="A98" s="273"/>
      <c r="B98" s="274"/>
      <c r="C98" s="274"/>
      <c r="D98" s="274"/>
      <c r="E98" s="274"/>
      <c r="F98" s="274"/>
      <c r="G98" s="274"/>
      <c r="H98" s="274"/>
      <c r="I98" s="274"/>
      <c r="J98" s="274"/>
      <c r="K98" s="274"/>
      <c r="L98" s="274"/>
      <c r="M98" s="274"/>
      <c r="N98" s="274"/>
      <c r="O98" s="274"/>
      <c r="P98" s="274"/>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6"/>
      <c r="BA98" s="276"/>
      <c r="BB98" s="276"/>
      <c r="BC98" s="276"/>
      <c r="BD98" s="276"/>
      <c r="BE98" s="268"/>
      <c r="BF98" s="268"/>
      <c r="BG98" s="268"/>
      <c r="BH98" s="268"/>
      <c r="BI98" s="268"/>
      <c r="BJ98" s="268"/>
      <c r="BK98" s="268"/>
      <c r="BL98" s="268"/>
      <c r="BM98" s="268"/>
      <c r="BN98" s="268"/>
      <c r="BO98" s="268"/>
      <c r="BP98" s="268"/>
      <c r="BQ98" s="265">
        <v>92</v>
      </c>
      <c r="BR98" s="270"/>
      <c r="BS98" s="946"/>
      <c r="BT98" s="947"/>
      <c r="BU98" s="947"/>
      <c r="BV98" s="947"/>
      <c r="BW98" s="947"/>
      <c r="BX98" s="947"/>
      <c r="BY98" s="947"/>
      <c r="BZ98" s="947"/>
      <c r="CA98" s="947"/>
      <c r="CB98" s="947"/>
      <c r="CC98" s="947"/>
      <c r="CD98" s="947"/>
      <c r="CE98" s="947"/>
      <c r="CF98" s="947"/>
      <c r="CG98" s="948"/>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40"/>
      <c r="DW98" s="941"/>
      <c r="DX98" s="941"/>
      <c r="DY98" s="941"/>
      <c r="DZ98" s="942"/>
      <c r="EA98" s="249"/>
    </row>
    <row r="99" spans="1:131" s="250" customFormat="1" ht="26.25" hidden="1" customHeight="1">
      <c r="A99" s="273"/>
      <c r="B99" s="274"/>
      <c r="C99" s="274"/>
      <c r="D99" s="274"/>
      <c r="E99" s="274"/>
      <c r="F99" s="274"/>
      <c r="G99" s="274"/>
      <c r="H99" s="274"/>
      <c r="I99" s="274"/>
      <c r="J99" s="274"/>
      <c r="K99" s="274"/>
      <c r="L99" s="274"/>
      <c r="M99" s="274"/>
      <c r="N99" s="274"/>
      <c r="O99" s="274"/>
      <c r="P99" s="274"/>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6"/>
      <c r="BA99" s="276"/>
      <c r="BB99" s="276"/>
      <c r="BC99" s="276"/>
      <c r="BD99" s="276"/>
      <c r="BE99" s="268"/>
      <c r="BF99" s="268"/>
      <c r="BG99" s="268"/>
      <c r="BH99" s="268"/>
      <c r="BI99" s="268"/>
      <c r="BJ99" s="268"/>
      <c r="BK99" s="268"/>
      <c r="BL99" s="268"/>
      <c r="BM99" s="268"/>
      <c r="BN99" s="268"/>
      <c r="BO99" s="268"/>
      <c r="BP99" s="268"/>
      <c r="BQ99" s="265">
        <v>93</v>
      </c>
      <c r="BR99" s="270"/>
      <c r="BS99" s="946"/>
      <c r="BT99" s="947"/>
      <c r="BU99" s="947"/>
      <c r="BV99" s="947"/>
      <c r="BW99" s="947"/>
      <c r="BX99" s="947"/>
      <c r="BY99" s="947"/>
      <c r="BZ99" s="947"/>
      <c r="CA99" s="947"/>
      <c r="CB99" s="947"/>
      <c r="CC99" s="947"/>
      <c r="CD99" s="947"/>
      <c r="CE99" s="947"/>
      <c r="CF99" s="947"/>
      <c r="CG99" s="948"/>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40"/>
      <c r="DW99" s="941"/>
      <c r="DX99" s="941"/>
      <c r="DY99" s="941"/>
      <c r="DZ99" s="942"/>
      <c r="EA99" s="249"/>
    </row>
    <row r="100" spans="1:131" s="250" customFormat="1" ht="26.25" hidden="1" customHeight="1">
      <c r="A100" s="273"/>
      <c r="B100" s="274"/>
      <c r="C100" s="274"/>
      <c r="D100" s="274"/>
      <c r="E100" s="274"/>
      <c r="F100" s="274"/>
      <c r="G100" s="274"/>
      <c r="H100" s="274"/>
      <c r="I100" s="274"/>
      <c r="J100" s="274"/>
      <c r="K100" s="274"/>
      <c r="L100" s="274"/>
      <c r="M100" s="274"/>
      <c r="N100" s="274"/>
      <c r="O100" s="274"/>
      <c r="P100" s="274"/>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6"/>
      <c r="BA100" s="276"/>
      <c r="BB100" s="276"/>
      <c r="BC100" s="276"/>
      <c r="BD100" s="276"/>
      <c r="BE100" s="268"/>
      <c r="BF100" s="268"/>
      <c r="BG100" s="268"/>
      <c r="BH100" s="268"/>
      <c r="BI100" s="268"/>
      <c r="BJ100" s="268"/>
      <c r="BK100" s="268"/>
      <c r="BL100" s="268"/>
      <c r="BM100" s="268"/>
      <c r="BN100" s="268"/>
      <c r="BO100" s="268"/>
      <c r="BP100" s="268"/>
      <c r="BQ100" s="265">
        <v>94</v>
      </c>
      <c r="BR100" s="270"/>
      <c r="BS100" s="946"/>
      <c r="BT100" s="947"/>
      <c r="BU100" s="947"/>
      <c r="BV100" s="947"/>
      <c r="BW100" s="947"/>
      <c r="BX100" s="947"/>
      <c r="BY100" s="947"/>
      <c r="BZ100" s="947"/>
      <c r="CA100" s="947"/>
      <c r="CB100" s="947"/>
      <c r="CC100" s="947"/>
      <c r="CD100" s="947"/>
      <c r="CE100" s="947"/>
      <c r="CF100" s="947"/>
      <c r="CG100" s="948"/>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40"/>
      <c r="DW100" s="941"/>
      <c r="DX100" s="941"/>
      <c r="DY100" s="941"/>
      <c r="DZ100" s="942"/>
      <c r="EA100" s="249"/>
    </row>
    <row r="101" spans="1:131" s="250" customFormat="1" ht="26.25" hidden="1" customHeight="1">
      <c r="A101" s="273"/>
      <c r="B101" s="274"/>
      <c r="C101" s="274"/>
      <c r="D101" s="274"/>
      <c r="E101" s="274"/>
      <c r="F101" s="274"/>
      <c r="G101" s="274"/>
      <c r="H101" s="274"/>
      <c r="I101" s="274"/>
      <c r="J101" s="274"/>
      <c r="K101" s="274"/>
      <c r="L101" s="274"/>
      <c r="M101" s="274"/>
      <c r="N101" s="274"/>
      <c r="O101" s="274"/>
      <c r="P101" s="274"/>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6"/>
      <c r="BA101" s="276"/>
      <c r="BB101" s="276"/>
      <c r="BC101" s="276"/>
      <c r="BD101" s="276"/>
      <c r="BE101" s="268"/>
      <c r="BF101" s="268"/>
      <c r="BG101" s="268"/>
      <c r="BH101" s="268"/>
      <c r="BI101" s="268"/>
      <c r="BJ101" s="268"/>
      <c r="BK101" s="268"/>
      <c r="BL101" s="268"/>
      <c r="BM101" s="268"/>
      <c r="BN101" s="268"/>
      <c r="BO101" s="268"/>
      <c r="BP101" s="268"/>
      <c r="BQ101" s="265">
        <v>95</v>
      </c>
      <c r="BR101" s="270"/>
      <c r="BS101" s="946"/>
      <c r="BT101" s="947"/>
      <c r="BU101" s="947"/>
      <c r="BV101" s="947"/>
      <c r="BW101" s="947"/>
      <c r="BX101" s="947"/>
      <c r="BY101" s="947"/>
      <c r="BZ101" s="947"/>
      <c r="CA101" s="947"/>
      <c r="CB101" s="947"/>
      <c r="CC101" s="947"/>
      <c r="CD101" s="947"/>
      <c r="CE101" s="947"/>
      <c r="CF101" s="947"/>
      <c r="CG101" s="948"/>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40"/>
      <c r="DW101" s="941"/>
      <c r="DX101" s="941"/>
      <c r="DY101" s="941"/>
      <c r="DZ101" s="942"/>
      <c r="EA101" s="249"/>
    </row>
    <row r="102" spans="1:131" s="250" customFormat="1" ht="26.25" customHeight="1" thickBot="1">
      <c r="A102" s="273"/>
      <c r="B102" s="274"/>
      <c r="C102" s="274"/>
      <c r="D102" s="274"/>
      <c r="E102" s="274"/>
      <c r="F102" s="274"/>
      <c r="G102" s="274"/>
      <c r="H102" s="274"/>
      <c r="I102" s="274"/>
      <c r="J102" s="274"/>
      <c r="K102" s="274"/>
      <c r="L102" s="274"/>
      <c r="M102" s="274"/>
      <c r="N102" s="274"/>
      <c r="O102" s="274"/>
      <c r="P102" s="274"/>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6"/>
      <c r="BA102" s="276"/>
      <c r="BB102" s="276"/>
      <c r="BC102" s="276"/>
      <c r="BD102" s="276"/>
      <c r="BE102" s="268"/>
      <c r="BF102" s="268"/>
      <c r="BG102" s="268"/>
      <c r="BH102" s="268"/>
      <c r="BI102" s="268"/>
      <c r="BJ102" s="268"/>
      <c r="BK102" s="268"/>
      <c r="BL102" s="268"/>
      <c r="BM102" s="268"/>
      <c r="BN102" s="268"/>
      <c r="BO102" s="268"/>
      <c r="BP102" s="268"/>
      <c r="BQ102" s="267" t="s">
        <v>383</v>
      </c>
      <c r="BR102" s="873" t="s">
        <v>414</v>
      </c>
      <c r="BS102" s="874"/>
      <c r="BT102" s="874"/>
      <c r="BU102" s="874"/>
      <c r="BV102" s="874"/>
      <c r="BW102" s="874"/>
      <c r="BX102" s="874"/>
      <c r="BY102" s="874"/>
      <c r="BZ102" s="874"/>
      <c r="CA102" s="874"/>
      <c r="CB102" s="874"/>
      <c r="CC102" s="874"/>
      <c r="CD102" s="874"/>
      <c r="CE102" s="874"/>
      <c r="CF102" s="874"/>
      <c r="CG102" s="875"/>
      <c r="CH102" s="971"/>
      <c r="CI102" s="972"/>
      <c r="CJ102" s="972"/>
      <c r="CK102" s="972"/>
      <c r="CL102" s="973"/>
      <c r="CM102" s="971"/>
      <c r="CN102" s="972"/>
      <c r="CO102" s="972"/>
      <c r="CP102" s="972"/>
      <c r="CQ102" s="973"/>
      <c r="CR102" s="974"/>
      <c r="CS102" s="933"/>
      <c r="CT102" s="933"/>
      <c r="CU102" s="933"/>
      <c r="CV102" s="975"/>
      <c r="CW102" s="974"/>
      <c r="CX102" s="933"/>
      <c r="CY102" s="933"/>
      <c r="CZ102" s="933"/>
      <c r="DA102" s="975"/>
      <c r="DB102" s="974"/>
      <c r="DC102" s="933"/>
      <c r="DD102" s="933"/>
      <c r="DE102" s="933"/>
      <c r="DF102" s="975"/>
      <c r="DG102" s="974"/>
      <c r="DH102" s="933"/>
      <c r="DI102" s="933"/>
      <c r="DJ102" s="933"/>
      <c r="DK102" s="975"/>
      <c r="DL102" s="974"/>
      <c r="DM102" s="933"/>
      <c r="DN102" s="933"/>
      <c r="DO102" s="933"/>
      <c r="DP102" s="975"/>
      <c r="DQ102" s="974"/>
      <c r="DR102" s="933"/>
      <c r="DS102" s="933"/>
      <c r="DT102" s="933"/>
      <c r="DU102" s="975"/>
      <c r="DV102" s="998"/>
      <c r="DW102" s="999"/>
      <c r="DX102" s="999"/>
      <c r="DY102" s="999"/>
      <c r="DZ102" s="1000"/>
      <c r="EA102" s="249"/>
    </row>
    <row r="103" spans="1:131" s="250" customFormat="1" ht="26.25" customHeight="1">
      <c r="A103" s="273"/>
      <c r="B103" s="274"/>
      <c r="C103" s="274"/>
      <c r="D103" s="274"/>
      <c r="E103" s="274"/>
      <c r="F103" s="274"/>
      <c r="G103" s="274"/>
      <c r="H103" s="274"/>
      <c r="I103" s="274"/>
      <c r="J103" s="274"/>
      <c r="K103" s="274"/>
      <c r="L103" s="274"/>
      <c r="M103" s="274"/>
      <c r="N103" s="274"/>
      <c r="O103" s="274"/>
      <c r="P103" s="274"/>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6"/>
      <c r="BA103" s="276"/>
      <c r="BB103" s="276"/>
      <c r="BC103" s="276"/>
      <c r="BD103" s="276"/>
      <c r="BE103" s="268"/>
      <c r="BF103" s="268"/>
      <c r="BG103" s="268"/>
      <c r="BH103" s="268"/>
      <c r="BI103" s="268"/>
      <c r="BJ103" s="268"/>
      <c r="BK103" s="268"/>
      <c r="BL103" s="268"/>
      <c r="BM103" s="268"/>
      <c r="BN103" s="268"/>
      <c r="BO103" s="268"/>
      <c r="BP103" s="268"/>
      <c r="BQ103" s="1001" t="s">
        <v>415</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9"/>
    </row>
    <row r="104" spans="1:131" s="250" customFormat="1" ht="26.25" customHeight="1">
      <c r="A104" s="273"/>
      <c r="B104" s="274"/>
      <c r="C104" s="274"/>
      <c r="D104" s="274"/>
      <c r="E104" s="274"/>
      <c r="F104" s="274"/>
      <c r="G104" s="274"/>
      <c r="H104" s="274"/>
      <c r="I104" s="274"/>
      <c r="J104" s="274"/>
      <c r="K104" s="274"/>
      <c r="L104" s="274"/>
      <c r="M104" s="274"/>
      <c r="N104" s="274"/>
      <c r="O104" s="274"/>
      <c r="P104" s="274"/>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6"/>
      <c r="BA104" s="276"/>
      <c r="BB104" s="276"/>
      <c r="BC104" s="276"/>
      <c r="BD104" s="276"/>
      <c r="BE104" s="268"/>
      <c r="BF104" s="268"/>
      <c r="BG104" s="268"/>
      <c r="BH104" s="268"/>
      <c r="BI104" s="268"/>
      <c r="BJ104" s="268"/>
      <c r="BK104" s="268"/>
      <c r="BL104" s="268"/>
      <c r="BM104" s="268"/>
      <c r="BN104" s="268"/>
      <c r="BO104" s="268"/>
      <c r="BP104" s="268"/>
      <c r="BQ104" s="1002" t="s">
        <v>416</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9"/>
    </row>
    <row r="105" spans="1:131" s="250" customFormat="1" ht="11.25" customHeight="1">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71"/>
      <c r="BR105" s="271"/>
      <c r="BS105" s="271"/>
      <c r="BT105" s="271"/>
      <c r="BU105" s="271"/>
      <c r="BV105" s="271"/>
      <c r="BW105" s="271"/>
      <c r="BX105" s="271"/>
      <c r="BY105" s="271"/>
      <c r="BZ105" s="271"/>
      <c r="CA105" s="271"/>
      <c r="CB105" s="271"/>
      <c r="CC105" s="271"/>
      <c r="CD105" s="271"/>
      <c r="CE105" s="271"/>
      <c r="CF105" s="271"/>
      <c r="CG105" s="271"/>
      <c r="CH105" s="271"/>
      <c r="CI105" s="271"/>
      <c r="CJ105" s="271"/>
      <c r="CK105" s="271"/>
      <c r="CL105" s="271"/>
      <c r="CM105" s="271"/>
      <c r="CN105" s="271"/>
      <c r="CO105" s="271"/>
      <c r="CP105" s="271"/>
      <c r="CQ105" s="271"/>
      <c r="CR105" s="271"/>
      <c r="CS105" s="271"/>
      <c r="CT105" s="271"/>
      <c r="CU105" s="271"/>
      <c r="CV105" s="271"/>
      <c r="CW105" s="271"/>
      <c r="CX105" s="271"/>
      <c r="CY105" s="271"/>
      <c r="CZ105" s="271"/>
      <c r="DA105" s="271"/>
      <c r="DB105" s="271"/>
      <c r="DC105" s="271"/>
      <c r="DD105" s="271"/>
      <c r="DE105" s="271"/>
      <c r="DF105" s="271"/>
      <c r="DG105" s="271"/>
      <c r="DH105" s="271"/>
      <c r="DI105" s="271"/>
      <c r="DJ105" s="271"/>
      <c r="DK105" s="271"/>
      <c r="DL105" s="271"/>
      <c r="DM105" s="271"/>
      <c r="DN105" s="271"/>
      <c r="DO105" s="271"/>
      <c r="DP105" s="271"/>
      <c r="DQ105" s="271"/>
      <c r="DR105" s="271"/>
      <c r="DS105" s="271"/>
      <c r="DT105" s="271"/>
      <c r="DU105" s="271"/>
      <c r="DV105" s="271"/>
      <c r="DW105" s="271"/>
      <c r="DX105" s="271"/>
      <c r="DY105" s="271"/>
      <c r="DZ105" s="271"/>
      <c r="EA105" s="249"/>
    </row>
    <row r="106" spans="1:131" s="250" customFormat="1" ht="11.25" customHeight="1">
      <c r="A106" s="277"/>
      <c r="B106" s="277"/>
      <c r="C106" s="277"/>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1"/>
      <c r="BR106" s="271"/>
      <c r="BS106" s="271"/>
      <c r="BT106" s="271"/>
      <c r="BU106" s="271"/>
      <c r="BV106" s="271"/>
      <c r="BW106" s="271"/>
      <c r="BX106" s="271"/>
      <c r="BY106" s="271"/>
      <c r="BZ106" s="271"/>
      <c r="CA106" s="271"/>
      <c r="CB106" s="271"/>
      <c r="CC106" s="271"/>
      <c r="CD106" s="271"/>
      <c r="CE106" s="271"/>
      <c r="CF106" s="271"/>
      <c r="CG106" s="271"/>
      <c r="CH106" s="271"/>
      <c r="CI106" s="271"/>
      <c r="CJ106" s="271"/>
      <c r="CK106" s="271"/>
      <c r="CL106" s="271"/>
      <c r="CM106" s="271"/>
      <c r="CN106" s="271"/>
      <c r="CO106" s="271"/>
      <c r="CP106" s="271"/>
      <c r="CQ106" s="271"/>
      <c r="CR106" s="271"/>
      <c r="CS106" s="271"/>
      <c r="CT106" s="271"/>
      <c r="CU106" s="271"/>
      <c r="CV106" s="271"/>
      <c r="CW106" s="271"/>
      <c r="CX106" s="271"/>
      <c r="CY106" s="271"/>
      <c r="CZ106" s="271"/>
      <c r="DA106" s="271"/>
      <c r="DB106" s="271"/>
      <c r="DC106" s="271"/>
      <c r="DD106" s="271"/>
      <c r="DE106" s="271"/>
      <c r="DF106" s="271"/>
      <c r="DG106" s="271"/>
      <c r="DH106" s="271"/>
      <c r="DI106" s="271"/>
      <c r="DJ106" s="271"/>
      <c r="DK106" s="271"/>
      <c r="DL106" s="271"/>
      <c r="DM106" s="271"/>
      <c r="DN106" s="271"/>
      <c r="DO106" s="271"/>
      <c r="DP106" s="271"/>
      <c r="DQ106" s="271"/>
      <c r="DR106" s="271"/>
      <c r="DS106" s="271"/>
      <c r="DT106" s="271"/>
      <c r="DU106" s="271"/>
      <c r="DV106" s="271"/>
      <c r="DW106" s="271"/>
      <c r="DX106" s="271"/>
      <c r="DY106" s="271"/>
      <c r="DZ106" s="271"/>
      <c r="EA106" s="249"/>
    </row>
    <row r="107" spans="1:131" s="249" customFormat="1" ht="26.25" customHeight="1" thickBot="1">
      <c r="A107" s="278" t="s">
        <v>417</v>
      </c>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8" t="s">
        <v>418</v>
      </c>
      <c r="AV107" s="279"/>
      <c r="AW107" s="279"/>
      <c r="AX107" s="279"/>
      <c r="AY107" s="279"/>
      <c r="AZ107" s="279"/>
      <c r="BA107" s="279"/>
      <c r="BB107" s="279"/>
      <c r="BC107" s="279"/>
      <c r="BD107" s="279"/>
      <c r="BE107" s="279"/>
      <c r="BF107" s="279"/>
      <c r="BG107" s="279"/>
      <c r="BH107" s="279"/>
      <c r="BI107" s="279"/>
      <c r="BJ107" s="279"/>
      <c r="BK107" s="279"/>
      <c r="BL107" s="279"/>
      <c r="BM107" s="279"/>
      <c r="BN107" s="279"/>
      <c r="BO107" s="279"/>
      <c r="BP107" s="279"/>
      <c r="BQ107" s="279"/>
      <c r="BR107" s="279"/>
      <c r="BS107" s="279"/>
      <c r="BT107" s="279"/>
      <c r="BU107" s="279"/>
      <c r="BV107" s="279"/>
      <c r="BW107" s="279"/>
      <c r="BX107" s="279"/>
      <c r="BY107" s="279"/>
      <c r="BZ107" s="279"/>
      <c r="CA107" s="279"/>
      <c r="CB107" s="279"/>
      <c r="CC107" s="279"/>
      <c r="CD107" s="279"/>
      <c r="CE107" s="279"/>
      <c r="CF107" s="279"/>
      <c r="CG107" s="279"/>
      <c r="CH107" s="279"/>
      <c r="CI107" s="279"/>
      <c r="CJ107" s="279"/>
      <c r="CK107" s="279"/>
      <c r="CL107" s="279"/>
      <c r="CM107" s="279"/>
      <c r="CN107" s="279"/>
      <c r="CO107" s="279"/>
      <c r="CP107" s="279"/>
      <c r="CQ107" s="279"/>
      <c r="CR107" s="279"/>
      <c r="CS107" s="279"/>
      <c r="CT107" s="279"/>
      <c r="CU107" s="279"/>
      <c r="CV107" s="279"/>
      <c r="CW107" s="279"/>
      <c r="CX107" s="279"/>
      <c r="CY107" s="279"/>
      <c r="CZ107" s="279"/>
      <c r="DA107" s="279"/>
      <c r="DB107" s="279"/>
      <c r="DC107" s="279"/>
      <c r="DD107" s="279"/>
      <c r="DE107" s="279"/>
      <c r="DF107" s="279"/>
      <c r="DG107" s="279"/>
      <c r="DH107" s="279"/>
      <c r="DI107" s="279"/>
      <c r="DJ107" s="279"/>
      <c r="DK107" s="279"/>
      <c r="DL107" s="279"/>
      <c r="DM107" s="279"/>
      <c r="DN107" s="279"/>
      <c r="DO107" s="279"/>
      <c r="DP107" s="279"/>
      <c r="DQ107" s="279"/>
      <c r="DR107" s="279"/>
      <c r="DS107" s="279"/>
      <c r="DT107" s="279"/>
      <c r="DU107" s="279"/>
      <c r="DV107" s="279"/>
      <c r="DW107" s="279"/>
      <c r="DX107" s="279"/>
      <c r="DY107" s="279"/>
      <c r="DZ107" s="279"/>
    </row>
    <row r="108" spans="1:131" s="249" customFormat="1" ht="26.25" customHeight="1">
      <c r="A108" s="1003" t="s">
        <v>419</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420</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9" customFormat="1" ht="26.25" customHeight="1">
      <c r="A109" s="996" t="s">
        <v>421</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422</v>
      </c>
      <c r="AB109" s="977"/>
      <c r="AC109" s="977"/>
      <c r="AD109" s="977"/>
      <c r="AE109" s="978"/>
      <c r="AF109" s="976" t="s">
        <v>301</v>
      </c>
      <c r="AG109" s="977"/>
      <c r="AH109" s="977"/>
      <c r="AI109" s="977"/>
      <c r="AJ109" s="978"/>
      <c r="AK109" s="976" t="s">
        <v>300</v>
      </c>
      <c r="AL109" s="977"/>
      <c r="AM109" s="977"/>
      <c r="AN109" s="977"/>
      <c r="AO109" s="978"/>
      <c r="AP109" s="976" t="s">
        <v>423</v>
      </c>
      <c r="AQ109" s="977"/>
      <c r="AR109" s="977"/>
      <c r="AS109" s="977"/>
      <c r="AT109" s="979"/>
      <c r="AU109" s="996" t="s">
        <v>421</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422</v>
      </c>
      <c r="BR109" s="977"/>
      <c r="BS109" s="977"/>
      <c r="BT109" s="977"/>
      <c r="BU109" s="978"/>
      <c r="BV109" s="976" t="s">
        <v>301</v>
      </c>
      <c r="BW109" s="977"/>
      <c r="BX109" s="977"/>
      <c r="BY109" s="977"/>
      <c r="BZ109" s="978"/>
      <c r="CA109" s="976" t="s">
        <v>300</v>
      </c>
      <c r="CB109" s="977"/>
      <c r="CC109" s="977"/>
      <c r="CD109" s="977"/>
      <c r="CE109" s="978"/>
      <c r="CF109" s="997" t="s">
        <v>423</v>
      </c>
      <c r="CG109" s="997"/>
      <c r="CH109" s="997"/>
      <c r="CI109" s="997"/>
      <c r="CJ109" s="997"/>
      <c r="CK109" s="976" t="s">
        <v>424</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422</v>
      </c>
      <c r="DH109" s="977"/>
      <c r="DI109" s="977"/>
      <c r="DJ109" s="977"/>
      <c r="DK109" s="978"/>
      <c r="DL109" s="976" t="s">
        <v>301</v>
      </c>
      <c r="DM109" s="977"/>
      <c r="DN109" s="977"/>
      <c r="DO109" s="977"/>
      <c r="DP109" s="978"/>
      <c r="DQ109" s="976" t="s">
        <v>300</v>
      </c>
      <c r="DR109" s="977"/>
      <c r="DS109" s="977"/>
      <c r="DT109" s="977"/>
      <c r="DU109" s="978"/>
      <c r="DV109" s="976" t="s">
        <v>423</v>
      </c>
      <c r="DW109" s="977"/>
      <c r="DX109" s="977"/>
      <c r="DY109" s="977"/>
      <c r="DZ109" s="979"/>
    </row>
    <row r="110" spans="1:131" s="249" customFormat="1" ht="26.25" customHeight="1">
      <c r="A110" s="980" t="s">
        <v>425</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1484484</v>
      </c>
      <c r="AB110" s="984"/>
      <c r="AC110" s="984"/>
      <c r="AD110" s="984"/>
      <c r="AE110" s="985"/>
      <c r="AF110" s="986">
        <v>1557107</v>
      </c>
      <c r="AG110" s="984"/>
      <c r="AH110" s="984"/>
      <c r="AI110" s="984"/>
      <c r="AJ110" s="985"/>
      <c r="AK110" s="986">
        <v>1553182</v>
      </c>
      <c r="AL110" s="984"/>
      <c r="AM110" s="984"/>
      <c r="AN110" s="984"/>
      <c r="AO110" s="985"/>
      <c r="AP110" s="987">
        <v>12.2</v>
      </c>
      <c r="AQ110" s="988"/>
      <c r="AR110" s="988"/>
      <c r="AS110" s="988"/>
      <c r="AT110" s="989"/>
      <c r="AU110" s="990" t="s">
        <v>73</v>
      </c>
      <c r="AV110" s="991"/>
      <c r="AW110" s="991"/>
      <c r="AX110" s="991"/>
      <c r="AY110" s="991"/>
      <c r="AZ110" s="1032" t="s">
        <v>426</v>
      </c>
      <c r="BA110" s="981"/>
      <c r="BB110" s="981"/>
      <c r="BC110" s="981"/>
      <c r="BD110" s="981"/>
      <c r="BE110" s="981"/>
      <c r="BF110" s="981"/>
      <c r="BG110" s="981"/>
      <c r="BH110" s="981"/>
      <c r="BI110" s="981"/>
      <c r="BJ110" s="981"/>
      <c r="BK110" s="981"/>
      <c r="BL110" s="981"/>
      <c r="BM110" s="981"/>
      <c r="BN110" s="981"/>
      <c r="BO110" s="981"/>
      <c r="BP110" s="982"/>
      <c r="BQ110" s="1018">
        <v>15471024</v>
      </c>
      <c r="BR110" s="1019"/>
      <c r="BS110" s="1019"/>
      <c r="BT110" s="1019"/>
      <c r="BU110" s="1019"/>
      <c r="BV110" s="1019">
        <v>15999150</v>
      </c>
      <c r="BW110" s="1019"/>
      <c r="BX110" s="1019"/>
      <c r="BY110" s="1019"/>
      <c r="BZ110" s="1019"/>
      <c r="CA110" s="1019">
        <v>16271386</v>
      </c>
      <c r="CB110" s="1019"/>
      <c r="CC110" s="1019"/>
      <c r="CD110" s="1019"/>
      <c r="CE110" s="1019"/>
      <c r="CF110" s="1033">
        <v>127.7</v>
      </c>
      <c r="CG110" s="1034"/>
      <c r="CH110" s="1034"/>
      <c r="CI110" s="1034"/>
      <c r="CJ110" s="1034"/>
      <c r="CK110" s="1035" t="s">
        <v>427</v>
      </c>
      <c r="CL110" s="1036"/>
      <c r="CM110" s="1015" t="s">
        <v>428</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429</v>
      </c>
      <c r="DH110" s="1019"/>
      <c r="DI110" s="1019"/>
      <c r="DJ110" s="1019"/>
      <c r="DK110" s="1019"/>
      <c r="DL110" s="1019" t="s">
        <v>430</v>
      </c>
      <c r="DM110" s="1019"/>
      <c r="DN110" s="1019"/>
      <c r="DO110" s="1019"/>
      <c r="DP110" s="1019"/>
      <c r="DQ110" s="1019" t="s">
        <v>429</v>
      </c>
      <c r="DR110" s="1019"/>
      <c r="DS110" s="1019"/>
      <c r="DT110" s="1019"/>
      <c r="DU110" s="1019"/>
      <c r="DV110" s="1020" t="s">
        <v>172</v>
      </c>
      <c r="DW110" s="1020"/>
      <c r="DX110" s="1020"/>
      <c r="DY110" s="1020"/>
      <c r="DZ110" s="1021"/>
    </row>
    <row r="111" spans="1:131" s="249" customFormat="1" ht="26.25" customHeight="1">
      <c r="A111" s="1022" t="s">
        <v>431</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429</v>
      </c>
      <c r="AB111" s="1026"/>
      <c r="AC111" s="1026"/>
      <c r="AD111" s="1026"/>
      <c r="AE111" s="1027"/>
      <c r="AF111" s="1028" t="s">
        <v>429</v>
      </c>
      <c r="AG111" s="1026"/>
      <c r="AH111" s="1026"/>
      <c r="AI111" s="1026"/>
      <c r="AJ111" s="1027"/>
      <c r="AK111" s="1028" t="s">
        <v>429</v>
      </c>
      <c r="AL111" s="1026"/>
      <c r="AM111" s="1026"/>
      <c r="AN111" s="1026"/>
      <c r="AO111" s="1027"/>
      <c r="AP111" s="1029" t="s">
        <v>430</v>
      </c>
      <c r="AQ111" s="1030"/>
      <c r="AR111" s="1030"/>
      <c r="AS111" s="1030"/>
      <c r="AT111" s="1031"/>
      <c r="AU111" s="992"/>
      <c r="AV111" s="993"/>
      <c r="AW111" s="993"/>
      <c r="AX111" s="993"/>
      <c r="AY111" s="993"/>
      <c r="AZ111" s="1041" t="s">
        <v>432</v>
      </c>
      <c r="BA111" s="1042"/>
      <c r="BB111" s="1042"/>
      <c r="BC111" s="1042"/>
      <c r="BD111" s="1042"/>
      <c r="BE111" s="1042"/>
      <c r="BF111" s="1042"/>
      <c r="BG111" s="1042"/>
      <c r="BH111" s="1042"/>
      <c r="BI111" s="1042"/>
      <c r="BJ111" s="1042"/>
      <c r="BK111" s="1042"/>
      <c r="BL111" s="1042"/>
      <c r="BM111" s="1042"/>
      <c r="BN111" s="1042"/>
      <c r="BO111" s="1042"/>
      <c r="BP111" s="1043"/>
      <c r="BQ111" s="1011">
        <v>6217</v>
      </c>
      <c r="BR111" s="1012"/>
      <c r="BS111" s="1012"/>
      <c r="BT111" s="1012"/>
      <c r="BU111" s="1012"/>
      <c r="BV111" s="1012" t="s">
        <v>430</v>
      </c>
      <c r="BW111" s="1012"/>
      <c r="BX111" s="1012"/>
      <c r="BY111" s="1012"/>
      <c r="BZ111" s="1012"/>
      <c r="CA111" s="1012" t="s">
        <v>385</v>
      </c>
      <c r="CB111" s="1012"/>
      <c r="CC111" s="1012"/>
      <c r="CD111" s="1012"/>
      <c r="CE111" s="1012"/>
      <c r="CF111" s="1006" t="s">
        <v>429</v>
      </c>
      <c r="CG111" s="1007"/>
      <c r="CH111" s="1007"/>
      <c r="CI111" s="1007"/>
      <c r="CJ111" s="1007"/>
      <c r="CK111" s="1037"/>
      <c r="CL111" s="1038"/>
      <c r="CM111" s="1008" t="s">
        <v>433</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385</v>
      </c>
      <c r="DH111" s="1012"/>
      <c r="DI111" s="1012"/>
      <c r="DJ111" s="1012"/>
      <c r="DK111" s="1012"/>
      <c r="DL111" s="1012" t="s">
        <v>430</v>
      </c>
      <c r="DM111" s="1012"/>
      <c r="DN111" s="1012"/>
      <c r="DO111" s="1012"/>
      <c r="DP111" s="1012"/>
      <c r="DQ111" s="1012" t="s">
        <v>385</v>
      </c>
      <c r="DR111" s="1012"/>
      <c r="DS111" s="1012"/>
      <c r="DT111" s="1012"/>
      <c r="DU111" s="1012"/>
      <c r="DV111" s="1013" t="s">
        <v>430</v>
      </c>
      <c r="DW111" s="1013"/>
      <c r="DX111" s="1013"/>
      <c r="DY111" s="1013"/>
      <c r="DZ111" s="1014"/>
    </row>
    <row r="112" spans="1:131" s="249" customFormat="1" ht="26.25" customHeight="1">
      <c r="A112" s="1044" t="s">
        <v>434</v>
      </c>
      <c r="B112" s="1045"/>
      <c r="C112" s="1042" t="s">
        <v>435</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385</v>
      </c>
      <c r="AB112" s="1051"/>
      <c r="AC112" s="1051"/>
      <c r="AD112" s="1051"/>
      <c r="AE112" s="1052"/>
      <c r="AF112" s="1053" t="s">
        <v>385</v>
      </c>
      <c r="AG112" s="1051"/>
      <c r="AH112" s="1051"/>
      <c r="AI112" s="1051"/>
      <c r="AJ112" s="1052"/>
      <c r="AK112" s="1053" t="s">
        <v>405</v>
      </c>
      <c r="AL112" s="1051"/>
      <c r="AM112" s="1051"/>
      <c r="AN112" s="1051"/>
      <c r="AO112" s="1052"/>
      <c r="AP112" s="1054" t="s">
        <v>385</v>
      </c>
      <c r="AQ112" s="1055"/>
      <c r="AR112" s="1055"/>
      <c r="AS112" s="1055"/>
      <c r="AT112" s="1056"/>
      <c r="AU112" s="992"/>
      <c r="AV112" s="993"/>
      <c r="AW112" s="993"/>
      <c r="AX112" s="993"/>
      <c r="AY112" s="993"/>
      <c r="AZ112" s="1041" t="s">
        <v>436</v>
      </c>
      <c r="BA112" s="1042"/>
      <c r="BB112" s="1042"/>
      <c r="BC112" s="1042"/>
      <c r="BD112" s="1042"/>
      <c r="BE112" s="1042"/>
      <c r="BF112" s="1042"/>
      <c r="BG112" s="1042"/>
      <c r="BH112" s="1042"/>
      <c r="BI112" s="1042"/>
      <c r="BJ112" s="1042"/>
      <c r="BK112" s="1042"/>
      <c r="BL112" s="1042"/>
      <c r="BM112" s="1042"/>
      <c r="BN112" s="1042"/>
      <c r="BO112" s="1042"/>
      <c r="BP112" s="1043"/>
      <c r="BQ112" s="1011">
        <v>4206001</v>
      </c>
      <c r="BR112" s="1012"/>
      <c r="BS112" s="1012"/>
      <c r="BT112" s="1012"/>
      <c r="BU112" s="1012"/>
      <c r="BV112" s="1012">
        <v>3599315</v>
      </c>
      <c r="BW112" s="1012"/>
      <c r="BX112" s="1012"/>
      <c r="BY112" s="1012"/>
      <c r="BZ112" s="1012"/>
      <c r="CA112" s="1012">
        <v>3022619</v>
      </c>
      <c r="CB112" s="1012"/>
      <c r="CC112" s="1012"/>
      <c r="CD112" s="1012"/>
      <c r="CE112" s="1012"/>
      <c r="CF112" s="1006">
        <v>23.7</v>
      </c>
      <c r="CG112" s="1007"/>
      <c r="CH112" s="1007"/>
      <c r="CI112" s="1007"/>
      <c r="CJ112" s="1007"/>
      <c r="CK112" s="1037"/>
      <c r="CL112" s="1038"/>
      <c r="CM112" s="1008" t="s">
        <v>437</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172</v>
      </c>
      <c r="DH112" s="1012"/>
      <c r="DI112" s="1012"/>
      <c r="DJ112" s="1012"/>
      <c r="DK112" s="1012"/>
      <c r="DL112" s="1012" t="s">
        <v>385</v>
      </c>
      <c r="DM112" s="1012"/>
      <c r="DN112" s="1012"/>
      <c r="DO112" s="1012"/>
      <c r="DP112" s="1012"/>
      <c r="DQ112" s="1012" t="s">
        <v>385</v>
      </c>
      <c r="DR112" s="1012"/>
      <c r="DS112" s="1012"/>
      <c r="DT112" s="1012"/>
      <c r="DU112" s="1012"/>
      <c r="DV112" s="1013" t="s">
        <v>438</v>
      </c>
      <c r="DW112" s="1013"/>
      <c r="DX112" s="1013"/>
      <c r="DY112" s="1013"/>
      <c r="DZ112" s="1014"/>
    </row>
    <row r="113" spans="1:130" s="249" customFormat="1" ht="26.25" customHeight="1">
      <c r="A113" s="1046"/>
      <c r="B113" s="1047"/>
      <c r="C113" s="1042" t="s">
        <v>439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612314</v>
      </c>
      <c r="AB113" s="1026"/>
      <c r="AC113" s="1026"/>
      <c r="AD113" s="1026"/>
      <c r="AE113" s="1027"/>
      <c r="AF113" s="1028">
        <v>503679</v>
      </c>
      <c r="AG113" s="1026"/>
      <c r="AH113" s="1026"/>
      <c r="AI113" s="1026"/>
      <c r="AJ113" s="1027"/>
      <c r="AK113" s="1028">
        <v>434914</v>
      </c>
      <c r="AL113" s="1026"/>
      <c r="AM113" s="1026"/>
      <c r="AN113" s="1026"/>
      <c r="AO113" s="1027"/>
      <c r="AP113" s="1029">
        <v>3.4</v>
      </c>
      <c r="AQ113" s="1030"/>
      <c r="AR113" s="1030"/>
      <c r="AS113" s="1030"/>
      <c r="AT113" s="1031"/>
      <c r="AU113" s="992"/>
      <c r="AV113" s="993"/>
      <c r="AW113" s="993"/>
      <c r="AX113" s="993"/>
      <c r="AY113" s="993"/>
      <c r="AZ113" s="1041" t="s">
        <v>440</v>
      </c>
      <c r="BA113" s="1042"/>
      <c r="BB113" s="1042"/>
      <c r="BC113" s="1042"/>
      <c r="BD113" s="1042"/>
      <c r="BE113" s="1042"/>
      <c r="BF113" s="1042"/>
      <c r="BG113" s="1042"/>
      <c r="BH113" s="1042"/>
      <c r="BI113" s="1042"/>
      <c r="BJ113" s="1042"/>
      <c r="BK113" s="1042"/>
      <c r="BL113" s="1042"/>
      <c r="BM113" s="1042"/>
      <c r="BN113" s="1042"/>
      <c r="BO113" s="1042"/>
      <c r="BP113" s="1043"/>
      <c r="BQ113" s="1011">
        <v>291009</v>
      </c>
      <c r="BR113" s="1012"/>
      <c r="BS113" s="1012"/>
      <c r="BT113" s="1012"/>
      <c r="BU113" s="1012"/>
      <c r="BV113" s="1012">
        <v>300606</v>
      </c>
      <c r="BW113" s="1012"/>
      <c r="BX113" s="1012"/>
      <c r="BY113" s="1012"/>
      <c r="BZ113" s="1012"/>
      <c r="CA113" s="1012">
        <v>307492</v>
      </c>
      <c r="CB113" s="1012"/>
      <c r="CC113" s="1012"/>
      <c r="CD113" s="1012"/>
      <c r="CE113" s="1012"/>
      <c r="CF113" s="1006">
        <v>2.4</v>
      </c>
      <c r="CG113" s="1007"/>
      <c r="CH113" s="1007"/>
      <c r="CI113" s="1007"/>
      <c r="CJ113" s="1007"/>
      <c r="CK113" s="1037"/>
      <c r="CL113" s="1038"/>
      <c r="CM113" s="1008" t="s">
        <v>441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429</v>
      </c>
      <c r="DH113" s="1051"/>
      <c r="DI113" s="1051"/>
      <c r="DJ113" s="1051"/>
      <c r="DK113" s="1052"/>
      <c r="DL113" s="1053" t="s">
        <v>405</v>
      </c>
      <c r="DM113" s="1051"/>
      <c r="DN113" s="1051"/>
      <c r="DO113" s="1051"/>
      <c r="DP113" s="1052"/>
      <c r="DQ113" s="1053" t="s">
        <v>438</v>
      </c>
      <c r="DR113" s="1051"/>
      <c r="DS113" s="1051"/>
      <c r="DT113" s="1051"/>
      <c r="DU113" s="1052"/>
      <c r="DV113" s="1054" t="s">
        <v>385</v>
      </c>
      <c r="DW113" s="1055"/>
      <c r="DX113" s="1055"/>
      <c r="DY113" s="1055"/>
      <c r="DZ113" s="1056"/>
    </row>
    <row r="114" spans="1:130" s="249" customFormat="1" ht="26.25" customHeight="1">
      <c r="A114" s="1046"/>
      <c r="B114" s="1047"/>
      <c r="C114" s="1042" t="s">
        <v>442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22558</v>
      </c>
      <c r="AB114" s="1051"/>
      <c r="AC114" s="1051"/>
      <c r="AD114" s="1051"/>
      <c r="AE114" s="1052"/>
      <c r="AF114" s="1053">
        <v>14102</v>
      </c>
      <c r="AG114" s="1051"/>
      <c r="AH114" s="1051"/>
      <c r="AI114" s="1051"/>
      <c r="AJ114" s="1052"/>
      <c r="AK114" s="1053">
        <v>28921</v>
      </c>
      <c r="AL114" s="1051"/>
      <c r="AM114" s="1051"/>
      <c r="AN114" s="1051"/>
      <c r="AO114" s="1052"/>
      <c r="AP114" s="1054">
        <v>0.2</v>
      </c>
      <c r="AQ114" s="1055"/>
      <c r="AR114" s="1055"/>
      <c r="AS114" s="1055"/>
      <c r="AT114" s="1056"/>
      <c r="AU114" s="992"/>
      <c r="AV114" s="993"/>
      <c r="AW114" s="993"/>
      <c r="AX114" s="993"/>
      <c r="AY114" s="993"/>
      <c r="AZ114" s="1041" t="s">
        <v>443</v>
      </c>
      <c r="BA114" s="1042"/>
      <c r="BB114" s="1042"/>
      <c r="BC114" s="1042"/>
      <c r="BD114" s="1042"/>
      <c r="BE114" s="1042"/>
      <c r="BF114" s="1042"/>
      <c r="BG114" s="1042"/>
      <c r="BH114" s="1042"/>
      <c r="BI114" s="1042"/>
      <c r="BJ114" s="1042"/>
      <c r="BK114" s="1042"/>
      <c r="BL114" s="1042"/>
      <c r="BM114" s="1042"/>
      <c r="BN114" s="1042"/>
      <c r="BO114" s="1042"/>
      <c r="BP114" s="1043"/>
      <c r="BQ114" s="1011">
        <v>1560480</v>
      </c>
      <c r="BR114" s="1012"/>
      <c r="BS114" s="1012"/>
      <c r="BT114" s="1012"/>
      <c r="BU114" s="1012"/>
      <c r="BV114" s="1012">
        <v>1602196</v>
      </c>
      <c r="BW114" s="1012"/>
      <c r="BX114" s="1012"/>
      <c r="BY114" s="1012"/>
      <c r="BZ114" s="1012"/>
      <c r="CA114" s="1012">
        <v>1554203</v>
      </c>
      <c r="CB114" s="1012"/>
      <c r="CC114" s="1012"/>
      <c r="CD114" s="1012"/>
      <c r="CE114" s="1012"/>
      <c r="CF114" s="1006">
        <v>12.2</v>
      </c>
      <c r="CG114" s="1007"/>
      <c r="CH114" s="1007"/>
      <c r="CI114" s="1007"/>
      <c r="CJ114" s="1007"/>
      <c r="CK114" s="1037"/>
      <c r="CL114" s="1038"/>
      <c r="CM114" s="1008" t="s">
        <v>444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385</v>
      </c>
      <c r="DH114" s="1051"/>
      <c r="DI114" s="1051"/>
      <c r="DJ114" s="1051"/>
      <c r="DK114" s="1052"/>
      <c r="DL114" s="1053" t="s">
        <v>385</v>
      </c>
      <c r="DM114" s="1051"/>
      <c r="DN114" s="1051"/>
      <c r="DO114" s="1051"/>
      <c r="DP114" s="1052"/>
      <c r="DQ114" s="1053" t="s">
        <v>385</v>
      </c>
      <c r="DR114" s="1051"/>
      <c r="DS114" s="1051"/>
      <c r="DT114" s="1051"/>
      <c r="DU114" s="1052"/>
      <c r="DV114" s="1054" t="s">
        <v>385</v>
      </c>
      <c r="DW114" s="1055"/>
      <c r="DX114" s="1055"/>
      <c r="DY114" s="1055"/>
      <c r="DZ114" s="1056"/>
    </row>
    <row r="115" spans="1:130" s="249" customFormat="1" ht="26.25" customHeight="1">
      <c r="A115" s="1046"/>
      <c r="B115" s="1047"/>
      <c r="C115" s="1042" t="s">
        <v>445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6351</v>
      </c>
      <c r="AB115" s="1026"/>
      <c r="AC115" s="1026"/>
      <c r="AD115" s="1026"/>
      <c r="AE115" s="1027"/>
      <c r="AF115" s="1028">
        <v>6217</v>
      </c>
      <c r="AG115" s="1026"/>
      <c r="AH115" s="1026"/>
      <c r="AI115" s="1026"/>
      <c r="AJ115" s="1027"/>
      <c r="AK115" s="1028" t="s">
        <v>385</v>
      </c>
      <c r="AL115" s="1026"/>
      <c r="AM115" s="1026"/>
      <c r="AN115" s="1026"/>
      <c r="AO115" s="1027"/>
      <c r="AP115" s="1029" t="s">
        <v>385</v>
      </c>
      <c r="AQ115" s="1030"/>
      <c r="AR115" s="1030"/>
      <c r="AS115" s="1030"/>
      <c r="AT115" s="1031"/>
      <c r="AU115" s="992"/>
      <c r="AV115" s="993"/>
      <c r="AW115" s="993"/>
      <c r="AX115" s="993"/>
      <c r="AY115" s="993"/>
      <c r="AZ115" s="1041" t="s">
        <v>446</v>
      </c>
      <c r="BA115" s="1042"/>
      <c r="BB115" s="1042"/>
      <c r="BC115" s="1042"/>
      <c r="BD115" s="1042"/>
      <c r="BE115" s="1042"/>
      <c r="BF115" s="1042"/>
      <c r="BG115" s="1042"/>
      <c r="BH115" s="1042"/>
      <c r="BI115" s="1042"/>
      <c r="BJ115" s="1042"/>
      <c r="BK115" s="1042"/>
      <c r="BL115" s="1042"/>
      <c r="BM115" s="1042"/>
      <c r="BN115" s="1042"/>
      <c r="BO115" s="1042"/>
      <c r="BP115" s="1043"/>
      <c r="BQ115" s="1011" t="s">
        <v>430</v>
      </c>
      <c r="BR115" s="1012"/>
      <c r="BS115" s="1012"/>
      <c r="BT115" s="1012"/>
      <c r="BU115" s="1012"/>
      <c r="BV115" s="1012" t="s">
        <v>385</v>
      </c>
      <c r="BW115" s="1012"/>
      <c r="BX115" s="1012"/>
      <c r="BY115" s="1012"/>
      <c r="BZ115" s="1012"/>
      <c r="CA115" s="1012" t="s">
        <v>430</v>
      </c>
      <c r="CB115" s="1012"/>
      <c r="CC115" s="1012"/>
      <c r="CD115" s="1012"/>
      <c r="CE115" s="1012"/>
      <c r="CF115" s="1006" t="s">
        <v>405</v>
      </c>
      <c r="CG115" s="1007"/>
      <c r="CH115" s="1007"/>
      <c r="CI115" s="1007"/>
      <c r="CJ115" s="1007"/>
      <c r="CK115" s="1037"/>
      <c r="CL115" s="1038"/>
      <c r="CM115" s="1041" t="s">
        <v>447</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429</v>
      </c>
      <c r="DH115" s="1051"/>
      <c r="DI115" s="1051"/>
      <c r="DJ115" s="1051"/>
      <c r="DK115" s="1052"/>
      <c r="DL115" s="1053" t="s">
        <v>430</v>
      </c>
      <c r="DM115" s="1051"/>
      <c r="DN115" s="1051"/>
      <c r="DO115" s="1051"/>
      <c r="DP115" s="1052"/>
      <c r="DQ115" s="1053" t="s">
        <v>429</v>
      </c>
      <c r="DR115" s="1051"/>
      <c r="DS115" s="1051"/>
      <c r="DT115" s="1051"/>
      <c r="DU115" s="1052"/>
      <c r="DV115" s="1054" t="s">
        <v>429</v>
      </c>
      <c r="DW115" s="1055"/>
      <c r="DX115" s="1055"/>
      <c r="DY115" s="1055"/>
      <c r="DZ115" s="1056"/>
    </row>
    <row r="116" spans="1:130" s="249" customFormat="1" ht="26.25" customHeight="1">
      <c r="A116" s="1048"/>
      <c r="B116" s="1049"/>
      <c r="C116" s="1057" t="s">
        <v>448</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430</v>
      </c>
      <c r="AB116" s="1051"/>
      <c r="AC116" s="1051"/>
      <c r="AD116" s="1051"/>
      <c r="AE116" s="1052"/>
      <c r="AF116" s="1053" t="s">
        <v>429</v>
      </c>
      <c r="AG116" s="1051"/>
      <c r="AH116" s="1051"/>
      <c r="AI116" s="1051"/>
      <c r="AJ116" s="1052"/>
      <c r="AK116" s="1053" t="s">
        <v>385</v>
      </c>
      <c r="AL116" s="1051"/>
      <c r="AM116" s="1051"/>
      <c r="AN116" s="1051"/>
      <c r="AO116" s="1052"/>
      <c r="AP116" s="1054" t="s">
        <v>429</v>
      </c>
      <c r="AQ116" s="1055"/>
      <c r="AR116" s="1055"/>
      <c r="AS116" s="1055"/>
      <c r="AT116" s="1056"/>
      <c r="AU116" s="992"/>
      <c r="AV116" s="993"/>
      <c r="AW116" s="993"/>
      <c r="AX116" s="993"/>
      <c r="AY116" s="993"/>
      <c r="AZ116" s="1059" t="s">
        <v>449</v>
      </c>
      <c r="BA116" s="1060"/>
      <c r="BB116" s="1060"/>
      <c r="BC116" s="1060"/>
      <c r="BD116" s="1060"/>
      <c r="BE116" s="1060"/>
      <c r="BF116" s="1060"/>
      <c r="BG116" s="1060"/>
      <c r="BH116" s="1060"/>
      <c r="BI116" s="1060"/>
      <c r="BJ116" s="1060"/>
      <c r="BK116" s="1060"/>
      <c r="BL116" s="1060"/>
      <c r="BM116" s="1060"/>
      <c r="BN116" s="1060"/>
      <c r="BO116" s="1060"/>
      <c r="BP116" s="1061"/>
      <c r="BQ116" s="1011" t="s">
        <v>430</v>
      </c>
      <c r="BR116" s="1012"/>
      <c r="BS116" s="1012"/>
      <c r="BT116" s="1012"/>
      <c r="BU116" s="1012"/>
      <c r="BV116" s="1012" t="s">
        <v>429</v>
      </c>
      <c r="BW116" s="1012"/>
      <c r="BX116" s="1012"/>
      <c r="BY116" s="1012"/>
      <c r="BZ116" s="1012"/>
      <c r="CA116" s="1012" t="s">
        <v>429</v>
      </c>
      <c r="CB116" s="1012"/>
      <c r="CC116" s="1012"/>
      <c r="CD116" s="1012"/>
      <c r="CE116" s="1012"/>
      <c r="CF116" s="1006" t="s">
        <v>430</v>
      </c>
      <c r="CG116" s="1007"/>
      <c r="CH116" s="1007"/>
      <c r="CI116" s="1007"/>
      <c r="CJ116" s="1007"/>
      <c r="CK116" s="1037"/>
      <c r="CL116" s="1038"/>
      <c r="CM116" s="1008" t="s">
        <v>450</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6217</v>
      </c>
      <c r="DH116" s="1051"/>
      <c r="DI116" s="1051"/>
      <c r="DJ116" s="1051"/>
      <c r="DK116" s="1052"/>
      <c r="DL116" s="1053" t="s">
        <v>385</v>
      </c>
      <c r="DM116" s="1051"/>
      <c r="DN116" s="1051"/>
      <c r="DO116" s="1051"/>
      <c r="DP116" s="1052"/>
      <c r="DQ116" s="1053" t="s">
        <v>430</v>
      </c>
      <c r="DR116" s="1051"/>
      <c r="DS116" s="1051"/>
      <c r="DT116" s="1051"/>
      <c r="DU116" s="1052"/>
      <c r="DV116" s="1054" t="s">
        <v>385</v>
      </c>
      <c r="DW116" s="1055"/>
      <c r="DX116" s="1055"/>
      <c r="DY116" s="1055"/>
      <c r="DZ116" s="1056"/>
    </row>
    <row r="117" spans="1:130" s="249" customFormat="1" ht="26.25" customHeight="1">
      <c r="A117" s="996" t="s">
        <v>184</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451</v>
      </c>
      <c r="Z117" s="978"/>
      <c r="AA117" s="1068">
        <v>2125707</v>
      </c>
      <c r="AB117" s="1069"/>
      <c r="AC117" s="1069"/>
      <c r="AD117" s="1069"/>
      <c r="AE117" s="1070"/>
      <c r="AF117" s="1071">
        <v>2081105</v>
      </c>
      <c r="AG117" s="1069"/>
      <c r="AH117" s="1069"/>
      <c r="AI117" s="1069"/>
      <c r="AJ117" s="1070"/>
      <c r="AK117" s="1071">
        <v>2017017</v>
      </c>
      <c r="AL117" s="1069"/>
      <c r="AM117" s="1069"/>
      <c r="AN117" s="1069"/>
      <c r="AO117" s="1070"/>
      <c r="AP117" s="1072"/>
      <c r="AQ117" s="1073"/>
      <c r="AR117" s="1073"/>
      <c r="AS117" s="1073"/>
      <c r="AT117" s="1074"/>
      <c r="AU117" s="992"/>
      <c r="AV117" s="993"/>
      <c r="AW117" s="993"/>
      <c r="AX117" s="993"/>
      <c r="AY117" s="993"/>
      <c r="AZ117" s="1059" t="s">
        <v>452</v>
      </c>
      <c r="BA117" s="1060"/>
      <c r="BB117" s="1060"/>
      <c r="BC117" s="1060"/>
      <c r="BD117" s="1060"/>
      <c r="BE117" s="1060"/>
      <c r="BF117" s="1060"/>
      <c r="BG117" s="1060"/>
      <c r="BH117" s="1060"/>
      <c r="BI117" s="1060"/>
      <c r="BJ117" s="1060"/>
      <c r="BK117" s="1060"/>
      <c r="BL117" s="1060"/>
      <c r="BM117" s="1060"/>
      <c r="BN117" s="1060"/>
      <c r="BO117" s="1060"/>
      <c r="BP117" s="1061"/>
      <c r="BQ117" s="1011" t="s">
        <v>438</v>
      </c>
      <c r="BR117" s="1012"/>
      <c r="BS117" s="1012"/>
      <c r="BT117" s="1012"/>
      <c r="BU117" s="1012"/>
      <c r="BV117" s="1012" t="s">
        <v>429</v>
      </c>
      <c r="BW117" s="1012"/>
      <c r="BX117" s="1012"/>
      <c r="BY117" s="1012"/>
      <c r="BZ117" s="1012"/>
      <c r="CA117" s="1012" t="s">
        <v>438</v>
      </c>
      <c r="CB117" s="1012"/>
      <c r="CC117" s="1012"/>
      <c r="CD117" s="1012"/>
      <c r="CE117" s="1012"/>
      <c r="CF117" s="1006" t="s">
        <v>438</v>
      </c>
      <c r="CG117" s="1007"/>
      <c r="CH117" s="1007"/>
      <c r="CI117" s="1007"/>
      <c r="CJ117" s="1007"/>
      <c r="CK117" s="1037"/>
      <c r="CL117" s="1038"/>
      <c r="CM117" s="1008" t="s">
        <v>453</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438</v>
      </c>
      <c r="DH117" s="1051"/>
      <c r="DI117" s="1051"/>
      <c r="DJ117" s="1051"/>
      <c r="DK117" s="1052"/>
      <c r="DL117" s="1053" t="s">
        <v>429</v>
      </c>
      <c r="DM117" s="1051"/>
      <c r="DN117" s="1051"/>
      <c r="DO117" s="1051"/>
      <c r="DP117" s="1052"/>
      <c r="DQ117" s="1053" t="s">
        <v>438</v>
      </c>
      <c r="DR117" s="1051"/>
      <c r="DS117" s="1051"/>
      <c r="DT117" s="1051"/>
      <c r="DU117" s="1052"/>
      <c r="DV117" s="1054" t="s">
        <v>429</v>
      </c>
      <c r="DW117" s="1055"/>
      <c r="DX117" s="1055"/>
      <c r="DY117" s="1055"/>
      <c r="DZ117" s="1056"/>
    </row>
    <row r="118" spans="1:130" s="249" customFormat="1" ht="26.25" customHeight="1">
      <c r="A118" s="996" t="s">
        <v>424</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422</v>
      </c>
      <c r="AB118" s="977"/>
      <c r="AC118" s="977"/>
      <c r="AD118" s="977"/>
      <c r="AE118" s="978"/>
      <c r="AF118" s="976" t="s">
        <v>301</v>
      </c>
      <c r="AG118" s="977"/>
      <c r="AH118" s="977"/>
      <c r="AI118" s="977"/>
      <c r="AJ118" s="978"/>
      <c r="AK118" s="976" t="s">
        <v>300</v>
      </c>
      <c r="AL118" s="977"/>
      <c r="AM118" s="977"/>
      <c r="AN118" s="977"/>
      <c r="AO118" s="978"/>
      <c r="AP118" s="1063" t="s">
        <v>423</v>
      </c>
      <c r="AQ118" s="1064"/>
      <c r="AR118" s="1064"/>
      <c r="AS118" s="1064"/>
      <c r="AT118" s="1065"/>
      <c r="AU118" s="992"/>
      <c r="AV118" s="993"/>
      <c r="AW118" s="993"/>
      <c r="AX118" s="993"/>
      <c r="AY118" s="993"/>
      <c r="AZ118" s="1066" t="s">
        <v>454</v>
      </c>
      <c r="BA118" s="1057"/>
      <c r="BB118" s="1057"/>
      <c r="BC118" s="1057"/>
      <c r="BD118" s="1057"/>
      <c r="BE118" s="1057"/>
      <c r="BF118" s="1057"/>
      <c r="BG118" s="1057"/>
      <c r="BH118" s="1057"/>
      <c r="BI118" s="1057"/>
      <c r="BJ118" s="1057"/>
      <c r="BK118" s="1057"/>
      <c r="BL118" s="1057"/>
      <c r="BM118" s="1057"/>
      <c r="BN118" s="1057"/>
      <c r="BO118" s="1057"/>
      <c r="BP118" s="1058"/>
      <c r="BQ118" s="1089" t="s">
        <v>429</v>
      </c>
      <c r="BR118" s="1090"/>
      <c r="BS118" s="1090"/>
      <c r="BT118" s="1090"/>
      <c r="BU118" s="1090"/>
      <c r="BV118" s="1090" t="s">
        <v>172</v>
      </c>
      <c r="BW118" s="1090"/>
      <c r="BX118" s="1090"/>
      <c r="BY118" s="1090"/>
      <c r="BZ118" s="1090"/>
      <c r="CA118" s="1090" t="s">
        <v>172</v>
      </c>
      <c r="CB118" s="1090"/>
      <c r="CC118" s="1090"/>
      <c r="CD118" s="1090"/>
      <c r="CE118" s="1090"/>
      <c r="CF118" s="1006" t="s">
        <v>172</v>
      </c>
      <c r="CG118" s="1007"/>
      <c r="CH118" s="1007"/>
      <c r="CI118" s="1007"/>
      <c r="CJ118" s="1007"/>
      <c r="CK118" s="1037"/>
      <c r="CL118" s="1038"/>
      <c r="CM118" s="1008" t="s">
        <v>455</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172</v>
      </c>
      <c r="DH118" s="1051"/>
      <c r="DI118" s="1051"/>
      <c r="DJ118" s="1051"/>
      <c r="DK118" s="1052"/>
      <c r="DL118" s="1053" t="s">
        <v>172</v>
      </c>
      <c r="DM118" s="1051"/>
      <c r="DN118" s="1051"/>
      <c r="DO118" s="1051"/>
      <c r="DP118" s="1052"/>
      <c r="DQ118" s="1053" t="s">
        <v>172</v>
      </c>
      <c r="DR118" s="1051"/>
      <c r="DS118" s="1051"/>
      <c r="DT118" s="1051"/>
      <c r="DU118" s="1052"/>
      <c r="DV118" s="1054" t="s">
        <v>172</v>
      </c>
      <c r="DW118" s="1055"/>
      <c r="DX118" s="1055"/>
      <c r="DY118" s="1055"/>
      <c r="DZ118" s="1056"/>
    </row>
    <row r="119" spans="1:130" s="249" customFormat="1" ht="26.25" customHeight="1">
      <c r="A119" s="1150" t="s">
        <v>427</v>
      </c>
      <c r="B119" s="1036"/>
      <c r="C119" s="1015" t="s">
        <v>428</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172</v>
      </c>
      <c r="AB119" s="984"/>
      <c r="AC119" s="984"/>
      <c r="AD119" s="984"/>
      <c r="AE119" s="985"/>
      <c r="AF119" s="986" t="s">
        <v>172</v>
      </c>
      <c r="AG119" s="984"/>
      <c r="AH119" s="984"/>
      <c r="AI119" s="984"/>
      <c r="AJ119" s="985"/>
      <c r="AK119" s="986" t="s">
        <v>429</v>
      </c>
      <c r="AL119" s="984"/>
      <c r="AM119" s="984"/>
      <c r="AN119" s="984"/>
      <c r="AO119" s="985"/>
      <c r="AP119" s="987" t="s">
        <v>172</v>
      </c>
      <c r="AQ119" s="988"/>
      <c r="AR119" s="988"/>
      <c r="AS119" s="988"/>
      <c r="AT119" s="989"/>
      <c r="AU119" s="994"/>
      <c r="AV119" s="995"/>
      <c r="AW119" s="995"/>
      <c r="AX119" s="995"/>
      <c r="AY119" s="995"/>
      <c r="AZ119" s="280" t="s">
        <v>184</v>
      </c>
      <c r="BA119" s="280"/>
      <c r="BB119" s="280"/>
      <c r="BC119" s="280"/>
      <c r="BD119" s="280"/>
      <c r="BE119" s="280"/>
      <c r="BF119" s="280"/>
      <c r="BG119" s="280"/>
      <c r="BH119" s="280"/>
      <c r="BI119" s="280"/>
      <c r="BJ119" s="280"/>
      <c r="BK119" s="280"/>
      <c r="BL119" s="280"/>
      <c r="BM119" s="280"/>
      <c r="BN119" s="280"/>
      <c r="BO119" s="1067" t="s">
        <v>456</v>
      </c>
      <c r="BP119" s="1098"/>
      <c r="BQ119" s="1089">
        <v>21534731</v>
      </c>
      <c r="BR119" s="1090"/>
      <c r="BS119" s="1090"/>
      <c r="BT119" s="1090"/>
      <c r="BU119" s="1090"/>
      <c r="BV119" s="1090">
        <v>21501267</v>
      </c>
      <c r="BW119" s="1090"/>
      <c r="BX119" s="1090"/>
      <c r="BY119" s="1090"/>
      <c r="BZ119" s="1090"/>
      <c r="CA119" s="1090">
        <v>21155700</v>
      </c>
      <c r="CB119" s="1090"/>
      <c r="CC119" s="1090"/>
      <c r="CD119" s="1090"/>
      <c r="CE119" s="1090"/>
      <c r="CF119" s="1091"/>
      <c r="CG119" s="1092"/>
      <c r="CH119" s="1092"/>
      <c r="CI119" s="1092"/>
      <c r="CJ119" s="1093"/>
      <c r="CK119" s="1039"/>
      <c r="CL119" s="1040"/>
      <c r="CM119" s="1094" t="s">
        <v>457</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172</v>
      </c>
      <c r="DH119" s="1076"/>
      <c r="DI119" s="1076"/>
      <c r="DJ119" s="1076"/>
      <c r="DK119" s="1077"/>
      <c r="DL119" s="1075" t="s">
        <v>385</v>
      </c>
      <c r="DM119" s="1076"/>
      <c r="DN119" s="1076"/>
      <c r="DO119" s="1076"/>
      <c r="DP119" s="1077"/>
      <c r="DQ119" s="1075" t="s">
        <v>172</v>
      </c>
      <c r="DR119" s="1076"/>
      <c r="DS119" s="1076"/>
      <c r="DT119" s="1076"/>
      <c r="DU119" s="1077"/>
      <c r="DV119" s="1078" t="s">
        <v>385</v>
      </c>
      <c r="DW119" s="1079"/>
      <c r="DX119" s="1079"/>
      <c r="DY119" s="1079"/>
      <c r="DZ119" s="1080"/>
    </row>
    <row r="120" spans="1:130" s="249" customFormat="1" ht="26.25" customHeight="1">
      <c r="A120" s="1151"/>
      <c r="B120" s="1038"/>
      <c r="C120" s="1008" t="s">
        <v>433</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458</v>
      </c>
      <c r="AB120" s="1051"/>
      <c r="AC120" s="1051"/>
      <c r="AD120" s="1051"/>
      <c r="AE120" s="1052"/>
      <c r="AF120" s="1053" t="s">
        <v>459</v>
      </c>
      <c r="AG120" s="1051"/>
      <c r="AH120" s="1051"/>
      <c r="AI120" s="1051"/>
      <c r="AJ120" s="1052"/>
      <c r="AK120" s="1053" t="s">
        <v>385</v>
      </c>
      <c r="AL120" s="1051"/>
      <c r="AM120" s="1051"/>
      <c r="AN120" s="1051"/>
      <c r="AO120" s="1052"/>
      <c r="AP120" s="1054" t="s">
        <v>172</v>
      </c>
      <c r="AQ120" s="1055"/>
      <c r="AR120" s="1055"/>
      <c r="AS120" s="1055"/>
      <c r="AT120" s="1056"/>
      <c r="AU120" s="1081" t="s">
        <v>460</v>
      </c>
      <c r="AV120" s="1082"/>
      <c r="AW120" s="1082"/>
      <c r="AX120" s="1082"/>
      <c r="AY120" s="1083"/>
      <c r="AZ120" s="1032" t="s">
        <v>461</v>
      </c>
      <c r="BA120" s="981"/>
      <c r="BB120" s="981"/>
      <c r="BC120" s="981"/>
      <c r="BD120" s="981"/>
      <c r="BE120" s="981"/>
      <c r="BF120" s="981"/>
      <c r="BG120" s="981"/>
      <c r="BH120" s="981"/>
      <c r="BI120" s="981"/>
      <c r="BJ120" s="981"/>
      <c r="BK120" s="981"/>
      <c r="BL120" s="981"/>
      <c r="BM120" s="981"/>
      <c r="BN120" s="981"/>
      <c r="BO120" s="981"/>
      <c r="BP120" s="982"/>
      <c r="BQ120" s="1018">
        <v>5693573</v>
      </c>
      <c r="BR120" s="1019"/>
      <c r="BS120" s="1019"/>
      <c r="BT120" s="1019"/>
      <c r="BU120" s="1019"/>
      <c r="BV120" s="1019">
        <v>5721876</v>
      </c>
      <c r="BW120" s="1019"/>
      <c r="BX120" s="1019"/>
      <c r="BY120" s="1019"/>
      <c r="BZ120" s="1019"/>
      <c r="CA120" s="1019">
        <v>6517876</v>
      </c>
      <c r="CB120" s="1019"/>
      <c r="CC120" s="1019"/>
      <c r="CD120" s="1019"/>
      <c r="CE120" s="1019"/>
      <c r="CF120" s="1033">
        <v>51.1</v>
      </c>
      <c r="CG120" s="1034"/>
      <c r="CH120" s="1034"/>
      <c r="CI120" s="1034"/>
      <c r="CJ120" s="1034"/>
      <c r="CK120" s="1099" t="s">
        <v>462</v>
      </c>
      <c r="CL120" s="1100"/>
      <c r="CM120" s="1100"/>
      <c r="CN120" s="1100"/>
      <c r="CO120" s="1101"/>
      <c r="CP120" s="1107" t="s">
        <v>402</v>
      </c>
      <c r="CQ120" s="1108"/>
      <c r="CR120" s="1108"/>
      <c r="CS120" s="1108"/>
      <c r="CT120" s="1108"/>
      <c r="CU120" s="1108"/>
      <c r="CV120" s="1108"/>
      <c r="CW120" s="1108"/>
      <c r="CX120" s="1108"/>
      <c r="CY120" s="1108"/>
      <c r="CZ120" s="1108"/>
      <c r="DA120" s="1108"/>
      <c r="DB120" s="1108"/>
      <c r="DC120" s="1108"/>
      <c r="DD120" s="1108"/>
      <c r="DE120" s="1108"/>
      <c r="DF120" s="1109"/>
      <c r="DG120" s="1018">
        <v>4184764</v>
      </c>
      <c r="DH120" s="1019"/>
      <c r="DI120" s="1019"/>
      <c r="DJ120" s="1019"/>
      <c r="DK120" s="1019"/>
      <c r="DL120" s="1019">
        <v>3577331</v>
      </c>
      <c r="DM120" s="1019"/>
      <c r="DN120" s="1019"/>
      <c r="DO120" s="1019"/>
      <c r="DP120" s="1019"/>
      <c r="DQ120" s="1019">
        <v>3015135</v>
      </c>
      <c r="DR120" s="1019"/>
      <c r="DS120" s="1019"/>
      <c r="DT120" s="1019"/>
      <c r="DU120" s="1019"/>
      <c r="DV120" s="1020">
        <v>23.7</v>
      </c>
      <c r="DW120" s="1020"/>
      <c r="DX120" s="1020"/>
      <c r="DY120" s="1020"/>
      <c r="DZ120" s="1021"/>
    </row>
    <row r="121" spans="1:130" s="249" customFormat="1" ht="26.25" customHeight="1">
      <c r="A121" s="1151"/>
      <c r="B121" s="1038"/>
      <c r="C121" s="1059" t="s">
        <v>463</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405</v>
      </c>
      <c r="AB121" s="1051"/>
      <c r="AC121" s="1051"/>
      <c r="AD121" s="1051"/>
      <c r="AE121" s="1052"/>
      <c r="AF121" s="1053" t="s">
        <v>464</v>
      </c>
      <c r="AG121" s="1051"/>
      <c r="AH121" s="1051"/>
      <c r="AI121" s="1051"/>
      <c r="AJ121" s="1052"/>
      <c r="AK121" s="1053" t="s">
        <v>405</v>
      </c>
      <c r="AL121" s="1051"/>
      <c r="AM121" s="1051"/>
      <c r="AN121" s="1051"/>
      <c r="AO121" s="1052"/>
      <c r="AP121" s="1054" t="s">
        <v>464</v>
      </c>
      <c r="AQ121" s="1055"/>
      <c r="AR121" s="1055"/>
      <c r="AS121" s="1055"/>
      <c r="AT121" s="1056"/>
      <c r="AU121" s="1084"/>
      <c r="AV121" s="1085"/>
      <c r="AW121" s="1085"/>
      <c r="AX121" s="1085"/>
      <c r="AY121" s="1086"/>
      <c r="AZ121" s="1041" t="s">
        <v>465</v>
      </c>
      <c r="BA121" s="1042"/>
      <c r="BB121" s="1042"/>
      <c r="BC121" s="1042"/>
      <c r="BD121" s="1042"/>
      <c r="BE121" s="1042"/>
      <c r="BF121" s="1042"/>
      <c r="BG121" s="1042"/>
      <c r="BH121" s="1042"/>
      <c r="BI121" s="1042"/>
      <c r="BJ121" s="1042"/>
      <c r="BK121" s="1042"/>
      <c r="BL121" s="1042"/>
      <c r="BM121" s="1042"/>
      <c r="BN121" s="1042"/>
      <c r="BO121" s="1042"/>
      <c r="BP121" s="1043"/>
      <c r="BQ121" s="1011">
        <v>3102967</v>
      </c>
      <c r="BR121" s="1012"/>
      <c r="BS121" s="1012"/>
      <c r="BT121" s="1012"/>
      <c r="BU121" s="1012"/>
      <c r="BV121" s="1012">
        <v>2810606</v>
      </c>
      <c r="BW121" s="1012"/>
      <c r="BX121" s="1012"/>
      <c r="BY121" s="1012"/>
      <c r="BZ121" s="1012"/>
      <c r="CA121" s="1012">
        <v>2657931</v>
      </c>
      <c r="CB121" s="1012"/>
      <c r="CC121" s="1012"/>
      <c r="CD121" s="1012"/>
      <c r="CE121" s="1012"/>
      <c r="CF121" s="1006">
        <v>20.9</v>
      </c>
      <c r="CG121" s="1007"/>
      <c r="CH121" s="1007"/>
      <c r="CI121" s="1007"/>
      <c r="CJ121" s="1007"/>
      <c r="CK121" s="1102"/>
      <c r="CL121" s="1103"/>
      <c r="CM121" s="1103"/>
      <c r="CN121" s="1103"/>
      <c r="CO121" s="1104"/>
      <c r="CP121" s="1112" t="s">
        <v>466</v>
      </c>
      <c r="CQ121" s="1113"/>
      <c r="CR121" s="1113"/>
      <c r="CS121" s="1113"/>
      <c r="CT121" s="1113"/>
      <c r="CU121" s="1113"/>
      <c r="CV121" s="1113"/>
      <c r="CW121" s="1113"/>
      <c r="CX121" s="1113"/>
      <c r="CY121" s="1113"/>
      <c r="CZ121" s="1113"/>
      <c r="DA121" s="1113"/>
      <c r="DB121" s="1113"/>
      <c r="DC121" s="1113"/>
      <c r="DD121" s="1113"/>
      <c r="DE121" s="1113"/>
      <c r="DF121" s="1114"/>
      <c r="DG121" s="1011">
        <v>21237</v>
      </c>
      <c r="DH121" s="1012"/>
      <c r="DI121" s="1012"/>
      <c r="DJ121" s="1012"/>
      <c r="DK121" s="1012"/>
      <c r="DL121" s="1012">
        <v>21984</v>
      </c>
      <c r="DM121" s="1012"/>
      <c r="DN121" s="1012"/>
      <c r="DO121" s="1012"/>
      <c r="DP121" s="1012"/>
      <c r="DQ121" s="1012">
        <v>7484</v>
      </c>
      <c r="DR121" s="1012"/>
      <c r="DS121" s="1012"/>
      <c r="DT121" s="1012"/>
      <c r="DU121" s="1012"/>
      <c r="DV121" s="1013">
        <v>0.1</v>
      </c>
      <c r="DW121" s="1013"/>
      <c r="DX121" s="1013"/>
      <c r="DY121" s="1013"/>
      <c r="DZ121" s="1014"/>
    </row>
    <row r="122" spans="1:130" s="249" customFormat="1" ht="26.25" customHeight="1">
      <c r="A122" s="1151"/>
      <c r="B122" s="1038"/>
      <c r="C122" s="1008" t="s">
        <v>444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405</v>
      </c>
      <c r="AB122" s="1051"/>
      <c r="AC122" s="1051"/>
      <c r="AD122" s="1051"/>
      <c r="AE122" s="1052"/>
      <c r="AF122" s="1053" t="s">
        <v>405</v>
      </c>
      <c r="AG122" s="1051"/>
      <c r="AH122" s="1051"/>
      <c r="AI122" s="1051"/>
      <c r="AJ122" s="1052"/>
      <c r="AK122" s="1053" t="s">
        <v>385</v>
      </c>
      <c r="AL122" s="1051"/>
      <c r="AM122" s="1051"/>
      <c r="AN122" s="1051"/>
      <c r="AO122" s="1052"/>
      <c r="AP122" s="1054" t="s">
        <v>467</v>
      </c>
      <c r="AQ122" s="1055"/>
      <c r="AR122" s="1055"/>
      <c r="AS122" s="1055"/>
      <c r="AT122" s="1056"/>
      <c r="AU122" s="1084"/>
      <c r="AV122" s="1085"/>
      <c r="AW122" s="1085"/>
      <c r="AX122" s="1085"/>
      <c r="AY122" s="1086"/>
      <c r="AZ122" s="1066" t="s">
        <v>468</v>
      </c>
      <c r="BA122" s="1057"/>
      <c r="BB122" s="1057"/>
      <c r="BC122" s="1057"/>
      <c r="BD122" s="1057"/>
      <c r="BE122" s="1057"/>
      <c r="BF122" s="1057"/>
      <c r="BG122" s="1057"/>
      <c r="BH122" s="1057"/>
      <c r="BI122" s="1057"/>
      <c r="BJ122" s="1057"/>
      <c r="BK122" s="1057"/>
      <c r="BL122" s="1057"/>
      <c r="BM122" s="1057"/>
      <c r="BN122" s="1057"/>
      <c r="BO122" s="1057"/>
      <c r="BP122" s="1058"/>
      <c r="BQ122" s="1089">
        <v>16538278</v>
      </c>
      <c r="BR122" s="1090"/>
      <c r="BS122" s="1090"/>
      <c r="BT122" s="1090"/>
      <c r="BU122" s="1090"/>
      <c r="BV122" s="1090">
        <v>16584477</v>
      </c>
      <c r="BW122" s="1090"/>
      <c r="BX122" s="1090"/>
      <c r="BY122" s="1090"/>
      <c r="BZ122" s="1090"/>
      <c r="CA122" s="1090">
        <v>16603236</v>
      </c>
      <c r="CB122" s="1090"/>
      <c r="CC122" s="1090"/>
      <c r="CD122" s="1090"/>
      <c r="CE122" s="1090"/>
      <c r="CF122" s="1110">
        <v>130.30000000000001</v>
      </c>
      <c r="CG122" s="1111"/>
      <c r="CH122" s="1111"/>
      <c r="CI122" s="1111"/>
      <c r="CJ122" s="1111"/>
      <c r="CK122" s="1102"/>
      <c r="CL122" s="1103"/>
      <c r="CM122" s="1103"/>
      <c r="CN122" s="1103"/>
      <c r="CO122" s="1104"/>
      <c r="CP122" s="1112" t="s">
        <v>397</v>
      </c>
      <c r="CQ122" s="1113"/>
      <c r="CR122" s="1113"/>
      <c r="CS122" s="1113"/>
      <c r="CT122" s="1113"/>
      <c r="CU122" s="1113"/>
      <c r="CV122" s="1113"/>
      <c r="CW122" s="1113"/>
      <c r="CX122" s="1113"/>
      <c r="CY122" s="1113"/>
      <c r="CZ122" s="1113"/>
      <c r="DA122" s="1113"/>
      <c r="DB122" s="1113"/>
      <c r="DC122" s="1113"/>
      <c r="DD122" s="1113"/>
      <c r="DE122" s="1113"/>
      <c r="DF122" s="1114"/>
      <c r="DG122" s="1011" t="s">
        <v>172</v>
      </c>
      <c r="DH122" s="1012"/>
      <c r="DI122" s="1012"/>
      <c r="DJ122" s="1012"/>
      <c r="DK122" s="1012"/>
      <c r="DL122" s="1012" t="s">
        <v>405</v>
      </c>
      <c r="DM122" s="1012"/>
      <c r="DN122" s="1012"/>
      <c r="DO122" s="1012"/>
      <c r="DP122" s="1012"/>
      <c r="DQ122" s="1012" t="s">
        <v>385</v>
      </c>
      <c r="DR122" s="1012"/>
      <c r="DS122" s="1012"/>
      <c r="DT122" s="1012"/>
      <c r="DU122" s="1012"/>
      <c r="DV122" s="1013" t="s">
        <v>469</v>
      </c>
      <c r="DW122" s="1013"/>
      <c r="DX122" s="1013"/>
      <c r="DY122" s="1013"/>
      <c r="DZ122" s="1014"/>
    </row>
    <row r="123" spans="1:130" s="249" customFormat="1" ht="26.25" customHeight="1">
      <c r="A123" s="1151"/>
      <c r="B123" s="1038"/>
      <c r="C123" s="1008" t="s">
        <v>450</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v>6351</v>
      </c>
      <c r="AB123" s="1051"/>
      <c r="AC123" s="1051"/>
      <c r="AD123" s="1051"/>
      <c r="AE123" s="1052"/>
      <c r="AF123" s="1053">
        <v>6217</v>
      </c>
      <c r="AG123" s="1051"/>
      <c r="AH123" s="1051"/>
      <c r="AI123" s="1051"/>
      <c r="AJ123" s="1052"/>
      <c r="AK123" s="1053" t="s">
        <v>172</v>
      </c>
      <c r="AL123" s="1051"/>
      <c r="AM123" s="1051"/>
      <c r="AN123" s="1051"/>
      <c r="AO123" s="1052"/>
      <c r="AP123" s="1054" t="s">
        <v>405</v>
      </c>
      <c r="AQ123" s="1055"/>
      <c r="AR123" s="1055"/>
      <c r="AS123" s="1055"/>
      <c r="AT123" s="1056"/>
      <c r="AU123" s="1087"/>
      <c r="AV123" s="1088"/>
      <c r="AW123" s="1088"/>
      <c r="AX123" s="1088"/>
      <c r="AY123" s="1088"/>
      <c r="AZ123" s="280" t="s">
        <v>184</v>
      </c>
      <c r="BA123" s="280"/>
      <c r="BB123" s="280"/>
      <c r="BC123" s="280"/>
      <c r="BD123" s="280"/>
      <c r="BE123" s="280"/>
      <c r="BF123" s="280"/>
      <c r="BG123" s="280"/>
      <c r="BH123" s="280"/>
      <c r="BI123" s="280"/>
      <c r="BJ123" s="280"/>
      <c r="BK123" s="280"/>
      <c r="BL123" s="280"/>
      <c r="BM123" s="280"/>
      <c r="BN123" s="280"/>
      <c r="BO123" s="1067" t="s">
        <v>470</v>
      </c>
      <c r="BP123" s="1098"/>
      <c r="BQ123" s="1157">
        <v>25334818</v>
      </c>
      <c r="BR123" s="1158"/>
      <c r="BS123" s="1158"/>
      <c r="BT123" s="1158"/>
      <c r="BU123" s="1158"/>
      <c r="BV123" s="1158">
        <v>25116959</v>
      </c>
      <c r="BW123" s="1158"/>
      <c r="BX123" s="1158"/>
      <c r="BY123" s="1158"/>
      <c r="BZ123" s="1158"/>
      <c r="CA123" s="1158">
        <v>25779043</v>
      </c>
      <c r="CB123" s="1158"/>
      <c r="CC123" s="1158"/>
      <c r="CD123" s="1158"/>
      <c r="CE123" s="1158"/>
      <c r="CF123" s="1091"/>
      <c r="CG123" s="1092"/>
      <c r="CH123" s="1092"/>
      <c r="CI123" s="1092"/>
      <c r="CJ123" s="1093"/>
      <c r="CK123" s="1102"/>
      <c r="CL123" s="1103"/>
      <c r="CM123" s="1103"/>
      <c r="CN123" s="1103"/>
      <c r="CO123" s="1104"/>
      <c r="CP123" s="1112" t="s">
        <v>471</v>
      </c>
      <c r="CQ123" s="1113"/>
      <c r="CR123" s="1113"/>
      <c r="CS123" s="1113"/>
      <c r="CT123" s="1113"/>
      <c r="CU123" s="1113"/>
      <c r="CV123" s="1113"/>
      <c r="CW123" s="1113"/>
      <c r="CX123" s="1113"/>
      <c r="CY123" s="1113"/>
      <c r="CZ123" s="1113"/>
      <c r="DA123" s="1113"/>
      <c r="DB123" s="1113"/>
      <c r="DC123" s="1113"/>
      <c r="DD123" s="1113"/>
      <c r="DE123" s="1113"/>
      <c r="DF123" s="1114"/>
      <c r="DG123" s="1050" t="s">
        <v>459</v>
      </c>
      <c r="DH123" s="1051"/>
      <c r="DI123" s="1051"/>
      <c r="DJ123" s="1051"/>
      <c r="DK123" s="1052"/>
      <c r="DL123" s="1053" t="s">
        <v>405</v>
      </c>
      <c r="DM123" s="1051"/>
      <c r="DN123" s="1051"/>
      <c r="DO123" s="1051"/>
      <c r="DP123" s="1052"/>
      <c r="DQ123" s="1053" t="s">
        <v>405</v>
      </c>
      <c r="DR123" s="1051"/>
      <c r="DS123" s="1051"/>
      <c r="DT123" s="1051"/>
      <c r="DU123" s="1052"/>
      <c r="DV123" s="1054" t="s">
        <v>405</v>
      </c>
      <c r="DW123" s="1055"/>
      <c r="DX123" s="1055"/>
      <c r="DY123" s="1055"/>
      <c r="DZ123" s="1056"/>
    </row>
    <row r="124" spans="1:130" s="249" customFormat="1" ht="26.25" customHeight="1" thickBot="1">
      <c r="A124" s="1151"/>
      <c r="B124" s="1038"/>
      <c r="C124" s="1008" t="s">
        <v>453</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472</v>
      </c>
      <c r="AB124" s="1051"/>
      <c r="AC124" s="1051"/>
      <c r="AD124" s="1051"/>
      <c r="AE124" s="1052"/>
      <c r="AF124" s="1053" t="s">
        <v>172</v>
      </c>
      <c r="AG124" s="1051"/>
      <c r="AH124" s="1051"/>
      <c r="AI124" s="1051"/>
      <c r="AJ124" s="1052"/>
      <c r="AK124" s="1053" t="s">
        <v>172</v>
      </c>
      <c r="AL124" s="1051"/>
      <c r="AM124" s="1051"/>
      <c r="AN124" s="1051"/>
      <c r="AO124" s="1052"/>
      <c r="AP124" s="1054" t="s">
        <v>473</v>
      </c>
      <c r="AQ124" s="1055"/>
      <c r="AR124" s="1055"/>
      <c r="AS124" s="1055"/>
      <c r="AT124" s="1056"/>
      <c r="AU124" s="1153" t="s">
        <v>474</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172</v>
      </c>
      <c r="BR124" s="1120"/>
      <c r="BS124" s="1120"/>
      <c r="BT124" s="1120"/>
      <c r="BU124" s="1120"/>
      <c r="BV124" s="1120" t="s">
        <v>172</v>
      </c>
      <c r="BW124" s="1120"/>
      <c r="BX124" s="1120"/>
      <c r="BY124" s="1120"/>
      <c r="BZ124" s="1120"/>
      <c r="CA124" s="1120" t="s">
        <v>385</v>
      </c>
      <c r="CB124" s="1120"/>
      <c r="CC124" s="1120"/>
      <c r="CD124" s="1120"/>
      <c r="CE124" s="1120"/>
      <c r="CF124" s="1121"/>
      <c r="CG124" s="1122"/>
      <c r="CH124" s="1122"/>
      <c r="CI124" s="1122"/>
      <c r="CJ124" s="1123"/>
      <c r="CK124" s="1105"/>
      <c r="CL124" s="1105"/>
      <c r="CM124" s="1105"/>
      <c r="CN124" s="1105"/>
      <c r="CO124" s="1106"/>
      <c r="CP124" s="1112" t="s">
        <v>475</v>
      </c>
      <c r="CQ124" s="1113"/>
      <c r="CR124" s="1113"/>
      <c r="CS124" s="1113"/>
      <c r="CT124" s="1113"/>
      <c r="CU124" s="1113"/>
      <c r="CV124" s="1113"/>
      <c r="CW124" s="1113"/>
      <c r="CX124" s="1113"/>
      <c r="CY124" s="1113"/>
      <c r="CZ124" s="1113"/>
      <c r="DA124" s="1113"/>
      <c r="DB124" s="1113"/>
      <c r="DC124" s="1113"/>
      <c r="DD124" s="1113"/>
      <c r="DE124" s="1113"/>
      <c r="DF124" s="1114"/>
      <c r="DG124" s="1097" t="s">
        <v>405</v>
      </c>
      <c r="DH124" s="1076"/>
      <c r="DI124" s="1076"/>
      <c r="DJ124" s="1076"/>
      <c r="DK124" s="1077"/>
      <c r="DL124" s="1075" t="s">
        <v>464</v>
      </c>
      <c r="DM124" s="1076"/>
      <c r="DN124" s="1076"/>
      <c r="DO124" s="1076"/>
      <c r="DP124" s="1077"/>
      <c r="DQ124" s="1075" t="s">
        <v>405</v>
      </c>
      <c r="DR124" s="1076"/>
      <c r="DS124" s="1076"/>
      <c r="DT124" s="1076"/>
      <c r="DU124" s="1077"/>
      <c r="DV124" s="1078" t="s">
        <v>405</v>
      </c>
      <c r="DW124" s="1079"/>
      <c r="DX124" s="1079"/>
      <c r="DY124" s="1079"/>
      <c r="DZ124" s="1080"/>
    </row>
    <row r="125" spans="1:130" s="249" customFormat="1" ht="26.25" customHeight="1">
      <c r="A125" s="1151"/>
      <c r="B125" s="1038"/>
      <c r="C125" s="1008" t="s">
        <v>455</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405</v>
      </c>
      <c r="AB125" s="1051"/>
      <c r="AC125" s="1051"/>
      <c r="AD125" s="1051"/>
      <c r="AE125" s="1052"/>
      <c r="AF125" s="1053" t="s">
        <v>172</v>
      </c>
      <c r="AG125" s="1051"/>
      <c r="AH125" s="1051"/>
      <c r="AI125" s="1051"/>
      <c r="AJ125" s="1052"/>
      <c r="AK125" s="1053" t="s">
        <v>385</v>
      </c>
      <c r="AL125" s="1051"/>
      <c r="AM125" s="1051"/>
      <c r="AN125" s="1051"/>
      <c r="AO125" s="1052"/>
      <c r="AP125" s="1054" t="s">
        <v>459</v>
      </c>
      <c r="AQ125" s="1055"/>
      <c r="AR125" s="1055"/>
      <c r="AS125" s="1055"/>
      <c r="AT125" s="1056"/>
      <c r="AU125" s="281"/>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3"/>
      <c r="BR125" s="283"/>
      <c r="BS125" s="283"/>
      <c r="BT125" s="283"/>
      <c r="BU125" s="283"/>
      <c r="BV125" s="283"/>
      <c r="BW125" s="283"/>
      <c r="BX125" s="283"/>
      <c r="BY125" s="283"/>
      <c r="BZ125" s="283"/>
      <c r="CA125" s="283"/>
      <c r="CB125" s="283"/>
      <c r="CC125" s="283"/>
      <c r="CD125" s="283"/>
      <c r="CE125" s="283"/>
      <c r="CF125" s="283"/>
      <c r="CG125" s="283"/>
      <c r="CH125" s="283"/>
      <c r="CI125" s="283"/>
      <c r="CJ125" s="284"/>
      <c r="CK125" s="1115" t="s">
        <v>476</v>
      </c>
      <c r="CL125" s="1100"/>
      <c r="CM125" s="1100"/>
      <c r="CN125" s="1100"/>
      <c r="CO125" s="1101"/>
      <c r="CP125" s="1032" t="s">
        <v>477</v>
      </c>
      <c r="CQ125" s="981"/>
      <c r="CR125" s="981"/>
      <c r="CS125" s="981"/>
      <c r="CT125" s="981"/>
      <c r="CU125" s="981"/>
      <c r="CV125" s="981"/>
      <c r="CW125" s="981"/>
      <c r="CX125" s="981"/>
      <c r="CY125" s="981"/>
      <c r="CZ125" s="981"/>
      <c r="DA125" s="981"/>
      <c r="DB125" s="981"/>
      <c r="DC125" s="981"/>
      <c r="DD125" s="981"/>
      <c r="DE125" s="981"/>
      <c r="DF125" s="982"/>
      <c r="DG125" s="1018" t="s">
        <v>385</v>
      </c>
      <c r="DH125" s="1019"/>
      <c r="DI125" s="1019"/>
      <c r="DJ125" s="1019"/>
      <c r="DK125" s="1019"/>
      <c r="DL125" s="1019" t="s">
        <v>405</v>
      </c>
      <c r="DM125" s="1019"/>
      <c r="DN125" s="1019"/>
      <c r="DO125" s="1019"/>
      <c r="DP125" s="1019"/>
      <c r="DQ125" s="1019" t="s">
        <v>385</v>
      </c>
      <c r="DR125" s="1019"/>
      <c r="DS125" s="1019"/>
      <c r="DT125" s="1019"/>
      <c r="DU125" s="1019"/>
      <c r="DV125" s="1020" t="s">
        <v>385</v>
      </c>
      <c r="DW125" s="1020"/>
      <c r="DX125" s="1020"/>
      <c r="DY125" s="1020"/>
      <c r="DZ125" s="1021"/>
    </row>
    <row r="126" spans="1:130" s="249" customFormat="1" ht="26.25" customHeight="1" thickBot="1">
      <c r="A126" s="1151"/>
      <c r="B126" s="1038"/>
      <c r="C126" s="1008" t="s">
        <v>457</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469</v>
      </c>
      <c r="AB126" s="1051"/>
      <c r="AC126" s="1051"/>
      <c r="AD126" s="1051"/>
      <c r="AE126" s="1052"/>
      <c r="AF126" s="1053" t="s">
        <v>405</v>
      </c>
      <c r="AG126" s="1051"/>
      <c r="AH126" s="1051"/>
      <c r="AI126" s="1051"/>
      <c r="AJ126" s="1052"/>
      <c r="AK126" s="1053" t="s">
        <v>405</v>
      </c>
      <c r="AL126" s="1051"/>
      <c r="AM126" s="1051"/>
      <c r="AN126" s="1051"/>
      <c r="AO126" s="1052"/>
      <c r="AP126" s="1054" t="s">
        <v>464</v>
      </c>
      <c r="AQ126" s="1055"/>
      <c r="AR126" s="1055"/>
      <c r="AS126" s="1055"/>
      <c r="AT126" s="1056"/>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6"/>
      <c r="CE126" s="286"/>
      <c r="CF126" s="286"/>
      <c r="CG126" s="283"/>
      <c r="CH126" s="283"/>
      <c r="CI126" s="283"/>
      <c r="CJ126" s="284"/>
      <c r="CK126" s="1116"/>
      <c r="CL126" s="1103"/>
      <c r="CM126" s="1103"/>
      <c r="CN126" s="1103"/>
      <c r="CO126" s="1104"/>
      <c r="CP126" s="1041" t="s">
        <v>478</v>
      </c>
      <c r="CQ126" s="1042"/>
      <c r="CR126" s="1042"/>
      <c r="CS126" s="1042"/>
      <c r="CT126" s="1042"/>
      <c r="CU126" s="1042"/>
      <c r="CV126" s="1042"/>
      <c r="CW126" s="1042"/>
      <c r="CX126" s="1042"/>
      <c r="CY126" s="1042"/>
      <c r="CZ126" s="1042"/>
      <c r="DA126" s="1042"/>
      <c r="DB126" s="1042"/>
      <c r="DC126" s="1042"/>
      <c r="DD126" s="1042"/>
      <c r="DE126" s="1042"/>
      <c r="DF126" s="1043"/>
      <c r="DG126" s="1011" t="s">
        <v>172</v>
      </c>
      <c r="DH126" s="1012"/>
      <c r="DI126" s="1012"/>
      <c r="DJ126" s="1012"/>
      <c r="DK126" s="1012"/>
      <c r="DL126" s="1012" t="s">
        <v>405</v>
      </c>
      <c r="DM126" s="1012"/>
      <c r="DN126" s="1012"/>
      <c r="DO126" s="1012"/>
      <c r="DP126" s="1012"/>
      <c r="DQ126" s="1012" t="s">
        <v>385</v>
      </c>
      <c r="DR126" s="1012"/>
      <c r="DS126" s="1012"/>
      <c r="DT126" s="1012"/>
      <c r="DU126" s="1012"/>
      <c r="DV126" s="1013" t="s">
        <v>172</v>
      </c>
      <c r="DW126" s="1013"/>
      <c r="DX126" s="1013"/>
      <c r="DY126" s="1013"/>
      <c r="DZ126" s="1014"/>
    </row>
    <row r="127" spans="1:130" s="249" customFormat="1" ht="26.25" customHeight="1">
      <c r="A127" s="1152"/>
      <c r="B127" s="1040"/>
      <c r="C127" s="1094" t="s">
        <v>479</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385</v>
      </c>
      <c r="AB127" s="1051"/>
      <c r="AC127" s="1051"/>
      <c r="AD127" s="1051"/>
      <c r="AE127" s="1052"/>
      <c r="AF127" s="1053" t="s">
        <v>405</v>
      </c>
      <c r="AG127" s="1051"/>
      <c r="AH127" s="1051"/>
      <c r="AI127" s="1051"/>
      <c r="AJ127" s="1052"/>
      <c r="AK127" s="1053" t="s">
        <v>405</v>
      </c>
      <c r="AL127" s="1051"/>
      <c r="AM127" s="1051"/>
      <c r="AN127" s="1051"/>
      <c r="AO127" s="1052"/>
      <c r="AP127" s="1054" t="s">
        <v>405</v>
      </c>
      <c r="AQ127" s="1055"/>
      <c r="AR127" s="1055"/>
      <c r="AS127" s="1055"/>
      <c r="AT127" s="1056"/>
      <c r="AU127" s="285"/>
      <c r="AV127" s="285"/>
      <c r="AW127" s="285"/>
      <c r="AX127" s="1124" t="s">
        <v>480</v>
      </c>
      <c r="AY127" s="1125"/>
      <c r="AZ127" s="1125"/>
      <c r="BA127" s="1125"/>
      <c r="BB127" s="1125"/>
      <c r="BC127" s="1125"/>
      <c r="BD127" s="1125"/>
      <c r="BE127" s="1126"/>
      <c r="BF127" s="1127" t="s">
        <v>481</v>
      </c>
      <c r="BG127" s="1125"/>
      <c r="BH127" s="1125"/>
      <c r="BI127" s="1125"/>
      <c r="BJ127" s="1125"/>
      <c r="BK127" s="1125"/>
      <c r="BL127" s="1126"/>
      <c r="BM127" s="1127" t="s">
        <v>482</v>
      </c>
      <c r="BN127" s="1125"/>
      <c r="BO127" s="1125"/>
      <c r="BP127" s="1125"/>
      <c r="BQ127" s="1125"/>
      <c r="BR127" s="1125"/>
      <c r="BS127" s="1126"/>
      <c r="BT127" s="1127" t="s">
        <v>483</v>
      </c>
      <c r="BU127" s="1125"/>
      <c r="BV127" s="1125"/>
      <c r="BW127" s="1125"/>
      <c r="BX127" s="1125"/>
      <c r="BY127" s="1125"/>
      <c r="BZ127" s="1149"/>
      <c r="CA127" s="285"/>
      <c r="CB127" s="285"/>
      <c r="CC127" s="285"/>
      <c r="CD127" s="286"/>
      <c r="CE127" s="286"/>
      <c r="CF127" s="286"/>
      <c r="CG127" s="283"/>
      <c r="CH127" s="283"/>
      <c r="CI127" s="283"/>
      <c r="CJ127" s="284"/>
      <c r="CK127" s="1116"/>
      <c r="CL127" s="1103"/>
      <c r="CM127" s="1103"/>
      <c r="CN127" s="1103"/>
      <c r="CO127" s="1104"/>
      <c r="CP127" s="1041" t="s">
        <v>484</v>
      </c>
      <c r="CQ127" s="1042"/>
      <c r="CR127" s="1042"/>
      <c r="CS127" s="1042"/>
      <c r="CT127" s="1042"/>
      <c r="CU127" s="1042"/>
      <c r="CV127" s="1042"/>
      <c r="CW127" s="1042"/>
      <c r="CX127" s="1042"/>
      <c r="CY127" s="1042"/>
      <c r="CZ127" s="1042"/>
      <c r="DA127" s="1042"/>
      <c r="DB127" s="1042"/>
      <c r="DC127" s="1042"/>
      <c r="DD127" s="1042"/>
      <c r="DE127" s="1042"/>
      <c r="DF127" s="1043"/>
      <c r="DG127" s="1011" t="s">
        <v>172</v>
      </c>
      <c r="DH127" s="1012"/>
      <c r="DI127" s="1012"/>
      <c r="DJ127" s="1012"/>
      <c r="DK127" s="1012"/>
      <c r="DL127" s="1012" t="s">
        <v>405</v>
      </c>
      <c r="DM127" s="1012"/>
      <c r="DN127" s="1012"/>
      <c r="DO127" s="1012"/>
      <c r="DP127" s="1012"/>
      <c r="DQ127" s="1012" t="s">
        <v>405</v>
      </c>
      <c r="DR127" s="1012"/>
      <c r="DS127" s="1012"/>
      <c r="DT127" s="1012"/>
      <c r="DU127" s="1012"/>
      <c r="DV127" s="1013" t="s">
        <v>464</v>
      </c>
      <c r="DW127" s="1013"/>
      <c r="DX127" s="1013"/>
      <c r="DY127" s="1013"/>
      <c r="DZ127" s="1014"/>
    </row>
    <row r="128" spans="1:130" s="249" customFormat="1" ht="26.25" customHeight="1" thickBot="1">
      <c r="A128" s="1135" t="s">
        <v>485</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486</v>
      </c>
      <c r="X128" s="1137"/>
      <c r="Y128" s="1137"/>
      <c r="Z128" s="1138"/>
      <c r="AA128" s="1139">
        <v>514589</v>
      </c>
      <c r="AB128" s="1140"/>
      <c r="AC128" s="1140"/>
      <c r="AD128" s="1140"/>
      <c r="AE128" s="1141"/>
      <c r="AF128" s="1142">
        <v>476946</v>
      </c>
      <c r="AG128" s="1140"/>
      <c r="AH128" s="1140"/>
      <c r="AI128" s="1140"/>
      <c r="AJ128" s="1141"/>
      <c r="AK128" s="1142">
        <v>461727</v>
      </c>
      <c r="AL128" s="1140"/>
      <c r="AM128" s="1140"/>
      <c r="AN128" s="1140"/>
      <c r="AO128" s="1141"/>
      <c r="AP128" s="1143"/>
      <c r="AQ128" s="1144"/>
      <c r="AR128" s="1144"/>
      <c r="AS128" s="1144"/>
      <c r="AT128" s="1145"/>
      <c r="AU128" s="285"/>
      <c r="AV128" s="285"/>
      <c r="AW128" s="285"/>
      <c r="AX128" s="980" t="s">
        <v>487</v>
      </c>
      <c r="AY128" s="981"/>
      <c r="AZ128" s="981"/>
      <c r="BA128" s="981"/>
      <c r="BB128" s="981"/>
      <c r="BC128" s="981"/>
      <c r="BD128" s="981"/>
      <c r="BE128" s="982"/>
      <c r="BF128" s="1146" t="s">
        <v>405</v>
      </c>
      <c r="BG128" s="1147"/>
      <c r="BH128" s="1147"/>
      <c r="BI128" s="1147"/>
      <c r="BJ128" s="1147"/>
      <c r="BK128" s="1147"/>
      <c r="BL128" s="1148"/>
      <c r="BM128" s="1146">
        <v>12.84</v>
      </c>
      <c r="BN128" s="1147"/>
      <c r="BO128" s="1147"/>
      <c r="BP128" s="1147"/>
      <c r="BQ128" s="1147"/>
      <c r="BR128" s="1147"/>
      <c r="BS128" s="1148"/>
      <c r="BT128" s="1146">
        <v>20</v>
      </c>
      <c r="BU128" s="1147"/>
      <c r="BV128" s="1147"/>
      <c r="BW128" s="1147"/>
      <c r="BX128" s="1147"/>
      <c r="BY128" s="1147"/>
      <c r="BZ128" s="1171"/>
      <c r="CA128" s="286"/>
      <c r="CB128" s="286"/>
      <c r="CC128" s="286"/>
      <c r="CD128" s="286"/>
      <c r="CE128" s="286"/>
      <c r="CF128" s="286"/>
      <c r="CG128" s="283"/>
      <c r="CH128" s="283"/>
      <c r="CI128" s="283"/>
      <c r="CJ128" s="284"/>
      <c r="CK128" s="1117"/>
      <c r="CL128" s="1118"/>
      <c r="CM128" s="1118"/>
      <c r="CN128" s="1118"/>
      <c r="CO128" s="1119"/>
      <c r="CP128" s="1128" t="s">
        <v>488</v>
      </c>
      <c r="CQ128" s="1129"/>
      <c r="CR128" s="1129"/>
      <c r="CS128" s="1129"/>
      <c r="CT128" s="1129"/>
      <c r="CU128" s="1129"/>
      <c r="CV128" s="1129"/>
      <c r="CW128" s="1129"/>
      <c r="CX128" s="1129"/>
      <c r="CY128" s="1129"/>
      <c r="CZ128" s="1129"/>
      <c r="DA128" s="1129"/>
      <c r="DB128" s="1129"/>
      <c r="DC128" s="1129"/>
      <c r="DD128" s="1129"/>
      <c r="DE128" s="1129"/>
      <c r="DF128" s="1130"/>
      <c r="DG128" s="1131" t="s">
        <v>385</v>
      </c>
      <c r="DH128" s="1132"/>
      <c r="DI128" s="1132"/>
      <c r="DJ128" s="1132"/>
      <c r="DK128" s="1132"/>
      <c r="DL128" s="1132" t="s">
        <v>405</v>
      </c>
      <c r="DM128" s="1132"/>
      <c r="DN128" s="1132"/>
      <c r="DO128" s="1132"/>
      <c r="DP128" s="1132"/>
      <c r="DQ128" s="1132" t="s">
        <v>385</v>
      </c>
      <c r="DR128" s="1132"/>
      <c r="DS128" s="1132"/>
      <c r="DT128" s="1132"/>
      <c r="DU128" s="1132"/>
      <c r="DV128" s="1133" t="s">
        <v>405</v>
      </c>
      <c r="DW128" s="1133"/>
      <c r="DX128" s="1133"/>
      <c r="DY128" s="1133"/>
      <c r="DZ128" s="1134"/>
    </row>
    <row r="129" spans="1:131" s="249" customFormat="1" ht="26.25" customHeight="1">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489</v>
      </c>
      <c r="X129" s="1166"/>
      <c r="Y129" s="1166"/>
      <c r="Z129" s="1167"/>
      <c r="AA129" s="1050">
        <v>13943334</v>
      </c>
      <c r="AB129" s="1051"/>
      <c r="AC129" s="1051"/>
      <c r="AD129" s="1051"/>
      <c r="AE129" s="1052"/>
      <c r="AF129" s="1053">
        <v>13898236</v>
      </c>
      <c r="AG129" s="1051"/>
      <c r="AH129" s="1051"/>
      <c r="AI129" s="1051"/>
      <c r="AJ129" s="1052"/>
      <c r="AK129" s="1053">
        <v>14223966</v>
      </c>
      <c r="AL129" s="1051"/>
      <c r="AM129" s="1051"/>
      <c r="AN129" s="1051"/>
      <c r="AO129" s="1052"/>
      <c r="AP129" s="1168"/>
      <c r="AQ129" s="1169"/>
      <c r="AR129" s="1169"/>
      <c r="AS129" s="1169"/>
      <c r="AT129" s="1170"/>
      <c r="AU129" s="287"/>
      <c r="AV129" s="287"/>
      <c r="AW129" s="287"/>
      <c r="AX129" s="1159" t="s">
        <v>490</v>
      </c>
      <c r="AY129" s="1042"/>
      <c r="AZ129" s="1042"/>
      <c r="BA129" s="1042"/>
      <c r="BB129" s="1042"/>
      <c r="BC129" s="1042"/>
      <c r="BD129" s="1042"/>
      <c r="BE129" s="1043"/>
      <c r="BF129" s="1160" t="s">
        <v>458</v>
      </c>
      <c r="BG129" s="1161"/>
      <c r="BH129" s="1161"/>
      <c r="BI129" s="1161"/>
      <c r="BJ129" s="1161"/>
      <c r="BK129" s="1161"/>
      <c r="BL129" s="1162"/>
      <c r="BM129" s="1160">
        <v>17.84</v>
      </c>
      <c r="BN129" s="1161"/>
      <c r="BO129" s="1161"/>
      <c r="BP129" s="1161"/>
      <c r="BQ129" s="1161"/>
      <c r="BR129" s="1161"/>
      <c r="BS129" s="1162"/>
      <c r="BT129" s="1160">
        <v>30</v>
      </c>
      <c r="BU129" s="1163"/>
      <c r="BV129" s="1163"/>
      <c r="BW129" s="1163"/>
      <c r="BX129" s="1163"/>
      <c r="BY129" s="1163"/>
      <c r="BZ129" s="1164"/>
      <c r="CA129" s="288"/>
      <c r="CB129" s="288"/>
      <c r="CC129" s="288"/>
      <c r="CD129" s="288"/>
      <c r="CE129" s="288"/>
      <c r="CF129" s="288"/>
      <c r="CG129" s="288"/>
      <c r="CH129" s="288"/>
      <c r="CI129" s="288"/>
      <c r="CJ129" s="288"/>
      <c r="CK129" s="288"/>
      <c r="CL129" s="288"/>
      <c r="CM129" s="288"/>
      <c r="CN129" s="288"/>
      <c r="CO129" s="288"/>
      <c r="CP129" s="288"/>
      <c r="CQ129" s="288"/>
      <c r="CR129" s="288"/>
      <c r="CS129" s="288"/>
      <c r="CT129" s="288"/>
      <c r="CU129" s="288"/>
      <c r="CV129" s="288"/>
      <c r="CW129" s="288"/>
      <c r="CX129" s="288"/>
      <c r="CY129" s="288"/>
      <c r="CZ129" s="288"/>
      <c r="DA129" s="288"/>
      <c r="DB129" s="288"/>
      <c r="DC129" s="288"/>
      <c r="DD129" s="288"/>
      <c r="DE129" s="288"/>
      <c r="DF129" s="288"/>
      <c r="DG129" s="288"/>
      <c r="DH129" s="288"/>
      <c r="DI129" s="288"/>
      <c r="DJ129" s="288"/>
      <c r="DK129" s="288"/>
      <c r="DL129" s="288"/>
      <c r="DM129" s="288"/>
      <c r="DN129" s="288"/>
      <c r="DO129" s="288"/>
      <c r="DP129" s="256"/>
      <c r="DQ129" s="256"/>
      <c r="DR129" s="256"/>
      <c r="DS129" s="256"/>
      <c r="DT129" s="256"/>
      <c r="DU129" s="256"/>
      <c r="DV129" s="256"/>
      <c r="DW129" s="256"/>
      <c r="DX129" s="256"/>
      <c r="DY129" s="256"/>
      <c r="DZ129" s="260"/>
    </row>
    <row r="130" spans="1:131" s="249" customFormat="1" ht="26.25" customHeight="1">
      <c r="A130" s="1022" t="s">
        <v>491</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492</v>
      </c>
      <c r="X130" s="1166"/>
      <c r="Y130" s="1166"/>
      <c r="Z130" s="1167"/>
      <c r="AA130" s="1050">
        <v>1459991</v>
      </c>
      <c r="AB130" s="1051"/>
      <c r="AC130" s="1051"/>
      <c r="AD130" s="1051"/>
      <c r="AE130" s="1052"/>
      <c r="AF130" s="1053">
        <v>1499198</v>
      </c>
      <c r="AG130" s="1051"/>
      <c r="AH130" s="1051"/>
      <c r="AI130" s="1051"/>
      <c r="AJ130" s="1052"/>
      <c r="AK130" s="1053">
        <v>1477615</v>
      </c>
      <c r="AL130" s="1051"/>
      <c r="AM130" s="1051"/>
      <c r="AN130" s="1051"/>
      <c r="AO130" s="1052"/>
      <c r="AP130" s="1168"/>
      <c r="AQ130" s="1169"/>
      <c r="AR130" s="1169"/>
      <c r="AS130" s="1169"/>
      <c r="AT130" s="1170"/>
      <c r="AU130" s="287"/>
      <c r="AV130" s="287"/>
      <c r="AW130" s="287"/>
      <c r="AX130" s="1159" t="s">
        <v>493</v>
      </c>
      <c r="AY130" s="1042"/>
      <c r="AZ130" s="1042"/>
      <c r="BA130" s="1042"/>
      <c r="BB130" s="1042"/>
      <c r="BC130" s="1042"/>
      <c r="BD130" s="1042"/>
      <c r="BE130" s="1043"/>
      <c r="BF130" s="1196">
        <v>0.8</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8"/>
      <c r="CB130" s="288"/>
      <c r="CC130" s="288"/>
      <c r="CD130" s="288"/>
      <c r="CE130" s="288"/>
      <c r="CF130" s="288"/>
      <c r="CG130" s="288"/>
      <c r="CH130" s="288"/>
      <c r="CI130" s="288"/>
      <c r="CJ130" s="288"/>
      <c r="CK130" s="288"/>
      <c r="CL130" s="288"/>
      <c r="CM130" s="288"/>
      <c r="CN130" s="288"/>
      <c r="CO130" s="288"/>
      <c r="CP130" s="288"/>
      <c r="CQ130" s="288"/>
      <c r="CR130" s="288"/>
      <c r="CS130" s="288"/>
      <c r="CT130" s="288"/>
      <c r="CU130" s="288"/>
      <c r="CV130" s="288"/>
      <c r="CW130" s="288"/>
      <c r="CX130" s="288"/>
      <c r="CY130" s="288"/>
      <c r="CZ130" s="288"/>
      <c r="DA130" s="288"/>
      <c r="DB130" s="288"/>
      <c r="DC130" s="288"/>
      <c r="DD130" s="288"/>
      <c r="DE130" s="288"/>
      <c r="DF130" s="288"/>
      <c r="DG130" s="288"/>
      <c r="DH130" s="288"/>
      <c r="DI130" s="288"/>
      <c r="DJ130" s="288"/>
      <c r="DK130" s="288"/>
      <c r="DL130" s="288"/>
      <c r="DM130" s="288"/>
      <c r="DN130" s="288"/>
      <c r="DO130" s="288"/>
      <c r="DP130" s="256"/>
      <c r="DQ130" s="256"/>
      <c r="DR130" s="256"/>
      <c r="DS130" s="256"/>
      <c r="DT130" s="256"/>
      <c r="DU130" s="256"/>
      <c r="DV130" s="256"/>
      <c r="DW130" s="256"/>
      <c r="DX130" s="256"/>
      <c r="DY130" s="256"/>
      <c r="DZ130" s="260"/>
    </row>
    <row r="131" spans="1:131" s="249"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494</v>
      </c>
      <c r="X131" s="1204"/>
      <c r="Y131" s="1204"/>
      <c r="Z131" s="1205"/>
      <c r="AA131" s="1097">
        <v>12483343</v>
      </c>
      <c r="AB131" s="1076"/>
      <c r="AC131" s="1076"/>
      <c r="AD131" s="1076"/>
      <c r="AE131" s="1077"/>
      <c r="AF131" s="1075">
        <v>12399038</v>
      </c>
      <c r="AG131" s="1076"/>
      <c r="AH131" s="1076"/>
      <c r="AI131" s="1076"/>
      <c r="AJ131" s="1077"/>
      <c r="AK131" s="1075">
        <v>12746351</v>
      </c>
      <c r="AL131" s="1076"/>
      <c r="AM131" s="1076"/>
      <c r="AN131" s="1076"/>
      <c r="AO131" s="1077"/>
      <c r="AP131" s="1206"/>
      <c r="AQ131" s="1207"/>
      <c r="AR131" s="1207"/>
      <c r="AS131" s="1207"/>
      <c r="AT131" s="1208"/>
      <c r="AU131" s="287"/>
      <c r="AV131" s="287"/>
      <c r="AW131" s="287"/>
      <c r="AX131" s="1178" t="s">
        <v>495</v>
      </c>
      <c r="AY131" s="1129"/>
      <c r="AZ131" s="1129"/>
      <c r="BA131" s="1129"/>
      <c r="BB131" s="1129"/>
      <c r="BC131" s="1129"/>
      <c r="BD131" s="1129"/>
      <c r="BE131" s="1130"/>
      <c r="BF131" s="1179" t="s">
        <v>405</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8"/>
      <c r="CB131" s="288"/>
      <c r="CC131" s="288"/>
      <c r="CD131" s="288"/>
      <c r="CE131" s="288"/>
      <c r="CF131" s="288"/>
      <c r="CG131" s="288"/>
      <c r="CH131" s="288"/>
      <c r="CI131" s="288"/>
      <c r="CJ131" s="288"/>
      <c r="CK131" s="288"/>
      <c r="CL131" s="288"/>
      <c r="CM131" s="288"/>
      <c r="CN131" s="288"/>
      <c r="CO131" s="288"/>
      <c r="CP131" s="288"/>
      <c r="CQ131" s="288"/>
      <c r="CR131" s="288"/>
      <c r="CS131" s="288"/>
      <c r="CT131" s="288"/>
      <c r="CU131" s="288"/>
      <c r="CV131" s="288"/>
      <c r="CW131" s="288"/>
      <c r="CX131" s="288"/>
      <c r="CY131" s="288"/>
      <c r="CZ131" s="288"/>
      <c r="DA131" s="288"/>
      <c r="DB131" s="288"/>
      <c r="DC131" s="288"/>
      <c r="DD131" s="288"/>
      <c r="DE131" s="288"/>
      <c r="DF131" s="288"/>
      <c r="DG131" s="288"/>
      <c r="DH131" s="288"/>
      <c r="DI131" s="288"/>
      <c r="DJ131" s="288"/>
      <c r="DK131" s="288"/>
      <c r="DL131" s="288"/>
      <c r="DM131" s="288"/>
      <c r="DN131" s="288"/>
      <c r="DO131" s="288"/>
      <c r="DP131" s="256"/>
      <c r="DQ131" s="256"/>
      <c r="DR131" s="256"/>
      <c r="DS131" s="256"/>
      <c r="DT131" s="256"/>
      <c r="DU131" s="256"/>
      <c r="DV131" s="256"/>
      <c r="DW131" s="256"/>
      <c r="DX131" s="256"/>
      <c r="DY131" s="256"/>
      <c r="DZ131" s="260"/>
    </row>
    <row r="132" spans="1:131" s="249" customFormat="1" ht="26.25" customHeight="1">
      <c r="A132" s="1185" t="s">
        <v>496</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497</v>
      </c>
      <c r="W132" s="1189"/>
      <c r="X132" s="1189"/>
      <c r="Y132" s="1189"/>
      <c r="Z132" s="1190"/>
      <c r="AA132" s="1191">
        <v>1.2106292359999999</v>
      </c>
      <c r="AB132" s="1192"/>
      <c r="AC132" s="1192"/>
      <c r="AD132" s="1192"/>
      <c r="AE132" s="1193"/>
      <c r="AF132" s="1194">
        <v>0.84652535100000004</v>
      </c>
      <c r="AG132" s="1192"/>
      <c r="AH132" s="1192"/>
      <c r="AI132" s="1192"/>
      <c r="AJ132" s="1193"/>
      <c r="AK132" s="1194">
        <v>0.60939009099999997</v>
      </c>
      <c r="AL132" s="1192"/>
      <c r="AM132" s="1192"/>
      <c r="AN132" s="1192"/>
      <c r="AO132" s="1193"/>
      <c r="AP132" s="1091"/>
      <c r="AQ132" s="1092"/>
      <c r="AR132" s="1092"/>
      <c r="AS132" s="1092"/>
      <c r="AT132" s="1195"/>
      <c r="AU132" s="289"/>
      <c r="AV132" s="290"/>
      <c r="AW132" s="290"/>
      <c r="AX132" s="256"/>
      <c r="AY132" s="256"/>
      <c r="AZ132" s="256"/>
      <c r="BA132" s="256"/>
      <c r="BB132" s="256"/>
      <c r="BC132" s="256"/>
      <c r="BD132" s="256"/>
      <c r="BE132" s="256"/>
      <c r="BF132" s="256"/>
      <c r="BG132" s="256"/>
      <c r="BH132" s="256"/>
      <c r="BI132" s="256"/>
      <c r="BJ132" s="256"/>
      <c r="BK132" s="256"/>
      <c r="BL132" s="256"/>
      <c r="BM132" s="256"/>
      <c r="BN132" s="256"/>
      <c r="BO132" s="256"/>
      <c r="BP132" s="256"/>
      <c r="BQ132" s="256"/>
      <c r="BR132" s="256"/>
      <c r="BS132" s="257"/>
      <c r="BT132" s="256"/>
      <c r="BU132" s="256"/>
      <c r="BV132" s="256"/>
      <c r="BW132" s="256"/>
      <c r="BX132" s="256"/>
      <c r="BY132" s="256"/>
      <c r="BZ132" s="256"/>
      <c r="CA132" s="288"/>
      <c r="CB132" s="288"/>
      <c r="CC132" s="288"/>
      <c r="CD132" s="288"/>
      <c r="CE132" s="288"/>
      <c r="CF132" s="288"/>
      <c r="CG132" s="288"/>
      <c r="CH132" s="288"/>
      <c r="CI132" s="288"/>
      <c r="CJ132" s="288"/>
      <c r="CK132" s="288"/>
      <c r="CL132" s="288"/>
      <c r="CM132" s="288"/>
      <c r="CN132" s="288"/>
      <c r="CO132" s="288"/>
      <c r="CP132" s="288"/>
      <c r="CQ132" s="288"/>
      <c r="CR132" s="288"/>
      <c r="CS132" s="288"/>
      <c r="CT132" s="288"/>
      <c r="CU132" s="288"/>
      <c r="CV132" s="288"/>
      <c r="CW132" s="288"/>
      <c r="CX132" s="288"/>
      <c r="CY132" s="288"/>
      <c r="CZ132" s="288"/>
      <c r="DA132" s="288"/>
      <c r="DB132" s="288"/>
      <c r="DC132" s="288"/>
      <c r="DD132" s="288"/>
      <c r="DE132" s="288"/>
      <c r="DF132" s="288"/>
      <c r="DG132" s="288"/>
      <c r="DH132" s="288"/>
      <c r="DI132" s="288"/>
      <c r="DJ132" s="288"/>
      <c r="DK132" s="288"/>
      <c r="DL132" s="288"/>
      <c r="DM132" s="288"/>
      <c r="DN132" s="288"/>
      <c r="DO132" s="288"/>
      <c r="DP132" s="260"/>
      <c r="DQ132" s="260"/>
      <c r="DR132" s="260"/>
      <c r="DS132" s="260"/>
      <c r="DT132" s="260"/>
      <c r="DU132" s="260"/>
      <c r="DV132" s="260"/>
      <c r="DW132" s="260"/>
      <c r="DX132" s="260"/>
      <c r="DY132" s="260"/>
      <c r="DZ132" s="260"/>
    </row>
    <row r="133" spans="1:131" s="249"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498</v>
      </c>
      <c r="W133" s="1172"/>
      <c r="X133" s="1172"/>
      <c r="Y133" s="1172"/>
      <c r="Z133" s="1173"/>
      <c r="AA133" s="1174">
        <v>0.6</v>
      </c>
      <c r="AB133" s="1175"/>
      <c r="AC133" s="1175"/>
      <c r="AD133" s="1175"/>
      <c r="AE133" s="1176"/>
      <c r="AF133" s="1174">
        <v>1</v>
      </c>
      <c r="AG133" s="1175"/>
      <c r="AH133" s="1175"/>
      <c r="AI133" s="1175"/>
      <c r="AJ133" s="1176"/>
      <c r="AK133" s="1174">
        <v>0.8</v>
      </c>
      <c r="AL133" s="1175"/>
      <c r="AM133" s="1175"/>
      <c r="AN133" s="1175"/>
      <c r="AO133" s="1176"/>
      <c r="AP133" s="1121"/>
      <c r="AQ133" s="1122"/>
      <c r="AR133" s="1122"/>
      <c r="AS133" s="1122"/>
      <c r="AT133" s="1177"/>
      <c r="AU133" s="290"/>
      <c r="AV133" s="290"/>
      <c r="AW133" s="290"/>
      <c r="AX133" s="290"/>
      <c r="AY133" s="290"/>
      <c r="AZ133" s="290"/>
      <c r="BA133" s="290"/>
      <c r="BB133" s="290"/>
      <c r="BC133" s="290"/>
      <c r="BD133" s="290"/>
      <c r="BE133" s="290"/>
      <c r="BF133" s="290"/>
      <c r="BG133" s="290"/>
      <c r="BH133" s="290"/>
      <c r="BI133" s="290"/>
      <c r="BJ133" s="290"/>
      <c r="BK133" s="290"/>
      <c r="BL133" s="290"/>
      <c r="BM133" s="290"/>
      <c r="BN133" s="288"/>
      <c r="BO133" s="288"/>
      <c r="BP133" s="288"/>
      <c r="BQ133" s="288"/>
      <c r="BR133" s="288"/>
      <c r="BS133" s="288"/>
      <c r="BT133" s="288"/>
      <c r="BU133" s="288"/>
      <c r="BV133" s="288"/>
      <c r="BW133" s="288"/>
      <c r="BX133" s="288"/>
      <c r="BY133" s="288"/>
      <c r="BZ133" s="288"/>
      <c r="CA133" s="288"/>
      <c r="CB133" s="288"/>
      <c r="CC133" s="288"/>
      <c r="CD133" s="288"/>
      <c r="CE133" s="288"/>
      <c r="CF133" s="288"/>
      <c r="CG133" s="288"/>
      <c r="CH133" s="288"/>
      <c r="CI133" s="288"/>
      <c r="CJ133" s="288"/>
      <c r="CK133" s="288"/>
      <c r="CL133" s="288"/>
      <c r="CM133" s="288"/>
      <c r="CN133" s="288"/>
      <c r="CO133" s="288"/>
      <c r="CP133" s="288"/>
      <c r="CQ133" s="288"/>
      <c r="CR133" s="288"/>
      <c r="CS133" s="288"/>
      <c r="CT133" s="288"/>
      <c r="CU133" s="288"/>
      <c r="CV133" s="288"/>
      <c r="CW133" s="288"/>
      <c r="CX133" s="288"/>
      <c r="CY133" s="288"/>
      <c r="CZ133" s="288"/>
      <c r="DA133" s="288"/>
      <c r="DB133" s="288"/>
      <c r="DC133" s="288"/>
      <c r="DD133" s="288"/>
      <c r="DE133" s="288"/>
      <c r="DF133" s="288"/>
      <c r="DG133" s="288"/>
      <c r="DH133" s="288"/>
      <c r="DI133" s="288"/>
      <c r="DJ133" s="288"/>
      <c r="DK133" s="288"/>
      <c r="DL133" s="288"/>
      <c r="DM133" s="288"/>
      <c r="DN133" s="288"/>
      <c r="DO133" s="288"/>
      <c r="DP133" s="260"/>
      <c r="DQ133" s="260"/>
      <c r="DR133" s="260"/>
      <c r="DS133" s="260"/>
      <c r="DT133" s="260"/>
      <c r="DU133" s="260"/>
      <c r="DV133" s="260"/>
      <c r="DW133" s="260"/>
      <c r="DX133" s="260"/>
      <c r="DY133" s="260"/>
      <c r="DZ133" s="260"/>
    </row>
    <row r="134" spans="1:131" s="250" customFormat="1" ht="11.25" customHeight="1">
      <c r="A134" s="291"/>
      <c r="B134" s="291"/>
      <c r="C134" s="291"/>
      <c r="D134" s="291"/>
      <c r="E134" s="291"/>
      <c r="F134" s="291"/>
      <c r="G134" s="291"/>
      <c r="H134" s="291"/>
      <c r="I134" s="291"/>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0"/>
      <c r="AV134" s="290"/>
      <c r="AW134" s="290"/>
      <c r="AX134" s="290"/>
      <c r="AY134" s="290"/>
      <c r="AZ134" s="290"/>
      <c r="BA134" s="290"/>
      <c r="BB134" s="290"/>
      <c r="BC134" s="290"/>
      <c r="BD134" s="290"/>
      <c r="BE134" s="290"/>
      <c r="BF134" s="290"/>
      <c r="BG134" s="290"/>
      <c r="BH134" s="290"/>
      <c r="BI134" s="290"/>
      <c r="BJ134" s="290"/>
      <c r="BK134" s="290"/>
      <c r="BL134" s="290"/>
      <c r="BM134" s="290"/>
      <c r="BN134" s="288"/>
      <c r="BO134" s="288"/>
      <c r="BP134" s="288"/>
      <c r="BQ134" s="288"/>
      <c r="BR134" s="288"/>
      <c r="BS134" s="288"/>
      <c r="BT134" s="288"/>
      <c r="BU134" s="288"/>
      <c r="BV134" s="288"/>
      <c r="BW134" s="288"/>
      <c r="BX134" s="288"/>
      <c r="BY134" s="288"/>
      <c r="BZ134" s="288"/>
      <c r="CA134" s="288"/>
      <c r="CB134" s="288"/>
      <c r="CC134" s="288"/>
      <c r="CD134" s="288"/>
      <c r="CE134" s="288"/>
      <c r="CF134" s="288"/>
      <c r="CG134" s="288"/>
      <c r="CH134" s="288"/>
      <c r="CI134" s="288"/>
      <c r="CJ134" s="288"/>
      <c r="CK134" s="288"/>
      <c r="CL134" s="288"/>
      <c r="CM134" s="288"/>
      <c r="CN134" s="288"/>
      <c r="CO134" s="288"/>
      <c r="CP134" s="288"/>
      <c r="CQ134" s="288"/>
      <c r="CR134" s="288"/>
      <c r="CS134" s="288"/>
      <c r="CT134" s="288"/>
      <c r="CU134" s="288"/>
      <c r="CV134" s="288"/>
      <c r="CW134" s="288"/>
      <c r="CX134" s="288"/>
      <c r="CY134" s="288"/>
      <c r="CZ134" s="288"/>
      <c r="DA134" s="288"/>
      <c r="DB134" s="288"/>
      <c r="DC134" s="288"/>
      <c r="DD134" s="288"/>
      <c r="DE134" s="288"/>
      <c r="DF134" s="288"/>
      <c r="DG134" s="288"/>
      <c r="DH134" s="288"/>
      <c r="DI134" s="288"/>
      <c r="DJ134" s="288"/>
      <c r="DK134" s="288"/>
      <c r="DL134" s="288"/>
      <c r="DM134" s="288"/>
      <c r="DN134" s="288"/>
      <c r="DO134" s="288"/>
      <c r="DP134" s="260"/>
      <c r="DQ134" s="260"/>
      <c r="DR134" s="260"/>
      <c r="DS134" s="260"/>
      <c r="DT134" s="260"/>
      <c r="DU134" s="260"/>
      <c r="DV134" s="260"/>
      <c r="DW134" s="260"/>
      <c r="DX134" s="260"/>
      <c r="DY134" s="260"/>
      <c r="DZ134" s="260"/>
      <c r="EA134" s="249"/>
    </row>
    <row r="135" spans="1:131" ht="14.25" hidden="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1"/>
      <c r="CY135" s="291"/>
      <c r="CZ135" s="291"/>
      <c r="DA135" s="291"/>
      <c r="DB135" s="291"/>
      <c r="DC135" s="291"/>
      <c r="DD135" s="291"/>
      <c r="DE135" s="291"/>
      <c r="DF135" s="291"/>
      <c r="DG135" s="291"/>
      <c r="DH135" s="291"/>
      <c r="DI135" s="291"/>
      <c r="DJ135" s="291"/>
      <c r="DK135" s="291"/>
      <c r="DL135" s="291"/>
      <c r="DM135" s="291"/>
      <c r="DN135" s="291"/>
      <c r="DO135" s="291"/>
      <c r="DP135" s="291"/>
      <c r="DQ135" s="291"/>
      <c r="DR135" s="291"/>
      <c r="DS135" s="291"/>
      <c r="DT135" s="291"/>
      <c r="DU135" s="291"/>
      <c r="DV135" s="291"/>
      <c r="DW135" s="291"/>
      <c r="DX135" s="291"/>
      <c r="DY135" s="291"/>
      <c r="DZ135" s="291"/>
    </row>
    <row r="136" spans="1:131" hidden="1"/>
  </sheetData>
  <sheetProtection algorithmName="SHA-512" hashValue="5MfDuwmSQL+UMmDF9Hegw7Eipy6fP3bR6wohLmON7cvRbaAEVFk6pomvb1kY12p7ki2ExsrVDo9Oc9lODRcXbg==" saltValue="S3ArTlhW24N8vWo62kuN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4" customWidth="1"/>
    <col min="121" max="121" width="0" style="293" hidden="1" customWidth="1"/>
    <col min="122" max="16384" width="9" style="293" hidden="1"/>
  </cols>
  <sheetData>
    <row r="1" spans="1:120">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row>
    <row r="2" spans="1:120"/>
    <row r="3" spans="1:120"/>
    <row r="4" spans="1:120"/>
    <row r="5" spans="1:120"/>
    <row r="6" spans="1:120"/>
    <row r="7" spans="1:120"/>
    <row r="8" spans="1:120"/>
    <row r="9" spans="1:120"/>
    <row r="10" spans="1:120"/>
    <row r="11" spans="1:120"/>
    <row r="12" spans="1:120"/>
    <row r="13" spans="1:120"/>
    <row r="14" spans="1:120"/>
    <row r="15" spans="1:120"/>
    <row r="16" spans="1:120">
      <c r="DP16" s="293"/>
    </row>
    <row r="17" spans="119:120">
      <c r="DP17" s="293"/>
    </row>
    <row r="18" spans="119:120"/>
    <row r="19" spans="119:120"/>
    <row r="20" spans="119:120">
      <c r="DO20" s="293"/>
      <c r="DP20" s="293"/>
    </row>
    <row r="21" spans="119:120">
      <c r="DP21" s="293"/>
    </row>
    <row r="22" spans="119:120"/>
    <row r="23" spans="119:120">
      <c r="DO23" s="293"/>
      <c r="DP23" s="293"/>
    </row>
    <row r="24" spans="119:120">
      <c r="DP24" s="293"/>
    </row>
    <row r="25" spans="119:120">
      <c r="DP25" s="293"/>
    </row>
    <row r="26" spans="119:120">
      <c r="DO26" s="293"/>
      <c r="DP26" s="293"/>
    </row>
    <row r="27" spans="119:120"/>
    <row r="28" spans="119:120">
      <c r="DO28" s="293"/>
      <c r="DP28" s="293"/>
    </row>
    <row r="29" spans="119:120">
      <c r="DP29" s="293"/>
    </row>
    <row r="30" spans="119:120"/>
    <row r="31" spans="119:120">
      <c r="DO31" s="293"/>
      <c r="DP31" s="293"/>
    </row>
    <row r="32" spans="119:120"/>
    <row r="33" spans="98:120">
      <c r="DO33" s="293"/>
      <c r="DP33" s="293"/>
    </row>
    <row r="34" spans="98:120">
      <c r="DM34" s="293"/>
    </row>
    <row r="35" spans="98:120">
      <c r="CT35" s="293"/>
      <c r="CU35" s="293"/>
      <c r="CV35" s="293"/>
      <c r="CY35" s="293"/>
      <c r="CZ35" s="293"/>
      <c r="DA35" s="293"/>
      <c r="DD35" s="293"/>
      <c r="DE35" s="293"/>
      <c r="DF35" s="293"/>
      <c r="DI35" s="293"/>
      <c r="DJ35" s="293"/>
      <c r="DK35" s="293"/>
      <c r="DM35" s="293"/>
      <c r="DN35" s="293"/>
      <c r="DO35" s="293"/>
      <c r="DP35" s="293"/>
    </row>
    <row r="36" spans="98:120"/>
    <row r="37" spans="98:120">
      <c r="CW37" s="293"/>
      <c r="DB37" s="293"/>
      <c r="DG37" s="293"/>
      <c r="DL37" s="293"/>
      <c r="DP37" s="293"/>
    </row>
    <row r="38" spans="98:120">
      <c r="CT38" s="293"/>
      <c r="CU38" s="293"/>
      <c r="CV38" s="293"/>
      <c r="CW38" s="293"/>
      <c r="CY38" s="293"/>
      <c r="CZ38" s="293"/>
      <c r="DA38" s="293"/>
      <c r="DB38" s="293"/>
      <c r="DD38" s="293"/>
      <c r="DE38" s="293"/>
      <c r="DF38" s="293"/>
      <c r="DG38" s="293"/>
      <c r="DI38" s="293"/>
      <c r="DJ38" s="293"/>
      <c r="DK38" s="293"/>
      <c r="DL38" s="293"/>
      <c r="DN38" s="293"/>
      <c r="DO38" s="293"/>
      <c r="DP38" s="293"/>
    </row>
    <row r="39" spans="98:120"/>
    <row r="40" spans="98:120"/>
    <row r="41" spans="98:120"/>
    <row r="42" spans="98:120"/>
    <row r="43" spans="98:120"/>
    <row r="44" spans="98:120"/>
    <row r="45" spans="98:120"/>
    <row r="46" spans="98:120"/>
    <row r="47" spans="98:120"/>
    <row r="48" spans="98:120"/>
    <row r="49" spans="22:120">
      <c r="DN49" s="293"/>
      <c r="DO49" s="293"/>
      <c r="DP49" s="29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3"/>
      <c r="CS63" s="293"/>
      <c r="CX63" s="293"/>
      <c r="DC63" s="293"/>
      <c r="DH63" s="293"/>
    </row>
    <row r="64" spans="22:120">
      <c r="V64" s="293"/>
    </row>
    <row r="65" spans="15:120">
      <c r="X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c r="CM65" s="293"/>
      <c r="CN65" s="293"/>
      <c r="CO65" s="293"/>
      <c r="CP65" s="293"/>
      <c r="CQ65" s="293"/>
      <c r="CR65" s="293"/>
      <c r="CU65" s="293"/>
      <c r="CZ65" s="293"/>
      <c r="DE65" s="293"/>
      <c r="DJ65" s="293"/>
    </row>
    <row r="66" spans="15:120">
      <c r="Q66" s="293"/>
      <c r="S66" s="293"/>
      <c r="U66" s="293"/>
      <c r="DM66" s="293"/>
    </row>
    <row r="67" spans="15:120">
      <c r="O67" s="293"/>
      <c r="P67" s="293"/>
      <c r="R67" s="293"/>
      <c r="T67" s="293"/>
      <c r="Y67" s="293"/>
      <c r="CT67" s="293"/>
      <c r="CV67" s="293"/>
      <c r="CW67" s="293"/>
      <c r="CY67" s="293"/>
      <c r="DA67" s="293"/>
      <c r="DB67" s="293"/>
      <c r="DD67" s="293"/>
      <c r="DF67" s="293"/>
      <c r="DG67" s="293"/>
      <c r="DI67" s="293"/>
      <c r="DK67" s="293"/>
      <c r="DL67" s="293"/>
      <c r="DN67" s="293"/>
      <c r="DO67" s="293"/>
      <c r="DP67" s="293"/>
    </row>
    <row r="68" spans="15:120"/>
    <row r="69" spans="15:120"/>
    <row r="70" spans="15:120"/>
    <row r="71" spans="15:120"/>
    <row r="72" spans="15:120">
      <c r="DP72" s="293"/>
    </row>
    <row r="73" spans="15:120">
      <c r="DP73" s="29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3"/>
      <c r="CX96" s="293"/>
      <c r="DC96" s="293"/>
      <c r="DH96" s="293"/>
    </row>
    <row r="97" spans="24:120">
      <c r="CS97" s="293"/>
      <c r="CX97" s="293"/>
      <c r="DC97" s="293"/>
      <c r="DH97" s="293"/>
      <c r="DP97" s="294" t="s">
        <v>499</v>
      </c>
    </row>
    <row r="98" spans="24:120" hidden="1">
      <c r="CS98" s="293"/>
      <c r="CX98" s="293"/>
      <c r="DC98" s="293"/>
      <c r="DH98" s="293"/>
    </row>
    <row r="99" spans="24:120" hidden="1">
      <c r="CS99" s="293"/>
      <c r="CX99" s="293"/>
      <c r="DC99" s="293"/>
      <c r="DH99" s="293"/>
    </row>
    <row r="100" spans="24:120" hidden="1"/>
    <row r="101" spans="24:120" ht="12" hidden="1" customHeight="1">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3"/>
      <c r="CA101" s="293"/>
      <c r="CB101" s="293"/>
      <c r="CC101" s="293"/>
      <c r="CD101" s="293"/>
      <c r="CE101" s="293"/>
      <c r="CF101" s="293"/>
      <c r="CG101" s="293"/>
      <c r="CH101" s="293"/>
      <c r="CI101" s="293"/>
      <c r="CJ101" s="293"/>
      <c r="CK101" s="293"/>
      <c r="CL101" s="293"/>
      <c r="CM101" s="293"/>
      <c r="CN101" s="293"/>
      <c r="CO101" s="293"/>
      <c r="CP101" s="293"/>
      <c r="CQ101" s="293"/>
      <c r="CR101" s="293"/>
      <c r="CU101" s="293"/>
      <c r="CZ101" s="293"/>
      <c r="DE101" s="293"/>
      <c r="DJ101" s="293"/>
    </row>
    <row r="102" spans="24:120" ht="1.5" hidden="1" customHeight="1">
      <c r="CU102" s="293"/>
      <c r="CZ102" s="293"/>
      <c r="DE102" s="293"/>
      <c r="DJ102" s="293"/>
      <c r="DM102" s="293"/>
    </row>
    <row r="103" spans="24:120" hidden="1">
      <c r="CT103" s="293"/>
      <c r="CV103" s="293"/>
      <c r="CW103" s="293"/>
      <c r="CY103" s="293"/>
      <c r="DA103" s="293"/>
      <c r="DB103" s="293"/>
      <c r="DD103" s="293"/>
      <c r="DF103" s="293"/>
      <c r="DG103" s="293"/>
      <c r="DI103" s="293"/>
      <c r="DK103" s="293"/>
      <c r="DL103" s="293"/>
      <c r="DM103" s="293"/>
      <c r="DN103" s="293"/>
      <c r="DO103" s="293"/>
      <c r="DP103" s="293"/>
    </row>
    <row r="104" spans="24:120" hidden="1">
      <c r="CV104" s="293"/>
      <c r="CW104" s="293"/>
      <c r="DA104" s="293"/>
      <c r="DB104" s="293"/>
      <c r="DF104" s="293"/>
      <c r="DG104" s="293"/>
      <c r="DK104" s="293"/>
      <c r="DL104" s="293"/>
      <c r="DN104" s="293"/>
      <c r="DO104" s="293"/>
      <c r="DP104" s="293"/>
    </row>
    <row r="105" spans="24:120" ht="12.75" hidden="1" customHeight="1"/>
    <row r="106" spans="24:120" hidden="1"/>
    <row r="107" spans="24:120" hidden="1"/>
    <row r="108" spans="24:120" hidden="1"/>
    <row r="109" spans="24:120" hidden="1"/>
    <row r="110" spans="24:120" hidden="1"/>
  </sheetData>
  <sheetProtection algorithmName="SHA-512" hashValue="e3OVvYHdICeWyRRPR3s4DqsHAciBnIkHdOaDxIa0E2oS5TOLXC+prlrzwY+/Cnn4wBd5/76m9qPjNKBUHpGEFg==" saltValue="E6u9xWkJQj9RixQ1zWdt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4" customWidth="1"/>
    <col min="117" max="16384" width="9" style="293" hidden="1"/>
  </cols>
  <sheetData>
    <row r="1" spans="2:116">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row>
    <row r="2" spans="2:116"/>
    <row r="3" spans="2:116"/>
    <row r="4" spans="2:116">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293"/>
      <c r="BW4" s="293"/>
      <c r="BX4" s="293"/>
      <c r="BY4" s="293"/>
      <c r="BZ4" s="293"/>
      <c r="CA4" s="293"/>
      <c r="CB4" s="293"/>
      <c r="CC4" s="293"/>
      <c r="CD4" s="293"/>
      <c r="CE4" s="293"/>
      <c r="CF4" s="293"/>
      <c r="CG4" s="293"/>
      <c r="CH4" s="293"/>
      <c r="CI4" s="293"/>
      <c r="CJ4" s="293"/>
      <c r="CK4" s="293"/>
      <c r="CL4" s="293"/>
      <c r="CM4" s="293"/>
      <c r="CN4" s="293"/>
      <c r="CO4" s="293"/>
      <c r="CP4" s="293"/>
      <c r="CQ4" s="293"/>
      <c r="CR4" s="293"/>
      <c r="CS4" s="293"/>
      <c r="CT4" s="293"/>
      <c r="CU4" s="293"/>
      <c r="CV4" s="293"/>
      <c r="CW4" s="293"/>
      <c r="CX4" s="293"/>
      <c r="CY4" s="293"/>
      <c r="CZ4" s="293"/>
      <c r="DA4" s="293"/>
      <c r="DB4" s="293"/>
      <c r="DC4" s="293"/>
      <c r="DD4" s="293"/>
      <c r="DE4" s="293"/>
      <c r="DF4" s="293"/>
      <c r="DG4" s="293"/>
      <c r="DH4" s="293"/>
      <c r="DI4" s="293"/>
      <c r="DJ4" s="293"/>
      <c r="DK4" s="293"/>
      <c r="DL4" s="293"/>
    </row>
    <row r="5" spans="2:116">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293"/>
      <c r="BW5" s="293"/>
      <c r="BX5" s="293"/>
      <c r="BY5" s="293"/>
      <c r="BZ5" s="293"/>
      <c r="CA5" s="293"/>
      <c r="CB5" s="293"/>
      <c r="CC5" s="293"/>
      <c r="CD5" s="293"/>
      <c r="CE5" s="293"/>
      <c r="CF5" s="293"/>
      <c r="CG5" s="293"/>
      <c r="CH5" s="293"/>
      <c r="CI5" s="293"/>
      <c r="CJ5" s="293"/>
      <c r="CK5" s="293"/>
      <c r="CL5" s="293"/>
      <c r="CM5" s="293"/>
      <c r="CN5" s="293"/>
      <c r="CO5" s="293"/>
      <c r="CP5" s="293"/>
      <c r="CQ5" s="293"/>
      <c r="CR5" s="293"/>
      <c r="CS5" s="293"/>
      <c r="CT5" s="293"/>
      <c r="CU5" s="293"/>
      <c r="CV5" s="293"/>
      <c r="CW5" s="293"/>
      <c r="CX5" s="293"/>
      <c r="CY5" s="293"/>
      <c r="CZ5" s="293"/>
      <c r="DA5" s="293"/>
      <c r="DB5" s="293"/>
      <c r="DC5" s="293"/>
      <c r="DD5" s="293"/>
      <c r="DE5" s="293"/>
      <c r="DF5" s="293"/>
      <c r="DG5" s="293"/>
      <c r="DH5" s="293"/>
      <c r="DI5" s="293"/>
      <c r="DJ5" s="293"/>
      <c r="DK5" s="293"/>
      <c r="DL5" s="293"/>
    </row>
    <row r="6" spans="2:116"/>
    <row r="7" spans="2:116"/>
    <row r="8" spans="2:116"/>
    <row r="9" spans="2:116"/>
    <row r="10" spans="2:116"/>
    <row r="11" spans="2:116"/>
    <row r="12" spans="2:116"/>
    <row r="13" spans="2:116"/>
    <row r="14" spans="2:116"/>
    <row r="15" spans="2:116"/>
    <row r="16" spans="2:116"/>
    <row r="17" spans="9:116"/>
    <row r="18" spans="9:116">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row>
    <row r="19" spans="9:116"/>
    <row r="20" spans="9:116"/>
    <row r="21" spans="9:116">
      <c r="DL21" s="293"/>
    </row>
    <row r="22" spans="9:116">
      <c r="DI22" s="293"/>
      <c r="DJ22" s="293"/>
      <c r="DK22" s="293"/>
      <c r="DL22" s="293"/>
    </row>
    <row r="23" spans="9:116">
      <c r="CY23" s="293"/>
      <c r="CZ23" s="293"/>
      <c r="DA23" s="293"/>
      <c r="DB23" s="293"/>
      <c r="DC23" s="293"/>
      <c r="DD23" s="293"/>
      <c r="DE23" s="293"/>
      <c r="DF23" s="293"/>
      <c r="DG23" s="293"/>
      <c r="DH23" s="293"/>
      <c r="DI23" s="293"/>
      <c r="DJ23" s="293"/>
      <c r="DK23" s="293"/>
      <c r="DL23" s="293"/>
    </row>
    <row r="24" spans="9:116"/>
    <row r="25" spans="9:116"/>
    <row r="26" spans="9:116"/>
    <row r="27" spans="9:116"/>
    <row r="28" spans="9:116"/>
    <row r="29" spans="9:116"/>
    <row r="30" spans="9:116"/>
    <row r="31" spans="9:116"/>
    <row r="32" spans="9:116"/>
    <row r="33" spans="15:116"/>
    <row r="34" spans="15:116"/>
    <row r="35" spans="15:116">
      <c r="CZ35" s="293"/>
      <c r="DA35" s="293"/>
      <c r="DB35" s="293"/>
      <c r="DC35" s="293"/>
      <c r="DD35" s="293"/>
      <c r="DE35" s="293"/>
      <c r="DF35" s="293"/>
      <c r="DG35" s="293"/>
      <c r="DH35" s="293"/>
      <c r="DI35" s="293"/>
      <c r="DJ35" s="293"/>
      <c r="DK35" s="293"/>
      <c r="DL35" s="293"/>
    </row>
    <row r="36" spans="15:116"/>
    <row r="37" spans="15:116">
      <c r="DL37" s="293"/>
    </row>
    <row r="38" spans="15:116">
      <c r="DI38" s="293"/>
      <c r="DJ38" s="293"/>
      <c r="DK38" s="293"/>
      <c r="DL38" s="293"/>
    </row>
    <row r="39" spans="15:116"/>
    <row r="40" spans="15:116"/>
    <row r="41" spans="15:116"/>
    <row r="42" spans="15:116"/>
    <row r="43" spans="15:116">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3"/>
      <c r="CW43" s="293"/>
      <c r="CX43" s="293"/>
      <c r="CY43" s="293"/>
      <c r="CZ43" s="293"/>
      <c r="DA43" s="293"/>
      <c r="DB43" s="293"/>
      <c r="DC43" s="293"/>
      <c r="DD43" s="293"/>
      <c r="DE43" s="293"/>
      <c r="DF43" s="293"/>
      <c r="DG43" s="293"/>
      <c r="DH43" s="293"/>
      <c r="DI43" s="293"/>
      <c r="DJ43" s="293"/>
      <c r="DK43" s="293"/>
      <c r="DL43" s="293"/>
    </row>
    <row r="44" spans="15:116">
      <c r="DL44" s="293"/>
    </row>
    <row r="45" spans="15:116"/>
    <row r="46" spans="15:116">
      <c r="DA46" s="293"/>
      <c r="DB46" s="293"/>
      <c r="DC46" s="293"/>
      <c r="DD46" s="293"/>
      <c r="DE46" s="293"/>
      <c r="DF46" s="293"/>
      <c r="DG46" s="293"/>
      <c r="DH46" s="293"/>
      <c r="DI46" s="293"/>
      <c r="DJ46" s="293"/>
      <c r="DK46" s="293"/>
      <c r="DL46" s="293"/>
    </row>
    <row r="47" spans="15:116"/>
    <row r="48" spans="15:116"/>
    <row r="49" spans="104:116"/>
    <row r="50" spans="104:116">
      <c r="CZ50" s="293"/>
      <c r="DA50" s="293"/>
      <c r="DB50" s="293"/>
      <c r="DC50" s="293"/>
      <c r="DD50" s="293"/>
      <c r="DE50" s="293"/>
      <c r="DF50" s="293"/>
      <c r="DG50" s="293"/>
      <c r="DH50" s="293"/>
      <c r="DI50" s="293"/>
      <c r="DJ50" s="293"/>
      <c r="DK50" s="293"/>
      <c r="DL50" s="293"/>
    </row>
    <row r="51" spans="104:116"/>
    <row r="52" spans="104:116"/>
    <row r="53" spans="104:116">
      <c r="DL53" s="29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3"/>
      <c r="DD67" s="293"/>
      <c r="DE67" s="293"/>
      <c r="DF67" s="293"/>
      <c r="DG67" s="293"/>
      <c r="DH67" s="293"/>
      <c r="DI67" s="293"/>
      <c r="DJ67" s="293"/>
      <c r="DK67" s="293"/>
      <c r="DL67" s="29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wZL1eLKRT2MO1fT+X50ntWZ0B5O2t2+nhHrgJvkNY+QIVRS724FJmL5CqeV//RtnA25KYi0tvuc/sExz+aTHQ==" saltValue="Vk9TqvMyPCCccY5SX5MQ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5" customWidth="1"/>
    <col min="37" max="44" width="17" style="295" customWidth="1"/>
    <col min="45" max="45" width="6.125" style="302" customWidth="1"/>
    <col min="46" max="46" width="3" style="300" customWidth="1"/>
    <col min="47" max="47" width="19.125" style="295" hidden="1" customWidth="1"/>
    <col min="48" max="52" width="12.625" style="295" hidden="1" customWidth="1"/>
    <col min="53" max="16384" width="8.625" style="295" hidden="1"/>
  </cols>
  <sheetData>
    <row r="1" spans="1:46">
      <c r="AS1" s="296"/>
      <c r="AT1" s="296"/>
    </row>
    <row r="2" spans="1:46">
      <c r="AS2" s="296"/>
      <c r="AT2" s="296"/>
    </row>
    <row r="3" spans="1:46">
      <c r="AS3" s="296"/>
      <c r="AT3" s="296"/>
    </row>
    <row r="4" spans="1:46">
      <c r="AS4" s="296"/>
      <c r="AT4" s="296"/>
    </row>
    <row r="5" spans="1:46" ht="17.25">
      <c r="A5" s="297" t="s">
        <v>500</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9"/>
    </row>
    <row r="6" spans="1:46">
      <c r="A6" s="300"/>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301" t="s">
        <v>501</v>
      </c>
      <c r="AL6" s="301"/>
      <c r="AM6" s="301"/>
      <c r="AN6" s="301"/>
      <c r="AO6" s="296"/>
      <c r="AP6" s="296"/>
      <c r="AQ6" s="296"/>
      <c r="AR6" s="296"/>
    </row>
    <row r="7" spans="1:46">
      <c r="A7" s="300"/>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303"/>
      <c r="AL7" s="304"/>
      <c r="AM7" s="304"/>
      <c r="AN7" s="305"/>
      <c r="AO7" s="1212" t="s">
        <v>502</v>
      </c>
      <c r="AP7" s="306"/>
      <c r="AQ7" s="307" t="s">
        <v>503</v>
      </c>
      <c r="AR7" s="308"/>
    </row>
    <row r="8" spans="1:46">
      <c r="A8" s="300"/>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309"/>
      <c r="AL8" s="310"/>
      <c r="AM8" s="310"/>
      <c r="AN8" s="311"/>
      <c r="AO8" s="1213"/>
      <c r="AP8" s="312" t="s">
        <v>504</v>
      </c>
      <c r="AQ8" s="313" t="s">
        <v>505</v>
      </c>
      <c r="AR8" s="314" t="s">
        <v>506</v>
      </c>
    </row>
    <row r="9" spans="1:46">
      <c r="A9" s="300"/>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1214" t="s">
        <v>507</v>
      </c>
      <c r="AL9" s="1215"/>
      <c r="AM9" s="1215"/>
      <c r="AN9" s="1216"/>
      <c r="AO9" s="315">
        <v>3237843</v>
      </c>
      <c r="AP9" s="315">
        <v>42434</v>
      </c>
      <c r="AQ9" s="316">
        <v>57145</v>
      </c>
      <c r="AR9" s="317">
        <v>-25.7</v>
      </c>
    </row>
    <row r="10" spans="1:46">
      <c r="A10" s="300"/>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1214" t="s">
        <v>508</v>
      </c>
      <c r="AL10" s="1215"/>
      <c r="AM10" s="1215"/>
      <c r="AN10" s="1216"/>
      <c r="AO10" s="318">
        <v>317959</v>
      </c>
      <c r="AP10" s="318">
        <v>4167</v>
      </c>
      <c r="AQ10" s="319">
        <v>3801</v>
      </c>
      <c r="AR10" s="320">
        <v>9.6</v>
      </c>
    </row>
    <row r="11" spans="1:46" ht="13.5" customHeight="1">
      <c r="A11" s="300"/>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1214" t="s">
        <v>509</v>
      </c>
      <c r="AL11" s="1215"/>
      <c r="AM11" s="1215"/>
      <c r="AN11" s="1216"/>
      <c r="AO11" s="318">
        <v>691935</v>
      </c>
      <c r="AP11" s="318">
        <v>9068</v>
      </c>
      <c r="AQ11" s="319">
        <v>6723</v>
      </c>
      <c r="AR11" s="320">
        <v>34.9</v>
      </c>
    </row>
    <row r="12" spans="1:46" ht="13.5" customHeight="1">
      <c r="A12" s="300"/>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1214" t="s">
        <v>510</v>
      </c>
      <c r="AL12" s="1215"/>
      <c r="AM12" s="1215"/>
      <c r="AN12" s="1216"/>
      <c r="AO12" s="318">
        <v>65001</v>
      </c>
      <c r="AP12" s="318">
        <v>852</v>
      </c>
      <c r="AQ12" s="319">
        <v>959</v>
      </c>
      <c r="AR12" s="320">
        <v>-11.2</v>
      </c>
    </row>
    <row r="13" spans="1:46" ht="13.5" customHeight="1">
      <c r="A13" s="300"/>
      <c r="B13" s="296"/>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1214" t="s">
        <v>511</v>
      </c>
      <c r="AL13" s="1215"/>
      <c r="AM13" s="1215"/>
      <c r="AN13" s="1216"/>
      <c r="AO13" s="318" t="s">
        <v>512</v>
      </c>
      <c r="AP13" s="318" t="s">
        <v>512</v>
      </c>
      <c r="AQ13" s="319">
        <v>1</v>
      </c>
      <c r="AR13" s="320" t="s">
        <v>512</v>
      </c>
    </row>
    <row r="14" spans="1:46" ht="13.5" customHeight="1">
      <c r="A14" s="300"/>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1214" t="s">
        <v>513</v>
      </c>
      <c r="AL14" s="1215"/>
      <c r="AM14" s="1215"/>
      <c r="AN14" s="1216"/>
      <c r="AO14" s="318">
        <v>230684</v>
      </c>
      <c r="AP14" s="318">
        <v>3023</v>
      </c>
      <c r="AQ14" s="319">
        <v>2728</v>
      </c>
      <c r="AR14" s="320">
        <v>10.8</v>
      </c>
    </row>
    <row r="15" spans="1:46" ht="13.5" customHeight="1">
      <c r="A15" s="300"/>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1214" t="s">
        <v>514</v>
      </c>
      <c r="AL15" s="1215"/>
      <c r="AM15" s="1215"/>
      <c r="AN15" s="1216"/>
      <c r="AO15" s="318">
        <v>14705</v>
      </c>
      <c r="AP15" s="318">
        <v>193</v>
      </c>
      <c r="AQ15" s="319">
        <v>1349</v>
      </c>
      <c r="AR15" s="320">
        <v>-85.7</v>
      </c>
    </row>
    <row r="16" spans="1:46">
      <c r="A16" s="300"/>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1217" t="s">
        <v>515</v>
      </c>
      <c r="AL16" s="1218"/>
      <c r="AM16" s="1218"/>
      <c r="AN16" s="1219"/>
      <c r="AO16" s="318">
        <v>-225718</v>
      </c>
      <c r="AP16" s="318">
        <v>-2958</v>
      </c>
      <c r="AQ16" s="319">
        <v>-4270</v>
      </c>
      <c r="AR16" s="320">
        <v>-30.7</v>
      </c>
    </row>
    <row r="17" spans="1:46">
      <c r="A17" s="300"/>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1217" t="s">
        <v>184</v>
      </c>
      <c r="AL17" s="1218"/>
      <c r="AM17" s="1218"/>
      <c r="AN17" s="1219"/>
      <c r="AO17" s="318">
        <v>4332409</v>
      </c>
      <c r="AP17" s="318">
        <v>56779</v>
      </c>
      <c r="AQ17" s="319">
        <v>68438</v>
      </c>
      <c r="AR17" s="320">
        <v>-17</v>
      </c>
    </row>
    <row r="18" spans="1:46">
      <c r="A18" s="300"/>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321"/>
      <c r="AR18" s="321"/>
    </row>
    <row r="19" spans="1:46">
      <c r="A19" s="300"/>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t="s">
        <v>516</v>
      </c>
      <c r="AL19" s="296"/>
      <c r="AM19" s="296"/>
      <c r="AN19" s="296"/>
      <c r="AO19" s="296"/>
      <c r="AP19" s="296"/>
      <c r="AQ19" s="296"/>
      <c r="AR19" s="296"/>
    </row>
    <row r="20" spans="1:46">
      <c r="A20" s="300"/>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322"/>
      <c r="AL20" s="323"/>
      <c r="AM20" s="323"/>
      <c r="AN20" s="324"/>
      <c r="AO20" s="325" t="s">
        <v>517</v>
      </c>
      <c r="AP20" s="326" t="s">
        <v>518</v>
      </c>
      <c r="AQ20" s="327" t="s">
        <v>519</v>
      </c>
      <c r="AR20" s="328"/>
    </row>
    <row r="21" spans="1:46" s="334" customFormat="1">
      <c r="A21" s="329"/>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1209" t="s">
        <v>520</v>
      </c>
      <c r="AL21" s="1210"/>
      <c r="AM21" s="1210"/>
      <c r="AN21" s="1211"/>
      <c r="AO21" s="330">
        <v>4.53</v>
      </c>
      <c r="AP21" s="331">
        <v>6.23</v>
      </c>
      <c r="AQ21" s="332">
        <v>-1.7</v>
      </c>
      <c r="AR21" s="301"/>
      <c r="AS21" s="333"/>
      <c r="AT21" s="329"/>
    </row>
    <row r="22" spans="1:46" s="334" customFormat="1">
      <c r="A22" s="329"/>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1209" t="s">
        <v>521</v>
      </c>
      <c r="AL22" s="1210"/>
      <c r="AM22" s="1210"/>
      <c r="AN22" s="1211"/>
      <c r="AO22" s="335">
        <v>98.3</v>
      </c>
      <c r="AP22" s="336">
        <v>98.5</v>
      </c>
      <c r="AQ22" s="337">
        <v>-0.2</v>
      </c>
      <c r="AR22" s="321"/>
      <c r="AS22" s="333"/>
      <c r="AT22" s="329"/>
    </row>
    <row r="23" spans="1:46" s="334" customFormat="1">
      <c r="A23" s="329"/>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21"/>
      <c r="AQ23" s="321"/>
      <c r="AR23" s="321"/>
      <c r="AS23" s="333"/>
      <c r="AT23" s="329"/>
    </row>
    <row r="24" spans="1:46" s="334" customFormat="1">
      <c r="A24" s="329"/>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1" t="s">
        <v>522</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21"/>
      <c r="AQ26" s="321"/>
      <c r="AR26" s="321"/>
      <c r="AS26" s="301"/>
      <c r="AT26" s="301"/>
    </row>
    <row r="27" spans="1:46">
      <c r="A27" s="342"/>
      <c r="AO27" s="296"/>
      <c r="AP27" s="296"/>
      <c r="AQ27" s="296"/>
      <c r="AR27" s="296"/>
      <c r="AS27" s="296"/>
      <c r="AT27" s="296"/>
    </row>
    <row r="28" spans="1:46" ht="17.25">
      <c r="A28" s="297" t="s">
        <v>523</v>
      </c>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343"/>
    </row>
    <row r="29" spans="1:46">
      <c r="A29" s="300"/>
      <c r="B29" s="296"/>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301" t="s">
        <v>524</v>
      </c>
      <c r="AL29" s="301"/>
      <c r="AM29" s="301"/>
      <c r="AN29" s="301"/>
      <c r="AO29" s="296"/>
      <c r="AP29" s="296"/>
      <c r="AQ29" s="296"/>
      <c r="AR29" s="296"/>
      <c r="AS29" s="344"/>
    </row>
    <row r="30" spans="1:46">
      <c r="A30" s="300"/>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303"/>
      <c r="AL30" s="304"/>
      <c r="AM30" s="304"/>
      <c r="AN30" s="305"/>
      <c r="AO30" s="1212" t="s">
        <v>502</v>
      </c>
      <c r="AP30" s="306"/>
      <c r="AQ30" s="307" t="s">
        <v>503</v>
      </c>
      <c r="AR30" s="308"/>
    </row>
    <row r="31" spans="1:46">
      <c r="A31" s="300"/>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309"/>
      <c r="AL31" s="310"/>
      <c r="AM31" s="310"/>
      <c r="AN31" s="311"/>
      <c r="AO31" s="1213"/>
      <c r="AP31" s="312" t="s">
        <v>504</v>
      </c>
      <c r="AQ31" s="313" t="s">
        <v>505</v>
      </c>
      <c r="AR31" s="314" t="s">
        <v>506</v>
      </c>
    </row>
    <row r="32" spans="1:46" ht="27" customHeight="1">
      <c r="A32" s="300"/>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1225" t="s">
        <v>525</v>
      </c>
      <c r="AL32" s="1226"/>
      <c r="AM32" s="1226"/>
      <c r="AN32" s="1227"/>
      <c r="AO32" s="345">
        <v>1553182</v>
      </c>
      <c r="AP32" s="345">
        <v>20355</v>
      </c>
      <c r="AQ32" s="346">
        <v>33979</v>
      </c>
      <c r="AR32" s="347">
        <v>-40.1</v>
      </c>
    </row>
    <row r="33" spans="1:46" ht="13.5" customHeight="1">
      <c r="A33" s="300"/>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1225" t="s">
        <v>526</v>
      </c>
      <c r="AL33" s="1226"/>
      <c r="AM33" s="1226"/>
      <c r="AN33" s="1227"/>
      <c r="AO33" s="345" t="s">
        <v>512</v>
      </c>
      <c r="AP33" s="345" t="s">
        <v>512</v>
      </c>
      <c r="AQ33" s="346" t="s">
        <v>512</v>
      </c>
      <c r="AR33" s="347" t="s">
        <v>512</v>
      </c>
    </row>
    <row r="34" spans="1:46" ht="27" customHeight="1">
      <c r="A34" s="300"/>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1225" t="s">
        <v>527</v>
      </c>
      <c r="AL34" s="1226"/>
      <c r="AM34" s="1226"/>
      <c r="AN34" s="1227"/>
      <c r="AO34" s="345" t="s">
        <v>512</v>
      </c>
      <c r="AP34" s="345" t="s">
        <v>512</v>
      </c>
      <c r="AQ34" s="346">
        <v>15</v>
      </c>
      <c r="AR34" s="347" t="s">
        <v>512</v>
      </c>
    </row>
    <row r="35" spans="1:46" ht="27" customHeight="1">
      <c r="A35" s="300"/>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1225" t="s">
        <v>528</v>
      </c>
      <c r="AL35" s="1226"/>
      <c r="AM35" s="1226"/>
      <c r="AN35" s="1227"/>
      <c r="AO35" s="345">
        <v>434914</v>
      </c>
      <c r="AP35" s="345">
        <v>5700</v>
      </c>
      <c r="AQ35" s="346">
        <v>9031</v>
      </c>
      <c r="AR35" s="347">
        <v>-36.9</v>
      </c>
    </row>
    <row r="36" spans="1:46" ht="27" customHeight="1">
      <c r="A36" s="300"/>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1225" t="s">
        <v>529</v>
      </c>
      <c r="AL36" s="1226"/>
      <c r="AM36" s="1226"/>
      <c r="AN36" s="1227"/>
      <c r="AO36" s="345">
        <v>28921</v>
      </c>
      <c r="AP36" s="345">
        <v>379</v>
      </c>
      <c r="AQ36" s="346">
        <v>1893</v>
      </c>
      <c r="AR36" s="347">
        <v>-80</v>
      </c>
    </row>
    <row r="37" spans="1:46" ht="13.5" customHeight="1">
      <c r="A37" s="300"/>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1225" t="s">
        <v>530</v>
      </c>
      <c r="AL37" s="1226"/>
      <c r="AM37" s="1226"/>
      <c r="AN37" s="1227"/>
      <c r="AO37" s="345" t="s">
        <v>512</v>
      </c>
      <c r="AP37" s="345" t="s">
        <v>512</v>
      </c>
      <c r="AQ37" s="346">
        <v>1352</v>
      </c>
      <c r="AR37" s="347" t="s">
        <v>512</v>
      </c>
    </row>
    <row r="38" spans="1:46" ht="27" customHeight="1">
      <c r="A38" s="300"/>
      <c r="B38" s="296"/>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1228" t="s">
        <v>531</v>
      </c>
      <c r="AL38" s="1229"/>
      <c r="AM38" s="1229"/>
      <c r="AN38" s="1230"/>
      <c r="AO38" s="348" t="s">
        <v>512</v>
      </c>
      <c r="AP38" s="348" t="s">
        <v>512</v>
      </c>
      <c r="AQ38" s="349">
        <v>1</v>
      </c>
      <c r="AR38" s="337" t="s">
        <v>512</v>
      </c>
      <c r="AS38" s="344"/>
    </row>
    <row r="39" spans="1:46">
      <c r="A39" s="300"/>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1228" t="s">
        <v>532</v>
      </c>
      <c r="AL39" s="1229"/>
      <c r="AM39" s="1229"/>
      <c r="AN39" s="1230"/>
      <c r="AO39" s="345">
        <v>-461727</v>
      </c>
      <c r="AP39" s="345">
        <v>-6051</v>
      </c>
      <c r="AQ39" s="346">
        <v>-6634</v>
      </c>
      <c r="AR39" s="347">
        <v>-8.8000000000000007</v>
      </c>
      <c r="AS39" s="344"/>
    </row>
    <row r="40" spans="1:46" ht="27" customHeight="1">
      <c r="A40" s="300"/>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1225" t="s">
        <v>533</v>
      </c>
      <c r="AL40" s="1226"/>
      <c r="AM40" s="1226"/>
      <c r="AN40" s="1227"/>
      <c r="AO40" s="345">
        <v>-1477615</v>
      </c>
      <c r="AP40" s="345">
        <v>-19365</v>
      </c>
      <c r="AQ40" s="346">
        <v>-28305</v>
      </c>
      <c r="AR40" s="347">
        <v>-31.6</v>
      </c>
      <c r="AS40" s="344"/>
    </row>
    <row r="41" spans="1:46">
      <c r="A41" s="300"/>
      <c r="B41" s="296"/>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1231" t="s">
        <v>295</v>
      </c>
      <c r="AL41" s="1232"/>
      <c r="AM41" s="1232"/>
      <c r="AN41" s="1233"/>
      <c r="AO41" s="345">
        <v>77675</v>
      </c>
      <c r="AP41" s="345">
        <v>1018</v>
      </c>
      <c r="AQ41" s="346">
        <v>11332</v>
      </c>
      <c r="AR41" s="347">
        <v>-91</v>
      </c>
      <c r="AS41" s="344"/>
    </row>
    <row r="42" spans="1:46">
      <c r="A42" s="300"/>
      <c r="B42" s="296"/>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350" t="s">
        <v>534</v>
      </c>
      <c r="AL42" s="296"/>
      <c r="AM42" s="296"/>
      <c r="AN42" s="296"/>
      <c r="AO42" s="296"/>
      <c r="AP42" s="296"/>
      <c r="AQ42" s="321"/>
      <c r="AR42" s="321"/>
      <c r="AS42" s="344"/>
    </row>
    <row r="43" spans="1:46">
      <c r="A43" s="300"/>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351"/>
      <c r="AQ43" s="321"/>
      <c r="AR43" s="296"/>
      <c r="AS43" s="344"/>
    </row>
    <row r="44" spans="1:46">
      <c r="A44" s="300"/>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321"/>
      <c r="AR44" s="296"/>
    </row>
    <row r="45" spans="1:46">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352"/>
      <c r="AR45" s="298"/>
      <c r="AS45" s="298"/>
      <c r="AT45" s="296"/>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6"/>
    </row>
    <row r="47" spans="1:46" ht="17.25" customHeight="1">
      <c r="A47" s="354" t="s">
        <v>535</v>
      </c>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row>
    <row r="48" spans="1:46">
      <c r="A48" s="300"/>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355" t="s">
        <v>536</v>
      </c>
      <c r="AL48" s="355"/>
      <c r="AM48" s="355"/>
      <c r="AN48" s="355"/>
      <c r="AO48" s="355"/>
      <c r="AP48" s="355"/>
      <c r="AQ48" s="356"/>
      <c r="AR48" s="355"/>
    </row>
    <row r="49" spans="1:44" ht="13.5" customHeight="1">
      <c r="A49" s="300"/>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357"/>
      <c r="AL49" s="358"/>
      <c r="AM49" s="1220" t="s">
        <v>502</v>
      </c>
      <c r="AN49" s="1222" t="s">
        <v>537</v>
      </c>
      <c r="AO49" s="1223"/>
      <c r="AP49" s="1223"/>
      <c r="AQ49" s="1223"/>
      <c r="AR49" s="1224"/>
    </row>
    <row r="50" spans="1:44">
      <c r="A50" s="300"/>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359"/>
      <c r="AL50" s="360"/>
      <c r="AM50" s="1221"/>
      <c r="AN50" s="361" t="s">
        <v>538</v>
      </c>
      <c r="AO50" s="362" t="s">
        <v>539</v>
      </c>
      <c r="AP50" s="363" t="s">
        <v>540</v>
      </c>
      <c r="AQ50" s="364" t="s">
        <v>541</v>
      </c>
      <c r="AR50" s="365" t="s">
        <v>542</v>
      </c>
    </row>
    <row r="51" spans="1:44">
      <c r="A51" s="300"/>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357" t="s">
        <v>543</v>
      </c>
      <c r="AL51" s="358"/>
      <c r="AM51" s="366">
        <v>1967279</v>
      </c>
      <c r="AN51" s="367">
        <v>26786</v>
      </c>
      <c r="AO51" s="368">
        <v>-40.299999999999997</v>
      </c>
      <c r="AP51" s="369">
        <v>66255</v>
      </c>
      <c r="AQ51" s="370">
        <v>3.6</v>
      </c>
      <c r="AR51" s="371">
        <v>-43.9</v>
      </c>
    </row>
    <row r="52" spans="1:44">
      <c r="A52" s="300"/>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372"/>
      <c r="AL52" s="373" t="s">
        <v>544</v>
      </c>
      <c r="AM52" s="374">
        <v>1054447</v>
      </c>
      <c r="AN52" s="375">
        <v>14357</v>
      </c>
      <c r="AO52" s="376">
        <v>-52.7</v>
      </c>
      <c r="AP52" s="377">
        <v>31822</v>
      </c>
      <c r="AQ52" s="378">
        <v>8.8000000000000007</v>
      </c>
      <c r="AR52" s="379">
        <v>-61.5</v>
      </c>
    </row>
    <row r="53" spans="1:44">
      <c r="A53" s="300"/>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357" t="s">
        <v>545</v>
      </c>
      <c r="AL53" s="358"/>
      <c r="AM53" s="366">
        <v>1106413</v>
      </c>
      <c r="AN53" s="367">
        <v>14915</v>
      </c>
      <c r="AO53" s="368">
        <v>-44.3</v>
      </c>
      <c r="AP53" s="369">
        <v>47278</v>
      </c>
      <c r="AQ53" s="370">
        <v>-28.6</v>
      </c>
      <c r="AR53" s="371">
        <v>-15.7</v>
      </c>
    </row>
    <row r="54" spans="1:44">
      <c r="A54" s="300"/>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372"/>
      <c r="AL54" s="373" t="s">
        <v>544</v>
      </c>
      <c r="AM54" s="374">
        <v>625581</v>
      </c>
      <c r="AN54" s="375">
        <v>8433</v>
      </c>
      <c r="AO54" s="376">
        <v>-41.3</v>
      </c>
      <c r="AP54" s="377">
        <v>24096</v>
      </c>
      <c r="AQ54" s="378">
        <v>-24.3</v>
      </c>
      <c r="AR54" s="379">
        <v>-17</v>
      </c>
    </row>
    <row r="55" spans="1:44">
      <c r="A55" s="300"/>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357" t="s">
        <v>546</v>
      </c>
      <c r="AL55" s="358"/>
      <c r="AM55" s="366">
        <v>1154363</v>
      </c>
      <c r="AN55" s="367">
        <v>15306</v>
      </c>
      <c r="AO55" s="368">
        <v>2.6</v>
      </c>
      <c r="AP55" s="369">
        <v>44504</v>
      </c>
      <c r="AQ55" s="370">
        <v>-5.9</v>
      </c>
      <c r="AR55" s="371">
        <v>8.5</v>
      </c>
    </row>
    <row r="56" spans="1:44">
      <c r="A56" s="300"/>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372"/>
      <c r="AL56" s="373" t="s">
        <v>544</v>
      </c>
      <c r="AM56" s="374">
        <v>826070</v>
      </c>
      <c r="AN56" s="375">
        <v>10953</v>
      </c>
      <c r="AO56" s="376">
        <v>29.9</v>
      </c>
      <c r="AP56" s="377">
        <v>25876</v>
      </c>
      <c r="AQ56" s="378">
        <v>7.4</v>
      </c>
      <c r="AR56" s="379">
        <v>22.5</v>
      </c>
    </row>
    <row r="57" spans="1:44">
      <c r="A57" s="300"/>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357" t="s">
        <v>547</v>
      </c>
      <c r="AL57" s="358"/>
      <c r="AM57" s="366">
        <v>1607820</v>
      </c>
      <c r="AN57" s="367">
        <v>21140</v>
      </c>
      <c r="AO57" s="368">
        <v>38.1</v>
      </c>
      <c r="AP57" s="369">
        <v>47820</v>
      </c>
      <c r="AQ57" s="370">
        <v>7.5</v>
      </c>
      <c r="AR57" s="371">
        <v>30.6</v>
      </c>
    </row>
    <row r="58" spans="1:44">
      <c r="A58" s="300"/>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372"/>
      <c r="AL58" s="373" t="s">
        <v>544</v>
      </c>
      <c r="AM58" s="374">
        <v>1477695</v>
      </c>
      <c r="AN58" s="375">
        <v>19429</v>
      </c>
      <c r="AO58" s="376">
        <v>77.400000000000006</v>
      </c>
      <c r="AP58" s="377">
        <v>25855</v>
      </c>
      <c r="AQ58" s="378">
        <v>-0.1</v>
      </c>
      <c r="AR58" s="379">
        <v>77.5</v>
      </c>
    </row>
    <row r="59" spans="1:44">
      <c r="A59" s="300"/>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357" t="s">
        <v>548</v>
      </c>
      <c r="AL59" s="358"/>
      <c r="AM59" s="366">
        <v>1655278</v>
      </c>
      <c r="AN59" s="367">
        <v>21693</v>
      </c>
      <c r="AO59" s="368">
        <v>2.6</v>
      </c>
      <c r="AP59" s="369">
        <v>41934</v>
      </c>
      <c r="AQ59" s="370">
        <v>-12.3</v>
      </c>
      <c r="AR59" s="371">
        <v>14.9</v>
      </c>
    </row>
    <row r="60" spans="1:44">
      <c r="A60" s="300"/>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372"/>
      <c r="AL60" s="373" t="s">
        <v>544</v>
      </c>
      <c r="AM60" s="374">
        <v>1072317</v>
      </c>
      <c r="AN60" s="375">
        <v>14053</v>
      </c>
      <c r="AO60" s="376">
        <v>-27.7</v>
      </c>
      <c r="AP60" s="377">
        <v>23352</v>
      </c>
      <c r="AQ60" s="378">
        <v>-9.6999999999999993</v>
      </c>
      <c r="AR60" s="379">
        <v>-18</v>
      </c>
    </row>
    <row r="61" spans="1:44">
      <c r="A61" s="300"/>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357" t="s">
        <v>549</v>
      </c>
      <c r="AL61" s="380"/>
      <c r="AM61" s="381">
        <v>1498231</v>
      </c>
      <c r="AN61" s="382">
        <v>19968</v>
      </c>
      <c r="AO61" s="383">
        <v>-8.3000000000000007</v>
      </c>
      <c r="AP61" s="384">
        <v>49558</v>
      </c>
      <c r="AQ61" s="385">
        <v>-7.1</v>
      </c>
      <c r="AR61" s="371">
        <v>-1.2</v>
      </c>
    </row>
    <row r="62" spans="1:44">
      <c r="A62" s="300"/>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372"/>
      <c r="AL62" s="373" t="s">
        <v>544</v>
      </c>
      <c r="AM62" s="374">
        <v>1011222</v>
      </c>
      <c r="AN62" s="375">
        <v>13445</v>
      </c>
      <c r="AO62" s="376">
        <v>-2.9</v>
      </c>
      <c r="AP62" s="377">
        <v>26200</v>
      </c>
      <c r="AQ62" s="378">
        <v>-3.6</v>
      </c>
      <c r="AR62" s="379">
        <v>0.7</v>
      </c>
    </row>
    <row r="63" spans="1:44">
      <c r="A63" s="300"/>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row>
    <row r="64" spans="1:44">
      <c r="A64" s="300"/>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row>
    <row r="65" spans="1:46">
      <c r="A65" s="300"/>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6"/>
      <c r="AL67" s="296"/>
      <c r="AM67" s="296"/>
      <c r="AN67" s="296"/>
      <c r="AO67" s="296"/>
      <c r="AP67" s="296"/>
      <c r="AQ67" s="296"/>
      <c r="AR67" s="296"/>
      <c r="AS67" s="296"/>
      <c r="AT67" s="296"/>
    </row>
    <row r="68" spans="1:46" ht="13.5" hidden="1" customHeight="1">
      <c r="AK68" s="296"/>
      <c r="AL68" s="296"/>
      <c r="AM68" s="296"/>
      <c r="AN68" s="296"/>
      <c r="AO68" s="296"/>
      <c r="AP68" s="296"/>
      <c r="AQ68" s="296"/>
      <c r="AR68" s="296"/>
    </row>
    <row r="69" spans="1:46" ht="13.5" hidden="1" customHeight="1">
      <c r="AK69" s="296"/>
      <c r="AL69" s="296"/>
      <c r="AM69" s="296"/>
      <c r="AN69" s="296"/>
      <c r="AO69" s="296"/>
      <c r="AP69" s="296"/>
      <c r="AQ69" s="296"/>
      <c r="AR69" s="296"/>
    </row>
    <row r="70" spans="1:46" hidden="1">
      <c r="AK70" s="296"/>
      <c r="AL70" s="296"/>
      <c r="AM70" s="296"/>
      <c r="AN70" s="296"/>
      <c r="AO70" s="296"/>
      <c r="AP70" s="296"/>
      <c r="AQ70" s="296"/>
      <c r="AR70" s="296"/>
    </row>
    <row r="71" spans="1:46" hidden="1">
      <c r="AK71" s="296"/>
      <c r="AL71" s="296"/>
      <c r="AM71" s="296"/>
      <c r="AN71" s="296"/>
      <c r="AO71" s="296"/>
      <c r="AP71" s="296"/>
      <c r="AQ71" s="296"/>
      <c r="AR71" s="296"/>
    </row>
    <row r="72" spans="1:46" hidden="1">
      <c r="AK72" s="296"/>
      <c r="AL72" s="296"/>
      <c r="AM72" s="296"/>
      <c r="AN72" s="296"/>
      <c r="AO72" s="296"/>
      <c r="AP72" s="296"/>
      <c r="AQ72" s="296"/>
      <c r="AR72" s="296"/>
    </row>
    <row r="73" spans="1:46" hidden="1">
      <c r="AK73" s="296"/>
      <c r="AL73" s="296"/>
      <c r="AM73" s="296"/>
      <c r="AN73" s="296"/>
      <c r="AO73" s="296"/>
      <c r="AP73" s="296"/>
      <c r="AQ73" s="296"/>
      <c r="AR73" s="296"/>
    </row>
    <row r="74" spans="1:46" hidden="1"/>
  </sheetData>
  <sheetProtection algorithmName="SHA-512" hashValue="iTAqTpPZBHDddr5Ue2yGObLolUa6AyuegWc3erGTz0sMYj5tz56lokToero1VAuZQ1+w2xBW1IOrSfSQHd95Zw==" saltValue="xR0QUYDDJNbJ1AWd6n4o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4" customWidth="1"/>
    <col min="126" max="16384" width="9" style="293" hidden="1"/>
  </cols>
  <sheetData>
    <row r="1" spans="2:125" ht="13.5" customHeight="1">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row>
    <row r="2" spans="2:125">
      <c r="B2" s="293"/>
      <c r="DG2" s="293"/>
    </row>
    <row r="3" spans="2:125">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H3" s="293"/>
      <c r="DI3" s="293"/>
      <c r="DJ3" s="293"/>
      <c r="DK3" s="293"/>
      <c r="DL3" s="293"/>
      <c r="DM3" s="293"/>
      <c r="DN3" s="293"/>
      <c r="DO3" s="293"/>
      <c r="DP3" s="293"/>
      <c r="DQ3" s="293"/>
      <c r="DR3" s="293"/>
      <c r="DS3" s="293"/>
      <c r="DT3" s="293"/>
      <c r="DU3" s="293"/>
    </row>
    <row r="4" spans="2:125"/>
    <row r="5" spans="2:125"/>
    <row r="6" spans="2:125"/>
    <row r="7" spans="2:125"/>
    <row r="8" spans="2:125"/>
    <row r="9" spans="2:125">
      <c r="DU9" s="293"/>
    </row>
    <row r="10" spans="2:125"/>
    <row r="11" spans="2:125"/>
    <row r="12" spans="2:125"/>
    <row r="13" spans="2:125"/>
    <row r="14" spans="2:125"/>
    <row r="15" spans="2:125"/>
    <row r="16" spans="2:125"/>
    <row r="17" spans="125:125">
      <c r="DU17" s="293"/>
    </row>
    <row r="18" spans="125:125"/>
    <row r="19" spans="125:125"/>
    <row r="20" spans="125:125">
      <c r="DU20" s="293"/>
    </row>
    <row r="21" spans="125:125">
      <c r="DU21" s="293"/>
    </row>
    <row r="22" spans="125:125"/>
    <row r="23" spans="125:125"/>
    <row r="24" spans="125:125"/>
    <row r="25" spans="125:125"/>
    <row r="26" spans="125:125"/>
    <row r="27" spans="125:125"/>
    <row r="28" spans="125:125">
      <c r="DU28" s="293"/>
    </row>
    <row r="29" spans="125:125"/>
    <row r="30" spans="125:125"/>
    <row r="31" spans="125:125"/>
    <row r="32" spans="125:125"/>
    <row r="33" spans="2:125">
      <c r="B33" s="293"/>
      <c r="G33" s="293"/>
      <c r="I33" s="293"/>
    </row>
    <row r="34" spans="2:125">
      <c r="C34" s="293"/>
      <c r="P34" s="293"/>
      <c r="DE34" s="293"/>
      <c r="DH34" s="293"/>
    </row>
    <row r="35" spans="2:125">
      <c r="D35" s="293"/>
      <c r="E35" s="293"/>
      <c r="DG35" s="293"/>
      <c r="DJ35" s="293"/>
      <c r="DP35" s="293"/>
      <c r="DQ35" s="293"/>
      <c r="DR35" s="293"/>
      <c r="DS35" s="293"/>
      <c r="DT35" s="293"/>
      <c r="DU35" s="293"/>
    </row>
    <row r="36" spans="2:125">
      <c r="F36" s="293"/>
      <c r="H36" s="293"/>
      <c r="J36" s="293"/>
      <c r="K36" s="293"/>
      <c r="L36" s="293"/>
      <c r="M36" s="293"/>
      <c r="N36" s="293"/>
      <c r="O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F36" s="293"/>
      <c r="DI36" s="293"/>
      <c r="DK36" s="293"/>
      <c r="DL36" s="293"/>
      <c r="DM36" s="293"/>
      <c r="DN36" s="293"/>
      <c r="DO36" s="293"/>
      <c r="DP36" s="293"/>
      <c r="DQ36" s="293"/>
      <c r="DR36" s="293"/>
      <c r="DS36" s="293"/>
      <c r="DT36" s="293"/>
      <c r="DU36" s="293"/>
    </row>
    <row r="37" spans="2:125">
      <c r="DU37" s="293"/>
    </row>
    <row r="38" spans="2:125">
      <c r="DT38" s="293"/>
      <c r="DU38" s="293"/>
    </row>
    <row r="39" spans="2:125"/>
    <row r="40" spans="2:125">
      <c r="DH40" s="293"/>
    </row>
    <row r="41" spans="2:125">
      <c r="DE41" s="293"/>
    </row>
    <row r="42" spans="2:125">
      <c r="DG42" s="293"/>
      <c r="DJ42" s="293"/>
    </row>
    <row r="43" spans="2:125">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3"/>
      <c r="CW43" s="293"/>
      <c r="CX43" s="293"/>
      <c r="CY43" s="293"/>
      <c r="CZ43" s="293"/>
      <c r="DA43" s="293"/>
      <c r="DB43" s="293"/>
      <c r="DC43" s="293"/>
      <c r="DD43" s="293"/>
      <c r="DF43" s="293"/>
      <c r="DI43" s="293"/>
      <c r="DK43" s="293"/>
      <c r="DL43" s="293"/>
      <c r="DM43" s="293"/>
      <c r="DN43" s="293"/>
      <c r="DO43" s="293"/>
      <c r="DP43" s="293"/>
      <c r="DQ43" s="293"/>
      <c r="DR43" s="293"/>
      <c r="DS43" s="293"/>
      <c r="DT43" s="293"/>
      <c r="DU43" s="293"/>
    </row>
    <row r="44" spans="2:125">
      <c r="DU44" s="293"/>
    </row>
    <row r="45" spans="2:125"/>
    <row r="46" spans="2:125"/>
    <row r="47" spans="2:125"/>
    <row r="48" spans="2:125">
      <c r="DT48" s="293"/>
      <c r="DU48" s="293"/>
    </row>
    <row r="49" spans="120:125">
      <c r="DU49" s="293"/>
    </row>
    <row r="50" spans="120:125">
      <c r="DU50" s="293"/>
    </row>
    <row r="51" spans="120:125">
      <c r="DP51" s="293"/>
      <c r="DQ51" s="293"/>
      <c r="DR51" s="293"/>
      <c r="DS51" s="293"/>
      <c r="DT51" s="293"/>
      <c r="DU51" s="293"/>
    </row>
    <row r="52" spans="120:125"/>
    <row r="53" spans="120:125"/>
    <row r="54" spans="120:125">
      <c r="DU54" s="293"/>
    </row>
    <row r="55" spans="120:125"/>
    <row r="56" spans="120:125"/>
    <row r="57" spans="120:125"/>
    <row r="58" spans="120:125">
      <c r="DU58" s="293"/>
    </row>
    <row r="59" spans="120:125"/>
    <row r="60" spans="120:125"/>
    <row r="61" spans="120:125"/>
    <row r="62" spans="120:125"/>
    <row r="63" spans="120:125">
      <c r="DU63" s="293"/>
    </row>
    <row r="64" spans="120:125">
      <c r="DT64" s="293"/>
      <c r="DU64" s="293"/>
    </row>
    <row r="65" spans="123:125"/>
    <row r="66" spans="123:125"/>
    <row r="67" spans="123:125"/>
    <row r="68" spans="123:125"/>
    <row r="69" spans="123:125">
      <c r="DS69" s="293"/>
      <c r="DT69" s="293"/>
      <c r="DU69" s="293"/>
    </row>
    <row r="70" spans="123:125"/>
    <row r="71" spans="123:125"/>
    <row r="72" spans="123:125"/>
    <row r="73" spans="123:125"/>
    <row r="74" spans="123:125"/>
    <row r="75" spans="123:125"/>
    <row r="76" spans="123:125"/>
    <row r="77" spans="123:125"/>
    <row r="78" spans="123:125"/>
    <row r="79" spans="123:125"/>
    <row r="80" spans="123:125"/>
    <row r="81" spans="116:125"/>
    <row r="82" spans="116:125">
      <c r="DL82" s="293"/>
    </row>
    <row r="83" spans="116:125">
      <c r="DM83" s="293"/>
      <c r="DN83" s="293"/>
      <c r="DO83" s="293"/>
      <c r="DP83" s="293"/>
      <c r="DQ83" s="293"/>
      <c r="DR83" s="293"/>
      <c r="DS83" s="293"/>
      <c r="DT83" s="293"/>
      <c r="DU83" s="293"/>
    </row>
    <row r="84" spans="116:125"/>
    <row r="85" spans="116:125"/>
    <row r="86" spans="116:125"/>
    <row r="87" spans="116:125"/>
    <row r="88" spans="116:125">
      <c r="DU88" s="293"/>
    </row>
    <row r="89" spans="116:125"/>
    <row r="90" spans="116:125"/>
    <row r="91" spans="116:125"/>
    <row r="92" spans="116:125" ht="13.5" customHeight="1"/>
    <row r="93" spans="116:125" ht="13.5" customHeight="1"/>
    <row r="94" spans="116:125" ht="13.5" customHeight="1">
      <c r="DS94" s="293"/>
      <c r="DT94" s="293"/>
      <c r="DU94" s="293"/>
    </row>
    <row r="95" spans="116:125" ht="13.5" customHeight="1">
      <c r="DU95" s="293"/>
    </row>
    <row r="96" spans="116:125" ht="13.5" customHeight="1"/>
    <row r="97" spans="124:125" ht="13.5" customHeight="1"/>
    <row r="98" spans="124:125" ht="13.5" customHeight="1"/>
    <row r="99" spans="124:125" ht="13.5" customHeight="1"/>
    <row r="100" spans="124:125" ht="13.5" customHeight="1"/>
    <row r="101" spans="124:125" ht="13.5" customHeight="1">
      <c r="DU101" s="293"/>
    </row>
    <row r="102" spans="124:125" ht="13.5" customHeight="1"/>
    <row r="103" spans="124:125" ht="13.5" customHeight="1"/>
    <row r="104" spans="124:125" ht="13.5" customHeight="1">
      <c r="DT104" s="293"/>
      <c r="DU104" s="29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3" t="s">
        <v>551</v>
      </c>
    </row>
    <row r="117" spans="125:125" ht="13.5" hidden="1" customHeight="1"/>
    <row r="118" spans="125:125" ht="13.5" hidden="1" customHeight="1"/>
    <row r="119" spans="125:125" ht="13.5" hidden="1" customHeight="1"/>
    <row r="120" spans="125:125" ht="13.5" hidden="1" customHeight="1"/>
    <row r="121" spans="125:125" ht="13.5" hidden="1" customHeight="1">
      <c r="DU121" s="293"/>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U0tNIs/xWNnq83eCtH9DSEw35Hcryd8AoP3GhiYmThBnkTfNvbsdsGvUoXdNqDqsQuhYtylHS60SdWXUIoedA==" saltValue="qQGT3a33zhKN1xv8DI7p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4" customWidth="1"/>
    <col min="126" max="142" width="0" style="293" hidden="1" customWidth="1"/>
    <col min="143" max="16384" width="9" style="293" hidden="1"/>
  </cols>
  <sheetData>
    <row r="1" spans="1:125" ht="13.5" customHeight="1">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row>
    <row r="2" spans="1:125">
      <c r="B2" s="293"/>
      <c r="T2" s="293"/>
    </row>
    <row r="3" spans="1:125">
      <c r="C3" s="293"/>
      <c r="D3" s="293"/>
      <c r="E3" s="293"/>
      <c r="F3" s="293"/>
      <c r="G3" s="293"/>
      <c r="H3" s="293"/>
      <c r="I3" s="293"/>
      <c r="J3" s="293"/>
      <c r="K3" s="293"/>
      <c r="L3" s="293"/>
      <c r="M3" s="293"/>
      <c r="N3" s="293"/>
      <c r="O3" s="293"/>
      <c r="P3" s="293"/>
      <c r="Q3" s="293"/>
      <c r="R3" s="293"/>
      <c r="S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3"/>
      <c r="G33" s="293"/>
      <c r="I33" s="293"/>
    </row>
    <row r="34" spans="2:125">
      <c r="C34" s="293"/>
      <c r="P34" s="293"/>
      <c r="R34" s="293"/>
      <c r="U34" s="293"/>
    </row>
    <row r="35" spans="2:125">
      <c r="D35" s="293"/>
      <c r="E35" s="293"/>
      <c r="T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row>
    <row r="36" spans="2:125">
      <c r="F36" s="293"/>
      <c r="H36" s="293"/>
      <c r="J36" s="293"/>
      <c r="K36" s="293"/>
      <c r="L36" s="293"/>
      <c r="M36" s="293"/>
      <c r="N36" s="293"/>
      <c r="O36" s="293"/>
      <c r="Q36" s="293"/>
      <c r="S36" s="293"/>
      <c r="V36" s="293"/>
    </row>
    <row r="37" spans="2:125"/>
    <row r="38" spans="2:125"/>
    <row r="39" spans="2:125"/>
    <row r="40" spans="2:125">
      <c r="U40" s="293"/>
    </row>
    <row r="41" spans="2:125">
      <c r="R41" s="293"/>
    </row>
    <row r="42" spans="2:125">
      <c r="T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c r="CY42" s="293"/>
      <c r="CZ42" s="293"/>
      <c r="DA42" s="293"/>
      <c r="DB42" s="293"/>
      <c r="DC42" s="293"/>
      <c r="DD42" s="293"/>
      <c r="DE42" s="293"/>
      <c r="DF42" s="293"/>
      <c r="DG42" s="293"/>
      <c r="DH42" s="293"/>
      <c r="DI42" s="293"/>
      <c r="DJ42" s="293"/>
      <c r="DK42" s="293"/>
      <c r="DL42" s="293"/>
      <c r="DM42" s="293"/>
      <c r="DN42" s="293"/>
      <c r="DO42" s="293"/>
      <c r="DP42" s="293"/>
      <c r="DQ42" s="293"/>
      <c r="DR42" s="293"/>
      <c r="DS42" s="293"/>
      <c r="DT42" s="293"/>
      <c r="DU42" s="293"/>
    </row>
    <row r="43" spans="2:125">
      <c r="Q43" s="293"/>
      <c r="S43" s="293"/>
      <c r="V43" s="29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4"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TTGy67M5BHvUnPO06OKQ66UugK1ZtsOtQUbJoW1tD1MG/rFx6uKpSCC1PLqoJ/xmqb6GiwEK4P5/jh6RXVomA==" saltValue="RgAyGXpZMkpe4pOgmkKt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4" t="s">
        <v>3</v>
      </c>
      <c r="D47" s="1234"/>
      <c r="E47" s="1235"/>
      <c r="F47" s="11">
        <v>20.100000000000001</v>
      </c>
      <c r="G47" s="12">
        <v>19.16</v>
      </c>
      <c r="H47" s="12">
        <v>17.690000000000001</v>
      </c>
      <c r="I47" s="12">
        <v>18.47</v>
      </c>
      <c r="J47" s="13">
        <v>19.170000000000002</v>
      </c>
    </row>
    <row r="48" spans="2:10" ht="57.75" customHeight="1">
      <c r="B48" s="14"/>
      <c r="C48" s="1236" t="s">
        <v>4</v>
      </c>
      <c r="D48" s="1236"/>
      <c r="E48" s="1237"/>
      <c r="F48" s="15">
        <v>10.86</v>
      </c>
      <c r="G48" s="16">
        <v>11.55</v>
      </c>
      <c r="H48" s="16">
        <v>10.17</v>
      </c>
      <c r="I48" s="16">
        <v>12.95</v>
      </c>
      <c r="J48" s="17">
        <v>9.7200000000000006</v>
      </c>
    </row>
    <row r="49" spans="2:10" ht="57.75" customHeight="1" thickBot="1">
      <c r="B49" s="18"/>
      <c r="C49" s="1238" t="s">
        <v>5</v>
      </c>
      <c r="D49" s="1238"/>
      <c r="E49" s="1239"/>
      <c r="F49" s="19">
        <v>4.41</v>
      </c>
      <c r="G49" s="20">
        <v>0.59</v>
      </c>
      <c r="H49" s="20" t="s">
        <v>558</v>
      </c>
      <c r="I49" s="20">
        <v>3.46</v>
      </c>
      <c r="J49" s="21" t="s">
        <v>559</v>
      </c>
    </row>
    <row r="50" spans="2:10" ht="13.5" customHeight="1"/>
    <row r="51" spans="2:10" ht="13.5" hidden="1" customHeight="1"/>
    <row r="52" spans="2:10" ht="13.5" hidden="1" customHeight="1"/>
    <row r="53" spans="2:10" ht="13.5" hidden="1" customHeight="1"/>
  </sheetData>
  <sheetProtection algorithmName="SHA-512" hashValue="iDNOSLmTeWWBcAikQ4yn5DQGQE6u8X8oLWpIsvgpTNNoShaBjr/H5g7wBd2wGXQIMkowKPolNiKE/xJDMUh/YQ==" saltValue="Erlc2xpWyvzN6SZw/+V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2020-09-10T06:45:28Z</cp:lastPrinted>
  <dcterms:created xsi:type="dcterms:W3CDTF">2020-02-10T03:03:58Z</dcterms:created>
  <dcterms:modified xsi:type="dcterms:W3CDTF">2020-09-25T09:47:03Z</dcterms:modified>
  <cp:category/>
</cp:coreProperties>
</file>