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さ\"/>
    </mc:Choice>
  </mc:AlternateContent>
  <xr:revisionPtr revIDLastSave="0" documentId="13_ncr:1_{0408FF6D-1E2D-48B0-9D73-494D5BE6E5A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O38" i="10"/>
  <c r="BE38" i="10"/>
  <c r="AM38" i="10"/>
  <c r="U38" i="10"/>
  <c r="CO37" i="10"/>
  <c r="BE37" i="10"/>
  <c r="AM37" i="10"/>
  <c r="U37" i="10"/>
  <c r="CO36" i="10"/>
  <c r="BE36" i="10"/>
  <c r="AM36" i="10"/>
  <c r="BE35" i="10"/>
  <c r="AM35" i="10"/>
  <c r="BE34" i="10"/>
  <c r="AM34" i="10"/>
  <c r="C34" i="10"/>
  <c r="C35" i="10" s="1"/>
  <c r="C36" i="10" l="1"/>
  <c r="C37" i="10" s="1"/>
  <c r="C38" i="10" s="1"/>
  <c r="C39" i="10" s="1"/>
  <c r="U34" i="10"/>
  <c r="U35" i="10" s="1"/>
  <c r="U36"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<sst xmlns="http://schemas.openxmlformats.org/spreadsheetml/2006/main" count="1145" uniqueCount="632">
  <si>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</si>
  <si>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</si>
  <si>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</si>
  <si>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</si>
  <si>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</si>
  <si>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</si>
  <si>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</si>
  <si>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</si>
  <si>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</si>
  <si>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</si>
  <si>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</si>
  <si>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</si>
  <si>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</si>
  <si>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</si>
  <si>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</si>
  <si>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</si>
  <si>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</si>
  <si>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</si>
  <si>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</si>
  <si>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</si>
  <si>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</si>
  <si>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</si>
  <si>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</si>
  <si>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</si>
  <si>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</si>
  <si>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</si>
  <si>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</si>
  <si>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</si>
  <si>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</si>
  <si>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</si>
  <si>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</si>
  <si>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</si>
  <si>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</si>
  <si>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</si>
  <si>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</si>
  <si>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</si>
  <si>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</si>
  <si>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</si>
  <si>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</si>
  <si>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</si>
  <si>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</si>
  <si>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</si>
  <si>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</si>
  <si>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</si>
  <si>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</si>
  <si>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</si>
  <si>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</si>
  <si>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</si>
  <si>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</si>
  <si>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</si>
  <si>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</si>
  <si>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</si>
  <si>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</si>
  <si>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</si>
  <si>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</si>
  <si>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</si>
  <si>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</si>
  <si>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</si>
  <si>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</si>
  <si>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</si>
  <si>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</si>
  <si>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</si>
  <si>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</si>
  <si>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</si>
  <si>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</si>
  <si>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</si>
  <si>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</si>
  <si>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</si>
  <si>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</si>
  <si>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</si>
  <si>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</si>
  <si>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</si>
  <si>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</si>
  <si>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</si>
  <si>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</si>
  <si>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</si>
  <si>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</si>
  <si>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</si>
  <si>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</si>
  <si>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</si>
  <si>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</si>
  <si>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</si>
  <si>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</si>
  <si>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</si>
  <si>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</si>
  <si>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</si>
  <si>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</si>
  <si>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</si>
  <si>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</si>
  <si>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</si>
  <si>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</si>
  <si>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</si>
  <si>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</si>
  <si>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</si>
  <si>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</si>
  <si>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</si>
  <si>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</si>
  <si>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坂戸市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</si>
  <si>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</si>
  <si>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</si>
  <si>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</si>
  <si>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</si>
  <si>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</si>
  <si>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</si>
  <si>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</si>
  <si>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</si>
  <si>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</si>
  <si>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</si>
  <si>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</si>
  <si>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</si>
  <si>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</si>
  <si>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</si>
  <si>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</si>
  <si>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</si>
  <si>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</si>
  <si>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</si>
  <si>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</si>
  <si>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</si>
  <si>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</si>
  <si>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</si>
  <si>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</si>
  <si>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</si>
  <si>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</si>
  <si>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</si>
  <si>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</si>
  <si>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</si>
  <si>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</si>
  <si>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</si>
  <si>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</si>
  <si>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</si>
  <si>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</si>
  <si>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</si>
  <si>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</si>
  <si>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</si>
  <si>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</si>
  <si>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</si>
  <si>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</si>
  <si>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</si>
  <si>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</si>
  <si>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</si>
  <si>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</si>
  <si>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</si>
  <si>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</si>
  <si>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</si>
  <si>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</si>
  <si>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</si>
  <si>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</si>
  <si>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</si>
  <si>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</si>
  <si>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</si>
  <si>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</si>
  <si>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</si>
  <si>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</si>
  <si>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</si>
  <si>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</si>
  <si>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</si>
  <si>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</si>
  <si>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</si>
  <si>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</si>
  <si>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</si>
  <si>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</si>
  <si>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</si>
  <si>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</si>
  <si>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</si>
  <si>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</si>
  <si>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</si>
  <si>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</si>
  <si>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</si>
  <si>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</si>
  <si>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</si>
  <si>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</si>
  <si>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</si>
  <si>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</si>
  <si>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</si>
  <si>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</si>
  <si>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</si>
  <si>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</si>
  <si>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</si>
  <si>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</si>
  <si>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</si>
  <si>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</si>
  <si>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</si>
  <si>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</si>
  <si>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</si>
  <si>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</si>
  <si>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</si>
  <si>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</si>
  <si>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</si>
  <si>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</si>
  <si>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</si>
  <si>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</si>
  <si>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</si>
  <si>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</si>
  <si>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</si>
  <si>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</si>
  <si>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</si>
  <si>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</si>
  <si>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</si>
  <si>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</si>
  <si>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</si>
  <si>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</si>
  <si>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</si>
  <si>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</si>
  <si>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</si>
  <si>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</si>
  <si>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</si>
  <si>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</si>
  <si>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</si>
  <si>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</si>
  <si>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</si>
  <si>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</si>
  <si>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</si>
  <si>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</si>
  <si>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埼玉県坂戸市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</si>
  <si>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</si>
  <si>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</si>
  <si>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</si>
  <si>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</si>
  <si>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</si>
  <si>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</si>
  <si>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</si>
  <si>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</si>
  <si>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</si>
  <si>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</si>
  <si>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</si>
  <si>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</si>
  <si>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</si>
  <si>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</si>
  <si>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</si>
  <si>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</si>
  <si>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</si>
  <si>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</si>
  <si>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</si>
  <si>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</si>
  <si>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</si>
  <si>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</si>
  <si>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</si>
  <si>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</si>
  <si>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</si>
  <si>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</si>
  <si>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</si>
  <si>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</si>
  <si>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</si>
  <si>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</si>
  <si>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</si>
  <si>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</si>
  <si>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</si>
  <si>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</si>
  <si>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</si>
  <si>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</si>
  <si>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</si>
  <si>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</si>
  <si>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</si>
  <si>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</si>
  <si>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</si>
  <si>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</si>
  <si>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</si>
  <si>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</si>
  <si>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</si>
  <si>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</si>
  <si>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</si>
  <si>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</si>
  <si>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</si>
  <si>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</si>
  <si>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</si>
  <si>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</si>
  <si>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</si>
  <si>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</si>
  <si>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</si>
  <si>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</si>
  <si>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</si>
  <si>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</si>
  <si>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</si>
  <si>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</si>
  <si>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</si>
  <si>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</si>
  <si>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</si>
  <si>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</si>
  <si>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</si>
  <si>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</si>
  <si>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</si>
  <si>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</si>
  <si>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</si>
  <si>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</si>
  <si>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</si>
  <si>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</si>
  <si>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</si>
  <si>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</si>
  <si>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</si>
  <si>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</si>
  <si>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</si>
  <si>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</si>
  <si>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</si>
  <si>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</si>
  <si>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</si>
  <si>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</si>
  <si>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</si>
  <si>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</si>
  <si>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</si>
  <si>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</si>
  <si>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</si>
  <si>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</si>
  <si>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</si>
  <si>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</si>
  <si>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</si>
  <si>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</si>
  <si>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</si>
  <si>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</si>
  <si>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</si>
  <si>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</si>
  <si>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</si>
  <si>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</si>
  <si>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</si>
  <si>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</si>
  <si>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</si>
  <si>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</si>
  <si>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</si>
  <si>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</si>
  <si>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</si>
  <si>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</si>
  <si>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</si>
  <si>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</si>
  <si>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</si>
  <si>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</si>
  <si>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</si>
  <si>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</si>
  <si>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</si>
  <si>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</si>
  <si>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</si>
  <si>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</si>
  <si>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</si>
  <si>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</si>
  <si>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</si>
  <si>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</si>
  <si>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</si>
  <si>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</si>
  <si>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</si>
  <si>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</si>
  <si>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</si>
  <si>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</si>
  <si>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</si>
  <si>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</si>
  <si>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</si>
  <si>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</si>
  <si>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</si>
  <si>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</si>
  <si>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</si>
  <si>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</si>
  <si>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</si>
  <si>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</si>
  <si>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</si>
  <si>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</si>
  <si>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</si>
  <si>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</si>
  <si>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</si>
  <si>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</si>
  <si>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</si>
  <si>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</si>
  <si>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</si>
  <si>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</si>
  <si>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</si>
  <si>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</si>
  <si>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</si>
  <si>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埼玉県坂戸市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</si>
  <si>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</si>
  <si>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</si>
  <si>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</si>
  <si>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</si>
  <si>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</si>
  <si>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</si>
  <si>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</si>
  <si>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</si>
  <si>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</si>
  <si>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</si>
  <si>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</si>
  <si>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</si>
  <si>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</si>
  <si>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</si>
  <si>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</si>
  <si>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</si>
  <si>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</si>
  <si>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</si>
  <si>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</si>
  <si>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</si>
  <si>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石井土地区画整理事業特別会計</t>
    <phoneticPr fontId="5"/>
  </si>
  <si>
    <t>坂戸中央２日の出町土地区画整理事業特別会計</t>
    <phoneticPr fontId="5"/>
  </si>
  <si>
    <t>片柳土地区画整理事業特別会計</t>
    <phoneticPr fontId="5"/>
  </si>
  <si>
    <t>関間四丁目土地区画整理事業特別会計</t>
    <phoneticPr fontId="5"/>
  </si>
  <si>
    <t>坂戸市、鶴ヶ島市外三組合公平委員会特別会計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</si>
  <si>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</si>
  <si>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</si>
  <si>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</si>
  <si>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</si>
  <si>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</si>
  <si>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</si>
  <si>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</si>
  <si>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</si>
  <si>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</si>
  <si>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</si>
  <si>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</si>
  <si>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</si>
  <si>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</si>
  <si>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</si>
  <si>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</si>
  <si>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</si>
  <si>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</si>
  <si>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</si>
  <si>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</si>
  <si>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</si>
  <si>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</si>
  <si>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</si>
  <si>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</si>
  <si>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</si>
  <si>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</si>
  <si>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</si>
  <si>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</si>
  <si>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</si>
  <si>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</si>
  <si>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</si>
  <si>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</si>
  <si>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</si>
  <si>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</si>
  <si>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</si>
  <si>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</si>
  <si>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</si>
  <si>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</si>
  <si>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</si>
  <si>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</si>
  <si>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</si>
  <si>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</si>
  <si>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</si>
  <si>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</si>
  <si>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</si>
  <si>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</si>
  <si>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</si>
  <si>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</si>
  <si>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</si>
  <si>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</si>
  <si>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</si>
  <si>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</si>
  <si>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</si>
  <si>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</si>
  <si>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</si>
  <si>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</si>
  <si>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</si>
  <si>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</si>
  <si>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</si>
  <si>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</si>
  <si>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</si>
  <si>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</si>
  <si>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</si>
  <si>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</si>
  <si>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</si>
  <si>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</si>
  <si>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</si>
  <si>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</si>
  <si>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</si>
  <si>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</si>
  <si>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</si>
  <si>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</si>
  <si>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</si>
  <si>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</si>
  <si>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</si>
  <si>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</si>
  <si>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</si>
  <si>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</si>
  <si>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</si>
  <si>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</si>
  <si>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</si>
  <si>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</si>
  <si>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</si>
  <si>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</si>
  <si>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</si>
  <si>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</si>
  <si>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</si>
  <si>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</si>
  <si>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</si>
  <si>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</si>
  <si>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</si>
  <si>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</si>
  <si>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</si>
  <si>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</si>
  <si>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</si>
  <si>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</si>
  <si>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</si>
  <si>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</si>
  <si>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</si>
  <si>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</si>
  <si>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</si>
  <si>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</si>
  <si>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</si>
  <si>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</si>
  <si>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</si>
  <si>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</si>
  <si>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</si>
  <si>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</si>
  <si>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</si>
  <si>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</si>
  <si>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</si>
  <si>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</si>
  <si>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</si>
  <si>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</si>
  <si>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</si>
  <si>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</si>
  <si>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</si>
  <si>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</si>
  <si>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</si>
  <si>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</si>
  <si>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</si>
  <si>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</si>
  <si>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</si>
  <si>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</si>
  <si>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</si>
  <si>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</si>
  <si>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</si>
  <si>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</si>
  <si>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</si>
  <si>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</si>
  <si>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</si>
  <si>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</si>
  <si>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</si>
  <si>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</si>
  <si>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</si>
  <si>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</si>
  <si>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</si>
  <si>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</si>
  <si>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</si>
  <si>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</si>
  <si>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</si>
  <si>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</si>
  <si>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</si>
  <si>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</si>
  <si>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</si>
  <si>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</si>
  <si>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</si>
  <si>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</si>
  <si>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</si>
  <si>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</si>
  <si>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</si>
  <si>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</si>
  <si>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</si>
  <si>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</si>
  <si>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</si>
  <si>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</si>
  <si>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</si>
  <si>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0.25</t>
  </si>
  <si>
    <t>一般会計</t>
  </si>
  <si>
    <t>介護保険特別会計</t>
  </si>
  <si>
    <t>国民健康保険特別会計</t>
  </si>
  <si>
    <t>石井土地区画整理事業特別会計</t>
  </si>
  <si>
    <t>片柳土地区画整理事業特別会計</t>
  </si>
  <si>
    <t>後期高齢者医療特別会計</t>
  </si>
  <si>
    <t>関間四丁目土地区画整理事業特別会計</t>
  </si>
  <si>
    <t>坂戸中央２日の出町土地区画整理事業特別会計</t>
  </si>
  <si>
    <t>その他会計（赤字）</t>
  </si>
  <si>
    <t>その他会計（黒字）</t>
  </si>
  <si>
    <t>H25末</t>
    <phoneticPr fontId="5"/>
  </si>
  <si>
    <t>H26末</t>
    <phoneticPr fontId="5"/>
  </si>
  <si>
    <t>H27末</t>
    <phoneticPr fontId="5"/>
  </si>
  <si>
    <t>H28末</t>
    <phoneticPr fontId="5"/>
  </si>
  <si>
    <t>H29末</t>
    <phoneticPr fontId="5"/>
  </si>
  <si>
    <t>坂戸、鶴ヶ島下水道組合</t>
    <rPh sb="0" eb="2">
      <t>サカド</t>
    </rPh>
    <rPh sb="3" eb="6">
      <t>ツルガシマ</t>
    </rPh>
    <rPh sb="6" eb="9">
      <t>ゲスイドウ</t>
    </rPh>
    <rPh sb="9" eb="11">
      <t>クミアイ</t>
    </rPh>
    <phoneticPr fontId="2"/>
  </si>
  <si>
    <t>公営企業会計</t>
    <rPh sb="0" eb="2">
      <t>コウエイ</t>
    </rPh>
    <rPh sb="2" eb="4">
      <t>キギョウ</t>
    </rPh>
    <rPh sb="4" eb="6">
      <t>カイケイ</t>
    </rPh>
    <phoneticPr fontId="2"/>
  </si>
  <si>
    <t>普通会計</t>
    <rPh sb="0" eb="2">
      <t>フツウ</t>
    </rPh>
    <rPh sb="2" eb="4">
      <t>カイケイ</t>
    </rPh>
    <phoneticPr fontId="2"/>
  </si>
  <si>
    <t>坂戸、鶴ヶ島水道企業団</t>
    <rPh sb="0" eb="2">
      <t>サカド</t>
    </rPh>
    <rPh sb="3" eb="6">
      <t>ツルガシマ</t>
    </rPh>
    <rPh sb="6" eb="8">
      <t>スイドウ</t>
    </rPh>
    <rPh sb="8" eb="10">
      <t>キギョウ</t>
    </rPh>
    <rPh sb="10" eb="11">
      <t>ダン</t>
    </rPh>
    <phoneticPr fontId="2"/>
  </si>
  <si>
    <t>法適用企業</t>
    <rPh sb="0" eb="1">
      <t>ホウ</t>
    </rPh>
    <rPh sb="1" eb="3">
      <t>テキヨウ</t>
    </rPh>
    <rPh sb="3" eb="5">
      <t>キギョウ</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</si>
  <si>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</si>
  <si>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</si>
  <si>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</si>
  <si>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</si>
  <si>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</si>
  <si>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</si>
  <si>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</si>
  <si>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埼玉県市町村総合事務組合</t>
    <rPh sb="0" eb="3">
      <t>サイタマケン</t>
    </rPh>
    <rPh sb="3" eb="6">
      <t>シチョウソン</t>
    </rPh>
    <rPh sb="6" eb="8">
      <t>ソウゴウ</t>
    </rPh>
    <rPh sb="8" eb="12">
      <t>ジムクミアイ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</si>
  <si>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</si>
  <si>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</si>
  <si>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</si>
  <si>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</si>
  <si>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</si>
  <si>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</si>
  <si>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</si>
  <si>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</si>
  <si>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</si>
  <si>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</si>
  <si>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</si>
  <si>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</si>
  <si>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</si>
  <si>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</si>
  <si>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坂戸市土地開発公社</t>
    <rPh sb="0" eb="3">
      <t>サカドシ</t>
    </rPh>
    <rPh sb="3" eb="5">
      <t>トチ</t>
    </rPh>
    <rPh sb="5" eb="7">
      <t>カイハツ</t>
    </rPh>
    <rPh sb="7" eb="9">
      <t>コウシャ</t>
    </rPh>
    <phoneticPr fontId="2"/>
  </si>
  <si>
    <t>川越市総合卸売市場㈱</t>
    <rPh sb="0" eb="3">
      <t>カワゴエシ</t>
    </rPh>
    <rPh sb="3" eb="5">
      <t>ソウゴウ</t>
    </rPh>
    <rPh sb="5" eb="7">
      <t>オロシウリ</t>
    </rPh>
    <rPh sb="7" eb="9">
      <t>シジョウ</t>
    </rPh>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</si>
  <si>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</si>
  <si>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</si>
  <si>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</si>
  <si>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</si>
  <si>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</si>
  <si>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</si>
  <si>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</si>
  <si>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</si>
  <si>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</si>
  <si>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教育子ども基金</t>
    <rPh sb="0" eb="2">
      <t>キョウイク</t>
    </rPh>
    <rPh sb="2" eb="3">
      <t>コ</t>
    </rPh>
    <rPh sb="5" eb="7">
      <t>キキン</t>
    </rPh>
    <phoneticPr fontId="2"/>
  </si>
  <si>
    <t>まちづくり応援基金</t>
    <rPh sb="5" eb="7">
      <t>オウエン</t>
    </rPh>
    <rPh sb="7" eb="9">
      <t>キキン</t>
    </rPh>
    <phoneticPr fontId="2"/>
  </si>
  <si>
    <t>緑と花と清流基金</t>
    <rPh sb="0" eb="1">
      <t>ミドリ</t>
    </rPh>
    <rPh sb="2" eb="3">
      <t>ハナ</t>
    </rPh>
    <rPh sb="4" eb="6">
      <t>セイリュウ</t>
    </rPh>
    <rPh sb="6" eb="8">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</si>
  <si>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</si>
  <si>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</si>
  <si>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</si>
  <si>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</si>
  <si>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</si>
  <si>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</si>
  <si>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</si>
  <si>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</si>
  <si>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</si>
  <si>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</si>
  <si>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</si>
  <si>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</si>
  <si>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</si>
  <si>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</si>
  <si>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</si>
  <si>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</si>
  <si>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</si>
  <si>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</si>
  <si>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</si>
  <si>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</si>
  <si>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</si>
  <si>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</si>
  <si>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</si>
  <si>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</si>
  <si>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将来負担比率</t>
    <phoneticPr fontId="5"/>
  </si>
  <si>
    <t>有形固定資産減価償却率が高いため、施設の更新等を推進しなければならない反面、将来負担比率も高く、厳しい状況であるが、補助金等、将来負担比率に影響のない特定財源を活用し、適切な管理に努める。</t>
    <rPh sb="0" eb="2">
      <t>ユウケイ</t>
    </rPh>
    <rPh sb="2" eb="4">
      <t>コテイ</t>
    </rPh>
    <rPh sb="4" eb="6">
      <t>シサン</t>
    </rPh>
    <rPh sb="6" eb="8">
      <t>ゲンカ</t>
    </rPh>
    <rPh sb="8" eb="10">
      <t>ショウキャク</t>
    </rPh>
    <rPh sb="10" eb="11">
      <t>リツ</t>
    </rPh>
    <rPh sb="12" eb="13">
      <t>タカ</t>
    </rPh>
    <rPh sb="17" eb="19">
      <t>シセツ</t>
    </rPh>
    <rPh sb="20" eb="22">
      <t>コウシン</t>
    </rPh>
    <rPh sb="22" eb="23">
      <t>トウ</t>
    </rPh>
    <rPh sb="24" eb="26">
      <t>スイシン</t>
    </rPh>
    <rPh sb="35" eb="37">
      <t>ハンメン</t>
    </rPh>
    <rPh sb="38" eb="40">
      <t>ショウライ</t>
    </rPh>
    <rPh sb="40" eb="42">
      <t>フタン</t>
    </rPh>
    <rPh sb="42" eb="44">
      <t>ヒリツ</t>
    </rPh>
    <rPh sb="45" eb="46">
      <t>タカ</t>
    </rPh>
    <rPh sb="48" eb="49">
      <t>キビ</t>
    </rPh>
    <rPh sb="51" eb="53">
      <t>ジョウキョウ</t>
    </rPh>
    <rPh sb="58" eb="62">
      <t>ホジョキンナド</t>
    </rPh>
    <rPh sb="63" eb="65">
      <t>ショウライ</t>
    </rPh>
    <rPh sb="65" eb="67">
      <t>フタン</t>
    </rPh>
    <rPh sb="67" eb="69">
      <t>ヒリツ</t>
    </rPh>
    <rPh sb="70" eb="72">
      <t>エイキョウ</t>
    </rPh>
    <rPh sb="75" eb="77">
      <t>トクテイ</t>
    </rPh>
    <rPh sb="77" eb="79">
      <t>ザイゲン</t>
    </rPh>
    <rPh sb="80" eb="82">
      <t>カツヨウ</t>
    </rPh>
    <rPh sb="84" eb="86">
      <t>テキセツ</t>
    </rPh>
    <rPh sb="87" eb="89">
      <t>カンリ</t>
    </rPh>
    <rPh sb="90" eb="91">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</si>
  <si>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</si>
  <si>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</si>
  <si>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</si>
  <si>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は、H29年度と比べ、充当可能基金が増加したこと（1,552,500千円増）、退職手当負担見込額が減少したこと（171,445千円減）、債務負担行為に基づく支出予定額が減少したこと（156,794千円減）等により、将来負担額が減少し、数値が改善した。実質公債費比率は、平成27年度に借り入れた西清掃センター焼却施設基幹的設備改良事業に係る一般廃棄物処理事業債及び臨時財政対策債の元金償還開始により、平成29年度に比べ元利償還金の額が増加した（128,841千円増）ため、数値が上昇した。</t>
    <rPh sb="17" eb="19">
      <t>ジュウトウ</t>
    </rPh>
    <rPh sb="19" eb="21">
      <t>カノウ</t>
    </rPh>
    <rPh sb="21" eb="23">
      <t>キキン</t>
    </rPh>
    <rPh sb="24" eb="26">
      <t>ゾウカ</t>
    </rPh>
    <rPh sb="40" eb="42">
      <t>センエン</t>
    </rPh>
    <rPh sb="45" eb="47">
      <t>タイショク</t>
    </rPh>
    <rPh sb="47" eb="49">
      <t>テアテ</t>
    </rPh>
    <rPh sb="49" eb="51">
      <t>フタン</t>
    </rPh>
    <rPh sb="51" eb="53">
      <t>ミコ</t>
    </rPh>
    <rPh sb="53" eb="54">
      <t>ガク</t>
    </rPh>
    <rPh sb="55" eb="57">
      <t>ゲンショウ</t>
    </rPh>
    <rPh sb="69" eb="71">
      <t>センエン</t>
    </rPh>
    <rPh sb="74" eb="76">
      <t>サイム</t>
    </rPh>
    <rPh sb="76" eb="78">
      <t>フタン</t>
    </rPh>
    <rPh sb="78" eb="80">
      <t>コウイ</t>
    </rPh>
    <rPh sb="81" eb="82">
      <t>モト</t>
    </rPh>
    <rPh sb="84" eb="86">
      <t>シシュツ</t>
    </rPh>
    <rPh sb="86" eb="88">
      <t>ヨテイ</t>
    </rPh>
    <rPh sb="88" eb="89">
      <t>ガク</t>
    </rPh>
    <rPh sb="90" eb="92">
      <t>ゲンショウ</t>
    </rPh>
    <rPh sb="104" eb="106">
      <t>センエン</t>
    </rPh>
    <rPh sb="106" eb="107">
      <t>ゲン</t>
    </rPh>
    <rPh sb="108" eb="109">
      <t>トウ</t>
    </rPh>
    <rPh sb="152" eb="153">
      <t>ニシ</t>
    </rPh>
    <rPh sb="153" eb="155">
      <t>セイソウ</t>
    </rPh>
    <rPh sb="159" eb="161">
      <t>ショウキャク</t>
    </rPh>
    <rPh sb="161" eb="163">
      <t>シセツ</t>
    </rPh>
    <rPh sb="163" eb="166">
      <t>キカンテキ</t>
    </rPh>
    <rPh sb="166" eb="168">
      <t>セツビ</t>
    </rPh>
    <rPh sb="168" eb="170">
      <t>カイリョウ</t>
    </rPh>
    <rPh sb="170" eb="172">
      <t>ジギョウ</t>
    </rPh>
    <rPh sb="173" eb="174">
      <t>カカ</t>
    </rPh>
    <rPh sb="175" eb="177">
      <t>イッパン</t>
    </rPh>
    <rPh sb="177" eb="180">
      <t>ハイキブツ</t>
    </rPh>
    <rPh sb="180" eb="182">
      <t>ショリ</t>
    </rPh>
    <rPh sb="182" eb="184">
      <t>ジギョウ</t>
    </rPh>
    <rPh sb="184" eb="185">
      <t>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</si>
</sst>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40879</c:v>
                </c:pt>
                <c:pt idx="3">
                  <c:v>42651</c:v>
                </c:pt>
                <c:pt idx="4">
                  <c:v>43226</c:v>
                </c:pt>
              </c:numCache>
            </c:numRef>
          </c:val>
          <c:smooth val="0"/>
          <c:extLst>
            <c:ext xmlns:c16="http://schemas.microsoft.com/office/drawing/2014/chart" uri="{C3380CC4-5D6E-409C-BE32-E72D297353CC}">
              <c16:uniqueId val="{00000000-412F-45D7-B9EB-D1258D274B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24217</c:v>
                </c:pt>
                <c:pt idx="1">
                  <c:v>45796</c:v>
                </c:pt>
                <c:pt idx="2">
                  <c:v>38798</c:v>
                </c:pt>
                <c:pt idx="3">
                  <c:v>23626</c:v>
                </c:pt>
                <c:pt idx="4">
                  <c:v>32241</c:v>
                </c:pt>
              </c:numCache>
            </c:numRef>
          </c:val>
          <c:smooth val="0"/>
          <c:extLst>
            <c:ext xmlns:c16="http://schemas.microsoft.com/office/drawing/2014/chart" uri="{C3380CC4-5D6E-409C-BE32-E72D297353CC}">
              <c16:uniqueId val="{00000001-412F-45D7-B9EB-D1258D274B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7.31</c:v>
                </c:pt>
                <c:pt idx="1">
                  <c:v>7.88</c:v>
                </c:pt>
                <c:pt idx="2">
                  <c:v>5.16</c:v>
                </c:pt>
                <c:pt idx="3">
                  <c:v>7.55</c:v>
                </c:pt>
                <c:pt idx="4">
                  <c:v>5.19</c:v>
                </c:pt>
              </c:numCache>
            </c:numRef>
          </c:val>
          <c:extLst>
            <c:ext xmlns:c16="http://schemas.microsoft.com/office/drawing/2014/chart" uri="{C3380CC4-5D6E-409C-BE32-E72D297353CC}">
              <c16:uniqueId val="{00000000-E515-48A0-A02F-F11B92B679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20.309999999999999</c:v>
                </c:pt>
                <c:pt idx="1">
                  <c:v>19.52</c:v>
                </c:pt>
                <c:pt idx="2">
                  <c:v>21.38</c:v>
                </c:pt>
                <c:pt idx="3">
                  <c:v>22.01</c:v>
                </c:pt>
                <c:pt idx="4">
                  <c:v>25.26</c:v>
                </c:pt>
              </c:numCache>
            </c:numRef>
          </c:val>
          <c:extLst>
            <c:ext xmlns:c16="http://schemas.microsoft.com/office/drawing/2014/chart" uri="{C3380CC4-5D6E-409C-BE32-E72D297353CC}">
              <c16:uniqueId val="{00000001-E515-48A0-A02F-F11B92B679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1.75</c:v>
                </c:pt>
                <c:pt idx="1">
                  <c:v>0.24</c:v>
                </c:pt>
                <c:pt idx="2">
                  <c:v>-0.25</c:v>
                </c:pt>
                <c:pt idx="3">
                  <c:v>3.02</c:v>
                </c:pt>
                <c:pt idx="4">
                  <c:v>1.28</c:v>
                </c:pt>
              </c:numCache>
            </c:numRef>
          </c:val>
          <c:smooth val="0"/>
          <c:extLst>
            <c:ext xmlns:c16="http://schemas.microsoft.com/office/drawing/2014/chart" uri="{C3380CC4-5D6E-409C-BE32-E72D297353CC}">
              <c16:uniqueId val="{00000002-E515-48A0-A02F-F11B92B679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E41-4666-98BE-504B102D93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41-4666-98BE-504B102D93C1}"/>
            </c:ext>
          </c:extLst>
        </c:ser>
        <c:ser>
          <c:idx val="2"/>
          <c:order val="2"/>
          <c:tx>
            <c:strRef>
              <c:f>データシート!$A$29</c:f>
              <c:strCache>
                <c:ptCount val="1"/>
                <c:pt idx="0">
                  <c:v>坂戸中央２日の出町土地区画整理事業特別会計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7.0000000000000007E-2</c:v>
                </c:pt>
                <c:pt idx="4">
                  <c:v>#N/A</c:v>
                </c:pt>
                <c:pt idx="5">
                  <c:v>0.05</c:v>
                </c:pt>
                <c:pt idx="6">
                  <c:v>#N/A</c:v>
                </c:pt>
                <c:pt idx="7">
                  <c:v>0.03</c:v>
                </c:pt>
                <c:pt idx="8">
                  <c:v>#N/A</c:v>
                </c:pt>
                <c:pt idx="9">
                  <c:v>0.01</c:v>
                </c:pt>
              </c:numCache>
            </c:numRef>
          </c:val>
          <c:extLst>
            <c:ext xmlns:c16="http://schemas.microsoft.com/office/drawing/2014/chart" uri="{C3380CC4-5D6E-409C-BE32-E72D297353CC}">
              <c16:uniqueId val="{00000002-3E41-4666-98BE-504B102D93C1}"/>
            </c:ext>
          </c:extLst>
        </c:ser>
        <c:ser>
          <c:idx val="3"/>
          <c:order val="3"/>
          <c:tx>
            <c:strRef>
              <c:f>データシート!$A$30</c:f>
              <c:strCache>
                <c:ptCount val="1"/>
                <c:pt idx="0">
                  <c:v>関間四丁目土地区画整理事業特別会計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0.15</c:v>
                </c:pt>
                <c:pt idx="4">
                  <c:v>#N/A</c:v>
                </c:pt>
                <c:pt idx="5">
                  <c:v>0.02</c:v>
                </c:pt>
                <c:pt idx="6">
                  <c:v>#N/A</c:v>
                </c:pt>
                <c:pt idx="7">
                  <c:v>0.04</c:v>
                </c:pt>
                <c:pt idx="8">
                  <c:v>#N/A</c:v>
                </c:pt>
                <c:pt idx="9">
                  <c:v>0.14000000000000001</c:v>
                </c:pt>
              </c:numCache>
            </c:numRef>
          </c:val>
          <c:extLst>
            <c:ext xmlns:c16="http://schemas.microsoft.com/office/drawing/2014/chart" uri="{C3380CC4-5D6E-409C-BE32-E72D297353CC}">
              <c16:uniqueId val="{00000003-3E41-4666-98BE-504B102D93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0.14000000000000001</c:v>
                </c:pt>
                <c:pt idx="4">
                  <c:v>#N/A</c:v>
                </c:pt>
                <c:pt idx="5">
                  <c:v>0.15</c:v>
                </c:pt>
                <c:pt idx="6">
                  <c:v>#N/A</c:v>
                </c:pt>
                <c:pt idx="7">
                  <c:v>0.27</c:v>
                </c:pt>
                <c:pt idx="8">
                  <c:v>#N/A</c:v>
                </c:pt>
                <c:pt idx="9">
                  <c:v>0.17</c:v>
                </c:pt>
              </c:numCache>
            </c:numRef>
          </c:val>
          <c:extLst>
            <c:ext xmlns:c16="http://schemas.microsoft.com/office/drawing/2014/chart" uri="{C3380CC4-5D6E-409C-BE32-E72D297353CC}">
              <c16:uniqueId val="{00000004-3E41-4666-98BE-504B102D93C1}"/>
            </c:ext>
          </c:extLst>
        </c:ser>
        <c:ser>
          <c:idx val="5"/>
          <c:order val="5"/>
          <c:tx>
            <c:strRef>
              <c:f>データシート!$A$32</c:f>
              <c:strCache>
                <c:ptCount val="1"/>
                <c:pt idx="0">
                  <c:v>片柳土地区画整理事業特別会計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0.48</c:v>
                </c:pt>
                <c:pt idx="4">
                  <c:v>#N/A</c:v>
                </c:pt>
                <c:pt idx="5">
                  <c:v>0.48</c:v>
                </c:pt>
                <c:pt idx="6">
                  <c:v>#N/A</c:v>
                </c:pt>
                <c:pt idx="7">
                  <c:v>0.43</c:v>
                </c:pt>
                <c:pt idx="8">
                  <c:v>#N/A</c:v>
                </c:pt>
                <c:pt idx="9">
                  <c:v>0.62</c:v>
                </c:pt>
              </c:numCache>
            </c:numRef>
          </c:val>
          <c:extLst>
            <c:ext xmlns:c16="http://schemas.microsoft.com/office/drawing/2014/chart" uri="{C3380CC4-5D6E-409C-BE32-E72D297353CC}">
              <c16:uniqueId val="{00000005-3E41-4666-98BE-504B102D93C1}"/>
            </c:ext>
          </c:extLst>
        </c:ser>
        <c:ser>
          <c:idx val="6"/>
          <c:order val="6"/>
          <c:tx>
            <c:strRef>
              <c:f>データシート!$A$33</c:f>
              <c:strCache>
                <c:ptCount val="1"/>
                <c:pt idx="0">
                  <c:v>石井土地区画整理事業特別会計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0.96</c:v>
                </c:pt>
                <c:pt idx="2">
                  <c:v>#N/A</c:v>
                </c:pt>
                <c:pt idx="3">
                  <c:v>1.06</c:v>
                </c:pt>
                <c:pt idx="4">
                  <c:v>#N/A</c:v>
                </c:pt>
                <c:pt idx="5">
                  <c:v>1.04</c:v>
                </c:pt>
                <c:pt idx="6">
                  <c:v>#N/A</c:v>
                </c:pt>
                <c:pt idx="7">
                  <c:v>0.68</c:v>
                </c:pt>
                <c:pt idx="8">
                  <c:v>#N/A</c:v>
                </c:pt>
                <c:pt idx="9">
                  <c:v>0.7</c:v>
                </c:pt>
              </c:numCache>
            </c:numRef>
          </c:val>
          <c:extLst>
            <c:ext xmlns:c16="http://schemas.microsoft.com/office/drawing/2014/chart" uri="{C3380CC4-5D6E-409C-BE32-E72D297353CC}">
              <c16:uniqueId val="{00000006-3E41-4666-98BE-504B102D93C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1.27</c:v>
                </c:pt>
                <c:pt idx="2">
                  <c:v>#N/A</c:v>
                </c:pt>
                <c:pt idx="3">
                  <c:v>2.27</c:v>
                </c:pt>
                <c:pt idx="4">
                  <c:v>#N/A</c:v>
                </c:pt>
                <c:pt idx="5">
                  <c:v>2.19</c:v>
                </c:pt>
                <c:pt idx="6">
                  <c:v>#N/A</c:v>
                </c:pt>
                <c:pt idx="7">
                  <c:v>4.01</c:v>
                </c:pt>
                <c:pt idx="8">
                  <c:v>#N/A</c:v>
                </c:pt>
                <c:pt idx="9">
                  <c:v>1.73</c:v>
                </c:pt>
              </c:numCache>
            </c:numRef>
          </c:val>
          <c:extLst>
            <c:ext xmlns:c16="http://schemas.microsoft.com/office/drawing/2014/chart" uri="{C3380CC4-5D6E-409C-BE32-E72D297353CC}">
              <c16:uniqueId val="{00000007-3E41-4666-98BE-504B102D93C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3.39</c:v>
                </c:pt>
                <c:pt idx="2">
                  <c:v>#N/A</c:v>
                </c:pt>
                <c:pt idx="3">
                  <c:v>3.05</c:v>
                </c:pt>
                <c:pt idx="4">
                  <c:v>#N/A</c:v>
                </c:pt>
                <c:pt idx="5">
                  <c:v>3.26</c:v>
                </c:pt>
                <c:pt idx="6">
                  <c:v>#N/A</c:v>
                </c:pt>
                <c:pt idx="7">
                  <c:v>6.47</c:v>
                </c:pt>
                <c:pt idx="8">
                  <c:v>#N/A</c:v>
                </c:pt>
                <c:pt idx="9">
                  <c:v>2.38</c:v>
                </c:pt>
              </c:numCache>
            </c:numRef>
          </c:val>
          <c:extLst>
            <c:ext xmlns:c16="http://schemas.microsoft.com/office/drawing/2014/chart" uri="{C3380CC4-5D6E-409C-BE32-E72D297353CC}">
              <c16:uniqueId val="{00000008-3E41-4666-98BE-504B102D93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6.47</c:v>
                </c:pt>
                <c:pt idx="2">
                  <c:v>#N/A</c:v>
                </c:pt>
                <c:pt idx="3">
                  <c:v>7.15</c:v>
                </c:pt>
                <c:pt idx="4">
                  <c:v>#N/A</c:v>
                </c:pt>
                <c:pt idx="5">
                  <c:v>4.58</c:v>
                </c:pt>
                <c:pt idx="6">
                  <c:v>#N/A</c:v>
                </c:pt>
                <c:pt idx="7">
                  <c:v>7.54</c:v>
                </c:pt>
                <c:pt idx="8">
                  <c:v>#N/A</c:v>
                </c:pt>
                <c:pt idx="9">
                  <c:v>5.18</c:v>
                </c:pt>
              </c:numCache>
            </c:numRef>
          </c:val>
          <c:extLst>
            <c:ext xmlns:c16="http://schemas.microsoft.com/office/drawing/2014/chart" uri="{C3380CC4-5D6E-409C-BE32-E72D297353CC}">
              <c16:uniqueId val="{00000009-3E41-4666-98BE-504B102D93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2467</c:v>
                </c:pt>
                <c:pt idx="5">
                  <c:v>2379</c:v>
                </c:pt>
                <c:pt idx="8">
                  <c:v>2509</c:v>
                </c:pt>
                <c:pt idx="11">
                  <c:v>2563</c:v>
                </c:pt>
                <c:pt idx="14">
                  <c:v>2608</c:v>
                </c:pt>
              </c:numCache>
            </c:numRef>
          </c:val>
          <c:extLst>
            <c:ext xmlns:c16="http://schemas.microsoft.com/office/drawing/2014/chart" uri="{C3380CC4-5D6E-409C-BE32-E72D297353CC}">
              <c16:uniqueId val="{00000000-8D4F-43D8-98AE-0D799CF747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4F-43D8-98AE-0D799CF747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4F-43D8-98AE-0D799CF747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701</c:v>
                </c:pt>
                <c:pt idx="3">
                  <c:v>715</c:v>
                </c:pt>
                <c:pt idx="6">
                  <c:v>719</c:v>
                </c:pt>
                <c:pt idx="9">
                  <c:v>598</c:v>
                </c:pt>
                <c:pt idx="12">
                  <c:v>628</c:v>
                </c:pt>
              </c:numCache>
            </c:numRef>
          </c:val>
          <c:extLst>
            <c:ext xmlns:c16="http://schemas.microsoft.com/office/drawing/2014/chart" uri="{C3380CC4-5D6E-409C-BE32-E72D297353CC}">
              <c16:uniqueId val="{00000003-8D4F-43D8-98AE-0D799CF747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4F-43D8-98AE-0D799CF747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4F-43D8-98AE-0D799CF747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4F-43D8-98AE-0D799CF747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2418</c:v>
                </c:pt>
                <c:pt idx="3">
                  <c:v>2409</c:v>
                </c:pt>
                <c:pt idx="6">
                  <c:v>2588</c:v>
                </c:pt>
                <c:pt idx="9">
                  <c:v>2770</c:v>
                </c:pt>
                <c:pt idx="12">
                  <c:v>2899</c:v>
                </c:pt>
              </c:numCache>
            </c:numRef>
          </c:val>
          <c:extLst>
            <c:ext xmlns:c16="http://schemas.microsoft.com/office/drawing/2014/chart" uri="{C3380CC4-5D6E-409C-BE32-E72D297353CC}">
              <c16:uniqueId val="{00000007-8D4F-43D8-98AE-0D799CF747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652</c:v>
                </c:pt>
                <c:pt idx="2">
                  <c:v>#N/A</c:v>
                </c:pt>
                <c:pt idx="3">
                  <c:v>#N/A</c:v>
                </c:pt>
                <c:pt idx="4">
                  <c:v>745</c:v>
                </c:pt>
                <c:pt idx="5">
                  <c:v>#N/A</c:v>
                </c:pt>
                <c:pt idx="6">
                  <c:v>#N/A</c:v>
                </c:pt>
                <c:pt idx="7">
                  <c:v>798</c:v>
                </c:pt>
                <c:pt idx="8">
                  <c:v>#N/A</c:v>
                </c:pt>
                <c:pt idx="9">
                  <c:v>#N/A</c:v>
                </c:pt>
                <c:pt idx="10">
                  <c:v>805</c:v>
                </c:pt>
                <c:pt idx="11">
                  <c:v>#N/A</c:v>
                </c:pt>
                <c:pt idx="12">
                  <c:v>#N/A</c:v>
                </c:pt>
                <c:pt idx="13">
                  <c:v>919</c:v>
                </c:pt>
                <c:pt idx="14">
                  <c:v>#N/A</c:v>
                </c:pt>
              </c:numCache>
            </c:numRef>
          </c:val>
          <c:smooth val="0"/>
          <c:extLst>
            <c:ext xmlns:c16="http://schemas.microsoft.com/office/drawing/2014/chart" uri="{C3380CC4-5D6E-409C-BE32-E72D297353CC}">
              <c16:uniqueId val="{00000008-8D4F-43D8-98AE-0D799CF747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23979</c:v>
                </c:pt>
                <c:pt idx="5">
                  <c:v>24461</c:v>
                </c:pt>
                <c:pt idx="8">
                  <c:v>24795</c:v>
                </c:pt>
                <c:pt idx="11">
                  <c:v>24811</c:v>
                </c:pt>
                <c:pt idx="14">
                  <c:v>24771</c:v>
                </c:pt>
              </c:numCache>
            </c:numRef>
          </c:val>
          <c:extLst>
            <c:ext xmlns:c16="http://schemas.microsoft.com/office/drawing/2014/chart" uri="{C3380CC4-5D6E-409C-BE32-E72D297353CC}">
              <c16:uniqueId val="{00000000-EB33-41D2-9C00-4A49580DCF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4951</c:v>
                </c:pt>
                <c:pt idx="5">
                  <c:v>4994</c:v>
                </c:pt>
                <c:pt idx="8">
                  <c:v>4972</c:v>
                </c:pt>
                <c:pt idx="11">
                  <c:v>5047</c:v>
                </c:pt>
                <c:pt idx="14">
                  <c:v>5066</c:v>
                </c:pt>
              </c:numCache>
            </c:numRef>
          </c:val>
          <c:extLst>
            <c:ext xmlns:c16="http://schemas.microsoft.com/office/drawing/2014/chart" uri="{C3380CC4-5D6E-409C-BE32-E72D297353CC}">
              <c16:uniqueId val="{00000001-EB33-41D2-9C00-4A49580DCF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7315</c:v>
                </c:pt>
                <c:pt idx="5">
                  <c:v>6814</c:v>
                </c:pt>
                <c:pt idx="8">
                  <c:v>7244</c:v>
                </c:pt>
                <c:pt idx="11">
                  <c:v>6598</c:v>
                </c:pt>
                <c:pt idx="14">
                  <c:v>8150</c:v>
                </c:pt>
              </c:numCache>
            </c:numRef>
          </c:val>
          <c:extLst>
            <c:ext xmlns:c16="http://schemas.microsoft.com/office/drawing/2014/chart" uri="{C3380CC4-5D6E-409C-BE32-E72D297353CC}">
              <c16:uniqueId val="{00000002-EB33-41D2-9C00-4A49580DCF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33-41D2-9C00-4A49580DCF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33-41D2-9C00-4A49580DCF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33-41D2-9C00-4A49580DCF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3849</c:v>
                </c:pt>
                <c:pt idx="3">
                  <c:v>3627</c:v>
                </c:pt>
                <c:pt idx="6">
                  <c:v>3561</c:v>
                </c:pt>
                <c:pt idx="9">
                  <c:v>3478</c:v>
                </c:pt>
                <c:pt idx="12">
                  <c:v>3306</c:v>
                </c:pt>
              </c:numCache>
            </c:numRef>
          </c:val>
          <c:extLst>
            <c:ext xmlns:c16="http://schemas.microsoft.com/office/drawing/2014/chart" uri="{C3380CC4-5D6E-409C-BE32-E72D297353CC}">
              <c16:uniqueId val="{00000006-EB33-41D2-9C00-4A49580DCF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6786</c:v>
                </c:pt>
                <c:pt idx="3">
                  <c:v>6676</c:v>
                </c:pt>
                <c:pt idx="6">
                  <c:v>6625</c:v>
                </c:pt>
                <c:pt idx="9">
                  <c:v>6448</c:v>
                </c:pt>
                <c:pt idx="12">
                  <c:v>6811</c:v>
                </c:pt>
              </c:numCache>
            </c:numRef>
          </c:val>
          <c:extLst>
            <c:ext xmlns:c16="http://schemas.microsoft.com/office/drawing/2014/chart" uri="{C3380CC4-5D6E-409C-BE32-E72D297353CC}">
              <c16:uniqueId val="{00000007-EB33-41D2-9C00-4A49580DCF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B33-41D2-9C00-4A49580DCF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3005</c:v>
                </c:pt>
                <c:pt idx="3">
                  <c:v>3062</c:v>
                </c:pt>
                <c:pt idx="6">
                  <c:v>2723</c:v>
                </c:pt>
                <c:pt idx="9">
                  <c:v>2551</c:v>
                </c:pt>
                <c:pt idx="12">
                  <c:v>2394</c:v>
                </c:pt>
              </c:numCache>
            </c:numRef>
          </c:val>
          <c:extLst>
            <c:ext xmlns:c16="http://schemas.microsoft.com/office/drawing/2014/chart" uri="{C3380CC4-5D6E-409C-BE32-E72D297353CC}">
              <c16:uniqueId val="{00000009-EB33-41D2-9C00-4A49580DCF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29814</c:v>
                </c:pt>
                <c:pt idx="3">
                  <c:v>30529</c:v>
                </c:pt>
                <c:pt idx="6">
                  <c:v>31112</c:v>
                </c:pt>
                <c:pt idx="9">
                  <c:v>30629</c:v>
                </c:pt>
                <c:pt idx="12">
                  <c:v>30510</c:v>
                </c:pt>
              </c:numCache>
            </c:numRef>
          </c:val>
          <c:extLst>
            <c:ext xmlns:c16="http://schemas.microsoft.com/office/drawing/2014/chart" uri="{C3380CC4-5D6E-409C-BE32-E72D297353CC}">
              <c16:uniqueId val="{0000000A-EB33-41D2-9C00-4A49580DCF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7209</c:v>
                </c:pt>
                <c:pt idx="2">
                  <c:v>#N/A</c:v>
                </c:pt>
                <c:pt idx="3">
                  <c:v>#N/A</c:v>
                </c:pt>
                <c:pt idx="4">
                  <c:v>7624</c:v>
                </c:pt>
                <c:pt idx="5">
                  <c:v>#N/A</c:v>
                </c:pt>
                <c:pt idx="6">
                  <c:v>#N/A</c:v>
                </c:pt>
                <c:pt idx="7">
                  <c:v>7009</c:v>
                </c:pt>
                <c:pt idx="8">
                  <c:v>#N/A</c:v>
                </c:pt>
                <c:pt idx="9">
                  <c:v>#N/A</c:v>
                </c:pt>
                <c:pt idx="10">
                  <c:v>6651</c:v>
                </c:pt>
                <c:pt idx="11">
                  <c:v>#N/A</c:v>
                </c:pt>
                <c:pt idx="12">
                  <c:v>#N/A</c:v>
                </c:pt>
                <c:pt idx="13">
                  <c:v>5034</c:v>
                </c:pt>
                <c:pt idx="14">
                  <c:v>#N/A</c:v>
                </c:pt>
              </c:numCache>
            </c:numRef>
          </c:val>
          <c:smooth val="0"/>
          <c:extLst>
            <c:ext xmlns:c16="http://schemas.microsoft.com/office/drawing/2014/chart" uri="{C3380CC4-5D6E-409C-BE32-E72D297353CC}">
              <c16:uniqueId val="{0000000B-EB33-41D2-9C00-4A49580DCF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3913</c:v>
                </c:pt>
                <c:pt idx="1">
                  <c:v>4029</c:v>
                </c:pt>
                <c:pt idx="2">
                  <c:v>4687</c:v>
                </c:pt>
              </c:numCache>
            </c:numRef>
          </c:val>
          <c:extLst>
            <c:ext xmlns:c16="http://schemas.microsoft.com/office/drawing/2014/chart" uri="{C3380CC4-5D6E-409C-BE32-E72D297353CC}">
              <c16:uniqueId val="{00000000-6BCF-4B8B-A2E2-9CB2AF7159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152</c:v>
                </c:pt>
                <c:pt idx="1">
                  <c:v>102</c:v>
                </c:pt>
                <c:pt idx="2">
                  <c:v>52</c:v>
                </c:pt>
              </c:numCache>
            </c:numRef>
          </c:val>
          <c:extLst>
            <c:ext xmlns:c16="http://schemas.microsoft.com/office/drawing/2014/chart" uri="{C3380CC4-5D6E-409C-BE32-E72D297353CC}">
              <c16:uniqueId val="{00000001-6BCF-4B8B-A2E2-9CB2AF7159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1735</c:v>
                </c:pt>
                <c:pt idx="1">
                  <c:v>1257</c:v>
                </c:pt>
                <c:pt idx="2">
                  <c:v>991</c:v>
                </c:pt>
              </c:numCache>
            </c:numRef>
          </c:val>
          <c:extLst>
            <c:ext xmlns:c16="http://schemas.microsoft.com/office/drawing/2014/chart" uri="{C3380CC4-5D6E-409C-BE32-E72D297353CC}">
              <c16:uniqueId val="{00000002-6BCF-4B8B-A2E2-9CB2AF7159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{D1C8D826-3E4C-4871-85AD-E9AA86675B82}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AB0-4D25-8711-F1D047D2B0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{8353033A-59F5-4F91-B134-D845C3A61249}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B0-4D25-8711-F1D047D2B0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{D3849733-75FA-4319-AEC8-82C912CC2B53}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B0-4D25-8711-F1D047D2B0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{2D2E68BA-C3F9-448A-BE92-5C53A2800FA1}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B0-4D25-8711-F1D047D2B0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{8D3AAECC-DCC9-45E0-A29C-177F235A48C7}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B0-4D25-8711-F1D047D2B03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{31B881E1-2C2A-409F-A9CB-3D600584F1FC}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AB0-4D25-8711-F1D047D2B03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{39B89232-EB01-4296-AE66-E4AF9B8EF1CA}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AB0-4D25-8711-F1D047D2B03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{DD65CFA7-4A06-4CE4-A1BA-5FE653F57658}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AB0-4D25-8711-F1D047D2B03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{D9B2CD70-767B-45BD-B768-45C891208D99}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AB0-4D25-8711-F1D047D2B0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57</c:v>
                </c:pt>
                <c:pt idx="24">
                  <c:v>58.8</c:v>
                </c:pt>
                <c:pt idx="32">
                  <c:v>60.5</c:v>
                </c:pt>
              </c:numCache>
            </c:numRef>
          </c:xVal>
          <c:yVal>
            <c:numRef>
              <c:f>公会計指標分析・財政指標組合せ分析表!$BP$51:$DC$51</c:f>
              <c:numCache>
                <c:formatCode>#,##0.0;"▲ "#,##0.0</c:formatCode>
                <c:ptCount val="40"/>
                <c:pt idx="8">
                  <c:v>47.8</c:v>
                </c:pt>
                <c:pt idx="16">
                  <c:v>43.1</c:v>
                </c:pt>
                <c:pt idx="24">
                  <c:v>41</c:v>
                </c:pt>
                <c:pt idx="32">
                  <c:v>30.6</c:v>
                </c:pt>
              </c:numCache>
            </c:numRef>
          </c:yVal>
          <c:smooth val="0"/>
          <c:extLst>
            <c:ext xmlns:c16="http://schemas.microsoft.com/office/drawing/2014/chart" uri="{C3380CC4-5D6E-409C-BE32-E72D297353CC}">
              <c16:uniqueId val="{00000009-4AB0-4D25-8711-F1D047D2B0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{49C3550B-EDBD-4E65-A52C-CFDCCFCB72FE}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AB0-4D25-8711-F1D047D2B0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{5027B3D1-6BF9-4F96-B6D9-3D9EFD9F035F}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B0-4D25-8711-F1D047D2B0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{463D825C-A28D-4301-9351-10010150FE9C}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B0-4D25-8711-F1D047D2B0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{51CB6B05-B023-415C-9AAF-81E549DCDA0B}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B0-4D25-8711-F1D047D2B0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{CA581544-C106-4DE1-9CE2-EE86F1DCB7A6}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B0-4D25-8711-F1D047D2B03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{3CB5AAAB-FB60-46F1-A765-0BFF6844547B}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AB0-4D25-8711-F1D047D2B03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{66C092EC-9E83-45DE-974D-E2115B4B7F0E}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AB0-4D25-8711-F1D047D2B03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{7900266E-4237-48E1-AF47-27182BF9FC79}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AB0-4D25-8711-F1D047D2B03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{6E8FE2C4-9156-4F3F-A06C-5CE0F54FE4AC}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AB0-4D25-8711-F1D047D2B0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60.1</c:v>
                </c:pt>
                <c:pt idx="24">
                  <c:v>61.2</c:v>
                </c:pt>
                <c:pt idx="32">
                  <c:v>61.7</c:v>
                </c:pt>
              </c:numCache>
            </c:numRef>
          </c:xVal>
          <c:yVal>
            <c:numRef>
              <c:f>公会計指標分析・財政指標組合せ分析表!$BP$55:$DC$55</c:f>
              <c:numCache>
                <c:formatCode>#,##0.0;"▲ "#,##0.0</c:formatCode>
                <c:ptCount val="40"/>
                <c:pt idx="8">
                  <c:v>15.8</c:v>
                </c:pt>
                <c:pt idx="16">
                  <c:v>15</c:v>
                </c:pt>
                <c:pt idx="24">
                  <c:v>12.2</c:v>
                </c:pt>
                <c:pt idx="32">
                  <c:v>5</c:v>
                </c:pt>
              </c:numCache>
            </c:numRef>
          </c:yVal>
          <c:smooth val="0"/>
          <c:extLst>
            <c:ext xmlns:c16="http://schemas.microsoft.com/office/drawing/2014/chart" uri="{C3380CC4-5D6E-409C-BE32-E72D297353CC}">
              <c16:uniqueId val="{00000013-4AB0-4D25-8711-F1D047D2B033}"/>
            </c:ext>
          </c:extLst>
        </c:ser>
        <c:dLbls>
          <c:showLegendKey val="0"/>
          <c:showVal val="1"/>
          <c:showCatName val="0"/>
          <c:showSerName val="0"/>
          <c:showPercent val="0"/>
          <c:showBubbleSize val="0"/>
        </c:dLbls>
        <c:axId val="46179840"/>
        <c:axId val="46181760"/>
      </c:scatterChart>
      <c:valAx>
        <c:axId val="46179840"/>
        <c:scaling>
          <c:orientation val="minMax"/>
          <c:max val="62.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{721FC01F-535D-4223-9D58-CC0B50FF5DF9}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2AE-42A4-B109-64C26FEEE1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{51D5FAEE-F148-4E79-98C2-F5E3A2522912}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AE-42A4-B109-64C26FEEE1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{CAB9D772-AF9A-4301-BCFF-32C52AAFFA19}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AE-42A4-B109-64C26FEEE1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{6D2EF6F2-F7E8-410A-BAC4-45D4B84737EA}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AE-42A4-B109-64C26FEEE1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{85989665-8B40-443F-A532-7030EA86A4D7}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AE-42A4-B109-64C26FEEE154}"/>
                </c:ext>
              </c:extLst>
            </c:dLbl>
            <c:dLbl>
              <c:idx val="8"/>
              <c:layout>
                <c:manualLayout>
                  <c:x val="-1.82356280842499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{08D1964B-2650-41D2-B56E-5A22364F90D6}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2AE-42A4-B109-64C26FEEE15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{C18D525C-92E2-4288-AA3D-C85C4FD27C40}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2AE-42A4-B109-64C26FEEE15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{B2630A4C-717C-4ED2-9598-E8CF4BD4831A}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2AE-42A4-B109-64C26FEEE15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{EA151C8A-BC6D-4AD3-B5D0-BD4279696E90}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2AE-42A4-B109-64C26FEEE1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4.4000000000000004</c:v>
                </c:pt>
                <c:pt idx="16">
                  <c:v>4.5</c:v>
                </c:pt>
                <c:pt idx="24">
                  <c:v>4.8</c:v>
                </c:pt>
                <c:pt idx="32">
                  <c:v>5.0999999999999996</c:v>
                </c:pt>
              </c:numCache>
            </c:numRef>
          </c:xVal>
          <c:yVal>
            <c:numRef>
              <c:f>公会計指標分析・財政指標組合せ分析表!$BP$73:$DC$73</c:f>
              <c:numCache>
                <c:formatCode>#,##0.0;"▲ "#,##0.0</c:formatCode>
                <c:ptCount val="40"/>
                <c:pt idx="0">
                  <c:v>46.4</c:v>
                </c:pt>
                <c:pt idx="8">
                  <c:v>47.8</c:v>
                </c:pt>
                <c:pt idx="16">
                  <c:v>43.1</c:v>
                </c:pt>
                <c:pt idx="24">
                  <c:v>41</c:v>
                </c:pt>
                <c:pt idx="32">
                  <c:v>30.6</c:v>
                </c:pt>
              </c:numCache>
            </c:numRef>
          </c:yVal>
          <c:smooth val="0"/>
          <c:extLst>
            <c:ext xmlns:c16="http://schemas.microsoft.com/office/drawing/2014/chart" uri="{C3380CC4-5D6E-409C-BE32-E72D297353CC}">
              <c16:uniqueId val="{00000009-A2AE-42A4-B109-64C26FEEE1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{D4D76DB8-DFEB-4F77-9410-AEA0494F96CE}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2AE-42A4-B109-64C26FEEE1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{369738FF-5F87-4255-A00E-C333E585D2F1}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AE-42A4-B109-64C26FEEE1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{651DF842-07DF-466F-AA62-93DE7139DD76}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AE-42A4-B109-64C26FEEE1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{96C6618B-2FFC-461B-9E94-D7B04DE057C8}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AE-42A4-B109-64C26FEEE1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{FA70EA1E-4DB6-4B3F-8ED4-95352E845D6D}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AE-42A4-B109-64C26FEEE15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{98FB925E-CD82-4EF3-94FD-921B77753282}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2AE-42A4-B109-64C26FEEE15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{BF13EB84-9A66-477B-804E-28A9849D62F2}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2AE-42A4-B109-64C26FEEE15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{E755F3D6-4A1A-4F01-8383-148D8C90F849}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2AE-42A4-B109-64C26FEEE15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{A07BF098-8E5F-4BCA-A1DD-528279F30C47}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2AE-42A4-B109-64C26FEEE1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c:v>
                </c:pt>
                <c:pt idx="24">
                  <c:v>4.8</c:v>
                </c:pt>
                <c:pt idx="32">
                  <c:v>4.5</c:v>
                </c:pt>
              </c:numCache>
            </c:numRef>
          </c:xVal>
          <c:yVal>
            <c:numRef>
              <c:f>公会計指標分析・財政指標組合せ分析表!$BP$77:$DC$77</c:f>
              <c:numCache>
                <c:formatCode>#,##0.0;"▲ "#,##0.0</c:formatCode>
                <c:ptCount val="40"/>
                <c:pt idx="0">
                  <c:v>33.799999999999997</c:v>
                </c:pt>
                <c:pt idx="8">
                  <c:v>15.8</c:v>
                </c:pt>
                <c:pt idx="16">
                  <c:v>15</c:v>
                </c:pt>
                <c:pt idx="24">
                  <c:v>12.2</c:v>
                </c:pt>
                <c:pt idx="32">
                  <c:v>5</c:v>
                </c:pt>
              </c:numCache>
            </c:numRef>
          </c:yVal>
          <c:smooth val="0"/>
          <c:extLst>
            <c:ext xmlns:c16="http://schemas.microsoft.com/office/drawing/2014/chart" uri="{C3380CC4-5D6E-409C-BE32-E72D297353CC}">
              <c16:uniqueId val="{00000013-A2AE-42A4-B109-64C26FEEE154}"/>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年度に借り入れた西清掃センター焼却施設基幹的設備改良事業に係る市債及び臨時財政対策債の元金償還の開始により、平成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128,841</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組合等が起こした地方債の元利償還金に対する負担金等は、下水道組合の元利償還金に対する繰出基準額が増加したことに伴い、準元利償還金算入額が増えたことにより、平成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30,168</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新規事業の精査及び地方債の発行抑制に努める。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地方債現在高は平成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年度に比べ市債の借入額は増加したものの、元利償還金を下回ったことにより、地方債現在高が</a:t>
          </a:r>
          <a:r>
            <a:rPr kumimoji="1" lang="en-US" altLang="ja-JP" sz="1200">
              <a:latin typeface="ＭＳ ゴシック" pitchFamily="49" charset="-128"/>
              <a:ea typeface="ＭＳ ゴシック" pitchFamily="49" charset="-128"/>
            </a:rPr>
            <a:t>119,500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債務負担行為に基づく支出予定額は、土地開発公社から坂戸駅南北自由通路用地及び関間千代田線事業用地の買戻しにより、平成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年度に比べ</a:t>
          </a:r>
          <a:r>
            <a:rPr kumimoji="1" lang="en-US" altLang="ja-JP" sz="1200">
              <a:latin typeface="ＭＳ ゴシック" pitchFamily="49" charset="-128"/>
              <a:ea typeface="ＭＳ ゴシック" pitchFamily="49" charset="-128"/>
            </a:rPr>
            <a:t>156,794</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-6.1</a:t>
          </a:r>
          <a:r>
            <a:rPr kumimoji="1" lang="ja-JP" altLang="en-US" sz="1200">
              <a:latin typeface="ＭＳ ゴシック" pitchFamily="49" charset="-128"/>
              <a:ea typeface="ＭＳ ゴシック" pitchFamily="49" charset="-128"/>
            </a:rPr>
            <a:t>％）減少した。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組合負担等見込額は、広域静苑組合が斎場建設に伴い、地方債の借入を行ったことにより、平成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年度に比べ</a:t>
          </a:r>
          <a:r>
            <a:rPr kumimoji="1" lang="en-US" altLang="ja-JP" sz="1200">
              <a:latin typeface="ＭＳ ゴシック" pitchFamily="49" charset="-128"/>
              <a:ea typeface="ＭＳ ゴシック" pitchFamily="49" charset="-128"/>
            </a:rPr>
            <a:t>362,219</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充当可能基金は、財政調整基金、国民健康保険基金、介護保険給付費等準備基金等の基金残高が増加したことにより、</a:t>
          </a:r>
          <a:r>
            <a:rPr kumimoji="1" lang="en-US" altLang="ja-JP" sz="1200">
              <a:latin typeface="ＭＳ ゴシック" pitchFamily="49" charset="-128"/>
              <a:ea typeface="ＭＳ ゴシック" pitchFamily="49" charset="-128"/>
            </a:rPr>
            <a:t>1,552,500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+23.5</a:t>
          </a:r>
          <a:r>
            <a:rPr kumimoji="1" lang="ja-JP" altLang="en-US" sz="1200">
              <a:latin typeface="ＭＳ ゴシック" pitchFamily="49" charset="-128"/>
              <a:ea typeface="ＭＳ ゴシック" pitchFamily="49" charset="-128"/>
            </a:rPr>
            <a:t>％）増加した。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新規事業の精査及び地方債の発行抑制に努めるとともに、引き続き充当可能基金の確保もする必要がある。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埼玉県坂戸市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億円を突破し、その他特定目的基金の減は、主に教育子ども基金を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千円取崩したことが影響している。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安定した財政運営を行うために、一定の基金残高を確保していきたい。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の公共施設の改修のために積立てている。教育子ども基金は、学校施設等の整備に充てている。まちづくり応援基金は、ふるさと納税による寄附金を積立てて、こども医療費支給事業や坂戸よさこい支援事業に充てている。緑と花と清流基金は、自然環境の保全及び創造に要する経費に充てている。地域福祉基金は、寄附金の申し出に伴う積立てで、地域の特性に応じた施策を進めるため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教育子ども基金は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千円を取崩し、まちづくり応援寄付金は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千円を取崩した。また、斎場整備基金は施設整備負担金として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千円全額を取崩したため、特定目的基金は昨年度より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広域静苑組合に加入したことにより、平成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年度末で斎場整備基金は廃止した。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公共施設が老朽化しているため、公共施設整備基金は適切に積立てていく。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千円であるため、結果的に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657,639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本市を取り巻く社会経済情勢の急激な変化などに対応するため、今後も効率的な財政運営に努め、一定の基金残高を確保していく必要がある。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退職手当債の償還に充てるため、毎年計画的に取崩ししていることによる減。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令和元年度末に退職手当債の償還が終わる予定である。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101,226
98,441
41.02
30,952,549
29,935,333
962,196
18,552,451
30,509,878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当市では、公共施設等マネジメント計画において、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年間で建物数を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、延床面積を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削減するという目標を掲げ、老朽化した施設の集約化・複合化や除却を進めている。計画に基づいて、適切な公共施設の管理を進めていきたい。</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4578731"/>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584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5204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535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53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5715</xdr:rowOff>
    </xdr:from>
    <xdr:to>
      <xdr:col>11</xdr:col>
      <xdr:colOff>187325</xdr:colOff>
      <xdr:row>33</xdr:row>
      <xdr:rowOff>107315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566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54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3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162941</xdr:rowOff>
    </xdr:from>
    <xdr:to>
      <xdr:col>19</xdr:col>
      <xdr:colOff>187325</xdr:colOff>
      <xdr:row>32</xdr:row>
      <xdr:rowOff>93091</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54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42291</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5455285"/>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42291</xdr:rowOff>
    </xdr:from>
    <xdr:to>
      <xdr:col>19</xdr:col>
      <xdr:colOff>136525</xdr:colOff>
      <xdr:row>32</xdr:row>
      <xdr:rowOff>120015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5528691"/>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21717</xdr:rowOff>
    </xdr:from>
    <xdr:to>
      <xdr:col>11</xdr:col>
      <xdr:colOff>187325</xdr:colOff>
      <xdr:row>32</xdr:row>
      <xdr:rowOff>123317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55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72517</xdr:rowOff>
    </xdr:from>
    <xdr:to>
      <xdr:col>15</xdr:col>
      <xdr:colOff>136525</xdr:colOff>
      <xdr:row>32</xdr:row>
      <xdr:rowOff>120015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527300" y="5558917"/>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51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98442</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75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84218</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570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139844</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528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上を市債が占めていることから、市債の借入れを最小限に抑制することで、市債の現在高を圧縮していく必要がある。併せて徴収率の向上を図り、市税を安定的に確保することで、経常一般財源を増加させ、債務償還比率の改善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4640982"/>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441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46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19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21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19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59358</xdr:rowOff>
    </xdr:from>
    <xdr:to>
      <xdr:col>76</xdr:col>
      <xdr:colOff>73025</xdr:colOff>
      <xdr:row>30</xdr:row>
      <xdr:rowOff>160958</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2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82235</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05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31531</xdr:rowOff>
    </xdr:from>
    <xdr:to>
      <xdr:col>72</xdr:col>
      <xdr:colOff>123825</xdr:colOff>
      <xdr:row>30</xdr:row>
      <xdr:rowOff>133131</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1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82331</xdr:rowOff>
    </xdr:from>
    <xdr:to>
      <xdr:col>76</xdr:col>
      <xdr:colOff>22225</xdr:colOff>
      <xdr:row>30</xdr:row>
      <xdr:rowOff>110158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084300" y="5225831"/>
          <a:ext cx="7112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52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149658</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495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101,226
98,441
41.02
30,952,549
29,935,333
962,196
18,552,451
30,509,878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96266</xdr:rowOff>
    </xdr:from>
    <xdr:to>
      <xdr:col>20</xdr:col>
      <xdr:colOff>38100</xdr:colOff>
      <xdr:row>40</xdr:row>
      <xdr:rowOff>26416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147066</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7970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147066</xdr:rowOff>
    </xdr:from>
    <xdr:to>
      <xdr:col>19</xdr:col>
      <xdr:colOff>177800</xdr:colOff>
      <xdr:row>40</xdr:row>
      <xdr:rowOff>19050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8336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9398</xdr:rowOff>
    </xdr:from>
    <xdr:to>
      <xdr:col>10</xdr:col>
      <xdr:colOff>165100</xdr:colOff>
      <xdr:row>40</xdr:row>
      <xdr:rowOff>110998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19050</xdr:rowOff>
    </xdr:from>
    <xdr:to>
      <xdr:col>15</xdr:col>
      <xdr:colOff>50800</xdr:colOff>
      <xdr:row>40</xdr:row>
      <xdr:rowOff>60198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019300" y="687705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17543</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102125</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696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146101</xdr:rowOff>
    </xdr:from>
    <xdr:to>
      <xdr:col>55</xdr:col>
      <xdr:colOff>50800</xdr:colOff>
      <xdr:row>39</xdr:row>
      <xdr:rowOff>76251</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168978</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5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147244</xdr:rowOff>
    </xdr:from>
    <xdr:to>
      <xdr:col>50</xdr:col>
      <xdr:colOff>165100</xdr:colOff>
      <xdr:row>39</xdr:row>
      <xdr:rowOff>77394</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6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25451</xdr:rowOff>
    </xdr:from>
    <xdr:to>
      <xdr:col>55</xdr:col>
      <xdr:colOff>0</xdr:colOff>
      <xdr:row>39</xdr:row>
      <xdr:rowOff>26594</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71200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149301</xdr:rowOff>
    </xdr:from>
    <xdr:to>
      <xdr:col>46</xdr:col>
      <xdr:colOff>38100</xdr:colOff>
      <xdr:row>39</xdr:row>
      <xdr:rowOff>79451</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26594</xdr:rowOff>
    </xdr:from>
    <xdr:to>
      <xdr:col>50</xdr:col>
      <xdr:colOff>114300</xdr:colOff>
      <xdr:row>39</xdr:row>
      <xdr:rowOff>28651</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71314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150063</xdr:rowOff>
    </xdr:from>
    <xdr:to>
      <xdr:col>41</xdr:col>
      <xdr:colOff>101600</xdr:colOff>
      <xdr:row>39</xdr:row>
      <xdr:rowOff>80213</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6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28651</xdr:rowOff>
    </xdr:from>
    <xdr:to>
      <xdr:col>45</xdr:col>
      <xdr:colOff>177800</xdr:colOff>
      <xdr:row>39</xdr:row>
      <xdr:rowOff>29413</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7152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93921</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4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95978</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4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71340</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67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159493</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83276</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3797300" y="103474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60234</xdr:rowOff>
    </xdr:from>
    <xdr:to>
      <xdr:col>15</xdr:col>
      <xdr:colOff>101600</xdr:colOff>
      <xdr:row>60</xdr:row>
      <xdr:rowOff>161834</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111034</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103702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138793</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103980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125203</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152961</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70214</xdr:rowOff>
    </xdr:from>
    <xdr:to>
      <xdr:col>41</xdr:col>
      <xdr:colOff>101600</xdr:colOff>
      <xdr:row>62</xdr:row>
      <xdr:rowOff>364</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7810500" y="1052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14839</xdr:rowOff>
    </xdr:from>
    <xdr:to>
      <xdr:col>55</xdr:col>
      <xdr:colOff>50800</xdr:colOff>
      <xdr:row>62</xdr:row>
      <xdr:rowOff>116439</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106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164716</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106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17262</xdr:rowOff>
    </xdr:from>
    <xdr:to>
      <xdr:col>50</xdr:col>
      <xdr:colOff>165100</xdr:colOff>
      <xdr:row>62</xdr:row>
      <xdr:rowOff>118862</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106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65639</xdr:rowOff>
    </xdr:from>
    <xdr:to>
      <xdr:col>55</xdr:col>
      <xdr:colOff>0</xdr:colOff>
      <xdr:row>62</xdr:row>
      <xdr:rowOff>68062</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10695539"/>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17932</xdr:rowOff>
    </xdr:from>
    <xdr:to>
      <xdr:col>46</xdr:col>
      <xdr:colOff>38100</xdr:colOff>
      <xdr:row>62</xdr:row>
      <xdr:rowOff>119532</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8699500" y="106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68062</xdr:rowOff>
    </xdr:from>
    <xdr:to>
      <xdr:col>50</xdr:col>
      <xdr:colOff>114300</xdr:colOff>
      <xdr:row>62</xdr:row>
      <xdr:rowOff>68732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750300" y="1069796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17460</xdr:rowOff>
    </xdr:from>
    <xdr:to>
      <xdr:col>41</xdr:col>
      <xdr:colOff>101600</xdr:colOff>
      <xdr:row>62</xdr:row>
      <xdr:rowOff>119060</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7810500" y="106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68260</xdr:rowOff>
    </xdr:from>
    <xdr:to>
      <xdr:col>45</xdr:col>
      <xdr:colOff>177800</xdr:colOff>
      <xdr:row>62</xdr:row>
      <xdr:rowOff>68732</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861300" y="10698160"/>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16891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7561795" y="1030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135389</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59411" y="104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110659</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83111" y="107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110187</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94111" y="107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130175</xdr:rowOff>
    </xdr:from>
    <xdr:to>
      <xdr:col>24</xdr:col>
      <xdr:colOff>114300</xdr:colOff>
      <xdr:row>81</xdr:row>
      <xdr:rowOff>60325</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153052</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xdr:rowOff>
    </xdr:from>
    <xdr:to>
      <xdr:col>24</xdr:col>
      <xdr:colOff>63500</xdr:colOff>
      <xdr:row>81</xdr:row>
      <xdr:rowOff>49530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38969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42545</xdr:rowOff>
    </xdr:from>
    <xdr:to>
      <xdr:col>15</xdr:col>
      <xdr:colOff>101600</xdr:colOff>
      <xdr:row>81</xdr:row>
      <xdr:rowOff>144145</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93345</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908300" y="13936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118745</xdr:rowOff>
    </xdr:from>
    <xdr:to>
      <xdr:col>10</xdr:col>
      <xdr:colOff>165100</xdr:colOff>
      <xdr:row>81</xdr:row>
      <xdr:rowOff>48895</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169545</xdr:rowOff>
    </xdr:from>
    <xdr:to>
      <xdr:col>15</xdr:col>
      <xdr:colOff>50800</xdr:colOff>
      <xdr:row>81</xdr:row>
      <xdr:rowOff>93345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2019300" y="1388554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53357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160672</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65422</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2160</xdr:rowOff>
    </xdr:from>
    <xdr:to>
      <xdr:col>55</xdr:col>
      <xdr:colOff>50800</xdr:colOff>
      <xdr:row>85</xdr:row>
      <xdr:rowOff>103760</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88537</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44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xdr:rowOff>
    </xdr:from>
    <xdr:to>
      <xdr:col>50</xdr:col>
      <xdr:colOff>165100</xdr:colOff>
      <xdr:row>85</xdr:row>
      <xdr:rowOff>104330</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52960</xdr:rowOff>
    </xdr:from>
    <xdr:to>
      <xdr:col>55</xdr:col>
      <xdr:colOff>0</xdr:colOff>
      <xdr:row>85</xdr:row>
      <xdr:rowOff>53530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9639300" y="14626210"/>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2730</xdr:rowOff>
    </xdr:from>
    <xdr:to>
      <xdr:col>46</xdr:col>
      <xdr:colOff>38100</xdr:colOff>
      <xdr:row>85</xdr:row>
      <xdr:rowOff>104330</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53530</xdr:rowOff>
    </xdr:from>
    <xdr:to>
      <xdr:col>50</xdr:col>
      <xdr:colOff>114300</xdr:colOff>
      <xdr:row>85</xdr:row>
      <xdr:rowOff>53530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8750300" y="1462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2730</xdr:rowOff>
    </xdr:from>
    <xdr:to>
      <xdr:col>41</xdr:col>
      <xdr:colOff>101600</xdr:colOff>
      <xdr:row>85</xdr:row>
      <xdr:rowOff>104330</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53530</xdr:rowOff>
    </xdr:from>
    <xdr:to>
      <xdr:col>45</xdr:col>
      <xdr:colOff>177800</xdr:colOff>
      <xdr:row>85</xdr:row>
      <xdr:rowOff>53530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7861300" y="1462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95457</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46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95457</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46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95457</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46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103505</xdr:rowOff>
    </xdr:from>
    <xdr:to>
      <xdr:col>72</xdr:col>
      <xdr:colOff>38100</xdr:colOff>
      <xdr:row>39</xdr:row>
      <xdr:rowOff>33655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44450</xdr:rowOff>
    </xdr:from>
    <xdr:to>
      <xdr:col>85</xdr:col>
      <xdr:colOff>177800</xdr:colOff>
      <xdr:row>35</xdr:row>
      <xdr:rowOff>146050</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67327</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95250</xdr:rowOff>
    </xdr:from>
    <xdr:to>
      <xdr:col>85</xdr:col>
      <xdr:colOff>127000</xdr:colOff>
      <xdr:row>35</xdr:row>
      <xdr:rowOff>131445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5481300" y="6096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97790</xdr:rowOff>
    </xdr:from>
    <xdr:to>
      <xdr:col>76</xdr:col>
      <xdr:colOff>165100</xdr:colOff>
      <xdr:row>36</xdr:row>
      <xdr:rowOff>27940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35</xdr:row>
      <xdr:rowOff>148590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4592300" y="61321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148590</xdr:rowOff>
    </xdr:from>
    <xdr:to>
      <xdr:col>76</xdr:col>
      <xdr:colOff>114300</xdr:colOff>
      <xdr:row>35</xdr:row>
      <xdr:rowOff>169545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3703300" y="61493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27322</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44467</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67056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21323300" y="692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67056</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0434300" y="692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67056</xdr:rowOff>
    </xdr:from>
    <xdr:to>
      <xdr:col>107</xdr:col>
      <xdr:colOff>50800</xdr:colOff>
      <xdr:row>40</xdr:row>
      <xdr:rowOff>67056</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9545300" y="692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67310</xdr:rowOff>
    </xdr:from>
    <xdr:to>
      <xdr:col>72</xdr:col>
      <xdr:colOff>38100</xdr:colOff>
      <xdr:row>61</xdr:row>
      <xdr:rowOff>168910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41910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102641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55880</xdr:rowOff>
    </xdr:from>
    <xdr:to>
      <xdr:col>76</xdr:col>
      <xdr:colOff>165100</xdr:colOff>
      <xdr:row>60</xdr:row>
      <xdr:rowOff>157480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106680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4592300" y="103289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61</xdr:row>
      <xdr:rowOff>7620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3703300" y="10393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160037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2557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74947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00000000-0008-0000-0E00-00001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a:extLst>
            <a:ext uri="{FF2B5EF4-FFF2-40B4-BE49-F238E27FC236}">
              <a16:creationId xmlns:a16="http://schemas.microsoft.com/office/drawing/2014/main" id="{00000000-0008-0000-0E00-00001D020000}"/>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a:extLst>
            <a:ext uri="{FF2B5EF4-FFF2-40B4-BE49-F238E27FC236}">
              <a16:creationId xmlns:a16="http://schemas.microsoft.com/office/drawing/2014/main" id="{00000000-0008-0000-0E00-00001F020000}"/>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45" name="【学校施設】&#10;一人当たり面積平均値テキスト">
          <a:extLst>
            <a:ext uri="{FF2B5EF4-FFF2-40B4-BE49-F238E27FC236}">
              <a16:creationId xmlns:a16="http://schemas.microsoft.com/office/drawing/2014/main" id="{00000000-0008-0000-0E00-000021020000}"/>
            </a:ext>
          </a:extLst>
        </xdr:cNvPr>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146231</xdr:rowOff>
    </xdr:from>
    <xdr:to>
      <xdr:col>102</xdr:col>
      <xdr:colOff>165100</xdr:colOff>
      <xdr:row>59</xdr:row>
      <xdr:rowOff>76381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9494500" y="1009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133713</xdr:rowOff>
    </xdr:from>
    <xdr:to>
      <xdr:col>116</xdr:col>
      <xdr:colOff>114300</xdr:colOff>
      <xdr:row>60</xdr:row>
      <xdr:rowOff>63863</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2110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156590</xdr:rowOff>
    </xdr:from>
    <xdr:ext cx="469744" cy="259045"/>
    <xdr:sp macro="" textlink="">
      <xdr:nvSpPr>
        <xdr:cNvPr id="556" name="【学校施設】&#10;一人当たり面積該当値テキスト">
          <a:extLst>
            <a:ext uri="{FF2B5EF4-FFF2-40B4-BE49-F238E27FC236}">
              <a16:creationId xmlns:a16="http://schemas.microsoft.com/office/drawing/2014/main" id="{00000000-0008-0000-0E00-00002C020000}"/>
            </a:ext>
          </a:extLst>
        </xdr:cNvPr>
        <xdr:cNvSpPr txBox="1"/>
      </xdr:nvSpPr>
      <xdr:spPr>
        <a:xfrm>
          <a:off x="22199600" y="101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23223</xdr:rowOff>
    </xdr:from>
    <xdr:to>
      <xdr:col>112</xdr:col>
      <xdr:colOff>38100</xdr:colOff>
      <xdr:row>60</xdr:row>
      <xdr:rowOff>124823</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1272500" y="103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13063</xdr:rowOff>
    </xdr:from>
    <xdr:to>
      <xdr:col>116</xdr:col>
      <xdr:colOff>63500</xdr:colOff>
      <xdr:row>60</xdr:row>
      <xdr:rowOff>74023</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1323300" y="10300063"/>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26488</xdr:rowOff>
    </xdr:from>
    <xdr:to>
      <xdr:col>107</xdr:col>
      <xdr:colOff>101600</xdr:colOff>
      <xdr:row>60</xdr:row>
      <xdr:rowOff>128088</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0383500" y="103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74023</xdr:rowOff>
    </xdr:from>
    <xdr:to>
      <xdr:col>111</xdr:col>
      <xdr:colOff>177800</xdr:colOff>
      <xdr:row>60</xdr:row>
      <xdr:rowOff>77288</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20434300" y="10361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23223</xdr:rowOff>
    </xdr:from>
    <xdr:to>
      <xdr:col>102</xdr:col>
      <xdr:colOff>165100</xdr:colOff>
      <xdr:row>60</xdr:row>
      <xdr:rowOff>124823</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9494500" y="103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74023</xdr:rowOff>
    </xdr:from>
    <xdr:to>
      <xdr:col>107</xdr:col>
      <xdr:colOff>50800</xdr:colOff>
      <xdr:row>60</xdr:row>
      <xdr:rowOff>77288</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9545300" y="10361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a:extLst>
            <a:ext uri="{FF2B5EF4-FFF2-40B4-BE49-F238E27FC236}">
              <a16:creationId xmlns:a16="http://schemas.microsoft.com/office/drawing/2014/main" id="{00000000-0008-0000-0E00-000033020000}"/>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64" name="n_2aveValue【学校施設】&#10;一人当たり面積">
          <a:extLst>
            <a:ext uri="{FF2B5EF4-FFF2-40B4-BE49-F238E27FC236}">
              <a16:creationId xmlns:a16="http://schemas.microsoft.com/office/drawing/2014/main" id="{00000000-0008-0000-0E00-000034020000}"/>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92908</xdr:rowOff>
    </xdr:from>
    <xdr:ext cx="469744" cy="259045"/>
    <xdr:sp macro="" textlink="">
      <xdr:nvSpPr>
        <xdr:cNvPr id="565" name="n_3aveValue【学校施設】&#10;一人当たり面積">
          <a:extLst>
            <a:ext uri="{FF2B5EF4-FFF2-40B4-BE49-F238E27FC236}">
              <a16:creationId xmlns:a16="http://schemas.microsoft.com/office/drawing/2014/main" id="{00000000-0008-0000-0E00-000035020000}"/>
            </a:ext>
          </a:extLst>
        </xdr:cNvPr>
        <xdr:cNvSpPr txBox="1"/>
      </xdr:nvSpPr>
      <xdr:spPr>
        <a:xfrm>
          <a:off x="19310427" y="986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115950</xdr:rowOff>
    </xdr:from>
    <xdr:ext cx="469744" cy="259045"/>
    <xdr:sp macro="" textlink="">
      <xdr:nvSpPr>
        <xdr:cNvPr id="566" name="n_1mainValue【学校施設】&#10;一人当たり面積">
          <a:extLst>
            <a:ext uri="{FF2B5EF4-FFF2-40B4-BE49-F238E27FC236}">
              <a16:creationId xmlns:a16="http://schemas.microsoft.com/office/drawing/2014/main" id="{00000000-0008-0000-0E00-000036020000}"/>
            </a:ext>
          </a:extLst>
        </xdr:cNvPr>
        <xdr:cNvSpPr txBox="1"/>
      </xdr:nvSpPr>
      <xdr:spPr>
        <a:xfrm>
          <a:off x="21075727" y="104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119215</xdr:rowOff>
    </xdr:from>
    <xdr:ext cx="469744" cy="259045"/>
    <xdr:sp macro="" textlink="">
      <xdr:nvSpPr>
        <xdr:cNvPr id="567" name="n_2mainValue【学校施設】&#10;一人当たり面積">
          <a:extLst>
            <a:ext uri="{FF2B5EF4-FFF2-40B4-BE49-F238E27FC236}">
              <a16:creationId xmlns:a16="http://schemas.microsoft.com/office/drawing/2014/main" id="{00000000-0008-0000-0E00-000037020000}"/>
            </a:ext>
          </a:extLst>
        </xdr:cNvPr>
        <xdr:cNvSpPr txBox="1"/>
      </xdr:nvSpPr>
      <xdr:spPr>
        <a:xfrm>
          <a:off x="20199427" y="1040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115950</xdr:rowOff>
    </xdr:from>
    <xdr:ext cx="469744" cy="259045"/>
    <xdr:sp macro="" textlink="">
      <xdr:nvSpPr>
        <xdr:cNvPr id="568" name="n_3mainValue【学校施設】&#10;一人当たり面積">
          <a:extLst>
            <a:ext uri="{FF2B5EF4-FFF2-40B4-BE49-F238E27FC236}">
              <a16:creationId xmlns:a16="http://schemas.microsoft.com/office/drawing/2014/main" id="{00000000-0008-0000-0E00-000038020000}"/>
            </a:ext>
          </a:extLst>
        </xdr:cNvPr>
        <xdr:cNvSpPr txBox="1"/>
      </xdr:nvSpPr>
      <xdr:spPr>
        <a:xfrm>
          <a:off x="19310427" y="104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00000000-0008-0000-0E00-00005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a:extLst>
            <a:ext uri="{FF2B5EF4-FFF2-40B4-BE49-F238E27FC236}">
              <a16:creationId xmlns:a16="http://schemas.microsoft.com/office/drawing/2014/main" id="{00000000-0008-0000-0E00-000053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a:extLst>
            <a:ext uri="{FF2B5EF4-FFF2-40B4-BE49-F238E27FC236}">
              <a16:creationId xmlns:a16="http://schemas.microsoft.com/office/drawing/2014/main" id="{00000000-0008-0000-0E00-000055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99" name="【児童館】&#10;有形固定資産減価償却率平均値テキスト">
          <a:extLst>
            <a:ext uri="{FF2B5EF4-FFF2-40B4-BE49-F238E27FC236}">
              <a16:creationId xmlns:a16="http://schemas.microsoft.com/office/drawing/2014/main" id="{00000000-0008-0000-0E00-000057020000}"/>
            </a:ext>
          </a:extLst>
        </xdr:cNvPr>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109764</xdr:rowOff>
    </xdr:from>
    <xdr:to>
      <xdr:col>85</xdr:col>
      <xdr:colOff>177800</xdr:colOff>
      <xdr:row>80</xdr:row>
      <xdr:rowOff>39914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6268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132641</xdr:rowOff>
    </xdr:from>
    <xdr:ext cx="405111" cy="259045"/>
    <xdr:sp macro="" textlink="">
      <xdr:nvSpPr>
        <xdr:cNvPr id="610" name="【児童館】&#10;有形固定資産減価償却率該当値テキスト">
          <a:extLst>
            <a:ext uri="{FF2B5EF4-FFF2-40B4-BE49-F238E27FC236}">
              <a16:creationId xmlns:a16="http://schemas.microsoft.com/office/drawing/2014/main" id="{00000000-0008-0000-0E00-000062020000}"/>
            </a:ext>
          </a:extLst>
        </xdr:cNvPr>
        <xdr:cNvSpPr txBox="1"/>
      </xdr:nvSpPr>
      <xdr:spPr>
        <a:xfrm>
          <a:off x="16357600" y="1350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144236</xdr:rowOff>
    </xdr:from>
    <xdr:to>
      <xdr:col>85</xdr:col>
      <xdr:colOff>127000</xdr:colOff>
      <xdr:row>79</xdr:row>
      <xdr:rowOff>160564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5481300" y="136887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129358</xdr:rowOff>
    </xdr:from>
    <xdr:to>
      <xdr:col>76</xdr:col>
      <xdr:colOff>165100</xdr:colOff>
      <xdr:row>80</xdr:row>
      <xdr:rowOff>59508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4541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144236</xdr:rowOff>
    </xdr:from>
    <xdr:to>
      <xdr:col>81</xdr:col>
      <xdr:colOff>50800</xdr:colOff>
      <xdr:row>80</xdr:row>
      <xdr:rowOff>8708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4592300" y="136887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162016</xdr:rowOff>
    </xdr:from>
    <xdr:to>
      <xdr:col>72</xdr:col>
      <xdr:colOff>38100</xdr:colOff>
      <xdr:row>80</xdr:row>
      <xdr:rowOff>92166</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3652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8708</xdr:rowOff>
    </xdr:from>
    <xdr:to>
      <xdr:col>76</xdr:col>
      <xdr:colOff>114300</xdr:colOff>
      <xdr:row>80</xdr:row>
      <xdr:rowOff>41366</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3703300" y="137247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7" name="n_1ave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18" name="n_2ave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13079</xdr:rowOff>
    </xdr:from>
    <xdr:ext cx="405111" cy="259045"/>
    <xdr:sp macro="" textlink="">
      <xdr:nvSpPr>
        <xdr:cNvPr id="619" name="n_3ave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620" name="n_1mainValue【児童館】&#10;有形固定資産減価償却率">
          <a:extLst>
            <a:ext uri="{FF2B5EF4-FFF2-40B4-BE49-F238E27FC236}">
              <a16:creationId xmlns:a16="http://schemas.microsoft.com/office/drawing/2014/main" id="{00000000-0008-0000-0E00-00006C020000}"/>
            </a:ext>
          </a:extLst>
        </xdr:cNvPr>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76035</xdr:rowOff>
    </xdr:from>
    <xdr:ext cx="405111" cy="259045"/>
    <xdr:sp macro="" textlink="">
      <xdr:nvSpPr>
        <xdr:cNvPr id="621" name="n_2mainValue【児童館】&#10;有形固定資産減価償却率">
          <a:extLst>
            <a:ext uri="{FF2B5EF4-FFF2-40B4-BE49-F238E27FC236}">
              <a16:creationId xmlns:a16="http://schemas.microsoft.com/office/drawing/2014/main" id="{00000000-0008-0000-0E00-00006D020000}"/>
            </a:ext>
          </a:extLst>
        </xdr:cNvPr>
        <xdr:cNvSpPr txBox="1"/>
      </xdr:nvSpPr>
      <xdr:spPr>
        <a:xfrm>
          <a:off x="14389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108693</xdr:rowOff>
    </xdr:from>
    <xdr:ext cx="405111" cy="259045"/>
    <xdr:sp macro="" textlink="">
      <xdr:nvSpPr>
        <xdr:cNvPr id="622" name="n_3mainValue【児童館】&#10;有形固定資産減価償却率">
          <a:extLst>
            <a:ext uri="{FF2B5EF4-FFF2-40B4-BE49-F238E27FC236}">
              <a16:creationId xmlns:a16="http://schemas.microsoft.com/office/drawing/2014/main" id="{00000000-0008-0000-0E00-00006E020000}"/>
            </a:ext>
          </a:extLst>
        </xdr:cNvPr>
        <xdr:cNvSpPr txBox="1"/>
      </xdr:nvSpPr>
      <xdr:spPr>
        <a:xfrm>
          <a:off x="13500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a:extLst>
            <a:ext uri="{FF2B5EF4-FFF2-40B4-BE49-F238E27FC236}">
              <a16:creationId xmlns:a16="http://schemas.microsoft.com/office/drawing/2014/main" id="{00000000-0008-0000-0E00-00008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a:extLst>
            <a:ext uri="{FF2B5EF4-FFF2-40B4-BE49-F238E27FC236}">
              <a16:creationId xmlns:a16="http://schemas.microsoft.com/office/drawing/2014/main" id="{00000000-0008-0000-0E00-000087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a:extLst>
            <a:ext uri="{FF2B5EF4-FFF2-40B4-BE49-F238E27FC236}">
              <a16:creationId xmlns:a16="http://schemas.microsoft.com/office/drawing/2014/main" id="{00000000-0008-0000-0E00-000089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1" name="【児童館】&#10;一人当たり面積平均値テキスト">
          <a:extLst>
            <a:ext uri="{FF2B5EF4-FFF2-40B4-BE49-F238E27FC236}">
              <a16:creationId xmlns:a16="http://schemas.microsoft.com/office/drawing/2014/main" id="{00000000-0008-0000-0E00-00008B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662" name="【児童館】&#10;一人当たり面積該当値テキスト">
          <a:extLst>
            <a:ext uri="{FF2B5EF4-FFF2-40B4-BE49-F238E27FC236}">
              <a16:creationId xmlns:a16="http://schemas.microsoft.com/office/drawing/2014/main" id="{00000000-0008-0000-0E00-000096020000}"/>
            </a:ext>
          </a:extLst>
        </xdr:cNvPr>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19050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1323300" y="1390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19050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0434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19050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9545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a:extLst>
            <a:ext uri="{FF2B5EF4-FFF2-40B4-BE49-F238E27FC236}">
              <a16:creationId xmlns:a16="http://schemas.microsoft.com/office/drawing/2014/main" id="{00000000-0008-0000-0E00-00009D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0" name="n_2aveValue【児童館】&#10;一人当たり面積">
          <a:extLst>
            <a:ext uri="{FF2B5EF4-FFF2-40B4-BE49-F238E27FC236}">
              <a16:creationId xmlns:a16="http://schemas.microsoft.com/office/drawing/2014/main" id="{00000000-0008-0000-0E00-00009E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71" name="n_3aveValue【児童館】&#10;一人当たり面積">
          <a:extLst>
            <a:ext uri="{FF2B5EF4-FFF2-40B4-BE49-F238E27FC236}">
              <a16:creationId xmlns:a16="http://schemas.microsoft.com/office/drawing/2014/main" id="{00000000-0008-0000-0E00-00009F02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672" name="n_1mainValue【児童館】&#10;一人当たり面積">
          <a:extLst>
            <a:ext uri="{FF2B5EF4-FFF2-40B4-BE49-F238E27FC236}">
              <a16:creationId xmlns:a16="http://schemas.microsoft.com/office/drawing/2014/main" id="{00000000-0008-0000-0E00-0000A0020000}"/>
            </a:ext>
          </a:extLst>
        </xdr:cNvPr>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73" name="n_2mainValue【児童館】&#10;一人当たり面積">
          <a:extLst>
            <a:ext uri="{FF2B5EF4-FFF2-40B4-BE49-F238E27FC236}">
              <a16:creationId xmlns:a16="http://schemas.microsoft.com/office/drawing/2014/main" id="{00000000-0008-0000-0E00-0000A1020000}"/>
            </a:ext>
          </a:extLst>
        </xdr:cNvPr>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674" name="n_3mainValue【児童館】&#10;一人当たり面積">
          <a:extLst>
            <a:ext uri="{FF2B5EF4-FFF2-40B4-BE49-F238E27FC236}">
              <a16:creationId xmlns:a16="http://schemas.microsoft.com/office/drawing/2014/main" id="{00000000-0008-0000-0E00-0000A2020000}"/>
            </a:ext>
          </a:extLst>
        </xdr:cNvPr>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00000000-0008-0000-0E00-0000B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98" name="【公民館】&#10;有形固定資産減価償却率最小値テキスト">
          <a:extLst>
            <a:ext uri="{FF2B5EF4-FFF2-40B4-BE49-F238E27FC236}">
              <a16:creationId xmlns:a16="http://schemas.microsoft.com/office/drawing/2014/main" id="{00000000-0008-0000-0E00-0000BA020000}"/>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0" name="【公民館】&#10;有形固定資産減価償却率最大値テキスト">
          <a:extLst>
            <a:ext uri="{FF2B5EF4-FFF2-40B4-BE49-F238E27FC236}">
              <a16:creationId xmlns:a16="http://schemas.microsoft.com/office/drawing/2014/main" id="{00000000-0008-0000-0E00-0000BC020000}"/>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02" name="【公民館】&#10;有形固定資産減価償却率平均値テキスト">
          <a:extLst>
            <a:ext uri="{FF2B5EF4-FFF2-40B4-BE49-F238E27FC236}">
              <a16:creationId xmlns:a16="http://schemas.microsoft.com/office/drawing/2014/main" id="{00000000-0008-0000-0E00-0000BE02000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157987</xdr:rowOff>
    </xdr:from>
    <xdr:to>
      <xdr:col>85</xdr:col>
      <xdr:colOff>177800</xdr:colOff>
      <xdr:row>102</xdr:row>
      <xdr:rowOff>88137</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62687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9414</xdr:rowOff>
    </xdr:from>
    <xdr:ext cx="405111" cy="259045"/>
    <xdr:sp macro="" textlink="">
      <xdr:nvSpPr>
        <xdr:cNvPr id="713" name="【公民館】&#10;有形固定資産減価償却率該当値テキスト">
          <a:extLst>
            <a:ext uri="{FF2B5EF4-FFF2-40B4-BE49-F238E27FC236}">
              <a16:creationId xmlns:a16="http://schemas.microsoft.com/office/drawing/2014/main" id="{00000000-0008-0000-0E00-0000C9020000}"/>
            </a:ext>
          </a:extLst>
        </xdr:cNvPr>
        <xdr:cNvSpPr txBox="1"/>
      </xdr:nvSpPr>
      <xdr:spPr>
        <a:xfrm>
          <a:off x="16357600" y="173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7113</xdr:rowOff>
    </xdr:from>
    <xdr:to>
      <xdr:col>81</xdr:col>
      <xdr:colOff>101600</xdr:colOff>
      <xdr:row>102</xdr:row>
      <xdr:rowOff>108713</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5430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37337</xdr:rowOff>
    </xdr:from>
    <xdr:to>
      <xdr:col>85</xdr:col>
      <xdr:colOff>127000</xdr:colOff>
      <xdr:row>102</xdr:row>
      <xdr:rowOff>57913</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5481300" y="17525237"/>
          <a:ext cx="838200" cy="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57913</xdr:rowOff>
    </xdr:from>
    <xdr:to>
      <xdr:col>81</xdr:col>
      <xdr:colOff>50800</xdr:colOff>
      <xdr:row>102</xdr:row>
      <xdr:rowOff>76200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4592300" y="175458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365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76200</xdr:rowOff>
    </xdr:from>
    <xdr:to>
      <xdr:col>76</xdr:col>
      <xdr:colOff>114300</xdr:colOff>
      <xdr:row>102</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3703300" y="1756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20" name="n_1aveValue【公民館】&#10;有形固定資産減価償却率">
          <a:extLst>
            <a:ext uri="{FF2B5EF4-FFF2-40B4-BE49-F238E27FC236}">
              <a16:creationId xmlns:a16="http://schemas.microsoft.com/office/drawing/2014/main" id="{00000000-0008-0000-0E00-0000D002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21" name="n_2aveValue【公民館】&#10;有形固定資産減価償却率">
          <a:extLst>
            <a:ext uri="{FF2B5EF4-FFF2-40B4-BE49-F238E27FC236}">
              <a16:creationId xmlns:a16="http://schemas.microsoft.com/office/drawing/2014/main" id="{00000000-0008-0000-0E00-0000D1020000}"/>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722" name="n_3aveValue【公民館】&#10;有形固定資産減価償却率">
          <a:extLst>
            <a:ext uri="{FF2B5EF4-FFF2-40B4-BE49-F238E27FC236}">
              <a16:creationId xmlns:a16="http://schemas.microsoft.com/office/drawing/2014/main" id="{00000000-0008-0000-0E00-0000D2020000}"/>
            </a:ext>
          </a:extLst>
        </xdr:cNvPr>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125240</xdr:rowOff>
    </xdr:from>
    <xdr:ext cx="405111" cy="259045"/>
    <xdr:sp macro="" textlink="">
      <xdr:nvSpPr>
        <xdr:cNvPr id="723" name="n_1mainValue【公民館】&#10;有形固定資産減価償却率">
          <a:extLst>
            <a:ext uri="{FF2B5EF4-FFF2-40B4-BE49-F238E27FC236}">
              <a16:creationId xmlns:a16="http://schemas.microsoft.com/office/drawing/2014/main" id="{00000000-0008-0000-0E00-0000D3020000}"/>
            </a:ext>
          </a:extLst>
        </xdr:cNvPr>
        <xdr:cNvSpPr txBox="1"/>
      </xdr:nvSpPr>
      <xdr:spPr>
        <a:xfrm>
          <a:off x="152660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724" name="n_2mainValue【公民館】&#10;有形固定資産減価償却率">
          <a:extLst>
            <a:ext uri="{FF2B5EF4-FFF2-40B4-BE49-F238E27FC236}">
              <a16:creationId xmlns:a16="http://schemas.microsoft.com/office/drawing/2014/main" id="{00000000-0008-0000-0E00-0000D4020000}"/>
            </a:ext>
          </a:extLst>
        </xdr:cNvPr>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725" name="n_3mainValue【公民館】&#10;有形固定資産減価償却率">
          <a:extLst>
            <a:ext uri="{FF2B5EF4-FFF2-40B4-BE49-F238E27FC236}">
              <a16:creationId xmlns:a16="http://schemas.microsoft.com/office/drawing/2014/main" id="{00000000-0008-0000-0E00-0000D5020000}"/>
            </a:ext>
          </a:extLst>
        </xdr:cNvPr>
        <xdr:cNvSpPr txBox="1"/>
      </xdr:nvSpPr>
      <xdr:spPr>
        <a:xfrm>
          <a:off x="13500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a:extLst>
            <a:ext uri="{FF2B5EF4-FFF2-40B4-BE49-F238E27FC236}">
              <a16:creationId xmlns:a16="http://schemas.microsoft.com/office/drawing/2014/main" id="{00000000-0008-0000-0E00-0000E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0" name="【公民館】&#10;一人当たり面積最小値テキスト">
          <a:extLst>
            <a:ext uri="{FF2B5EF4-FFF2-40B4-BE49-F238E27FC236}">
              <a16:creationId xmlns:a16="http://schemas.microsoft.com/office/drawing/2014/main" id="{00000000-0008-0000-0E00-0000EE02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2" name="【公民館】&#10;一人当たり面積最大値テキスト">
          <a:extLst>
            <a:ext uri="{FF2B5EF4-FFF2-40B4-BE49-F238E27FC236}">
              <a16:creationId xmlns:a16="http://schemas.microsoft.com/office/drawing/2014/main" id="{00000000-0008-0000-0E00-0000F002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4" name="【公民館】&#10;一人当たり面積平均値テキスト">
          <a:extLst>
            <a:ext uri="{FF2B5EF4-FFF2-40B4-BE49-F238E27FC236}">
              <a16:creationId xmlns:a16="http://schemas.microsoft.com/office/drawing/2014/main" id="{00000000-0008-0000-0E00-0000F202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132080</xdr:rowOff>
    </xdr:from>
    <xdr:to>
      <xdr:col>116</xdr:col>
      <xdr:colOff>114300</xdr:colOff>
      <xdr:row>103</xdr:row>
      <xdr:rowOff>62230</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22110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154957</xdr:rowOff>
    </xdr:from>
    <xdr:ext cx="469744" cy="259045"/>
    <xdr:sp macro="" textlink="">
      <xdr:nvSpPr>
        <xdr:cNvPr id="765" name="【公民館】&#10;一人当たり面積該当値テキスト">
          <a:extLst>
            <a:ext uri="{FF2B5EF4-FFF2-40B4-BE49-F238E27FC236}">
              <a16:creationId xmlns:a16="http://schemas.microsoft.com/office/drawing/2014/main" id="{00000000-0008-0000-0E00-0000FD020000}"/>
            </a:ext>
          </a:extLst>
        </xdr:cNvPr>
        <xdr:cNvSpPr txBox="1"/>
      </xdr:nvSpPr>
      <xdr:spPr>
        <a:xfrm>
          <a:off x="221996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xdr:rowOff>
    </xdr:from>
    <xdr:to>
      <xdr:col>116</xdr:col>
      <xdr:colOff>63500</xdr:colOff>
      <xdr:row>103</xdr:row>
      <xdr:rowOff>11430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21323300" y="17670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132080</xdr:rowOff>
    </xdr:from>
    <xdr:to>
      <xdr:col>107</xdr:col>
      <xdr:colOff>101600</xdr:colOff>
      <xdr:row>103</xdr:row>
      <xdr:rowOff>62230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11430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20434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154939</xdr:rowOff>
    </xdr:from>
    <xdr:to>
      <xdr:col>102</xdr:col>
      <xdr:colOff>165100</xdr:colOff>
      <xdr:row>103</xdr:row>
      <xdr:rowOff>85089</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9494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103</xdr:row>
      <xdr:rowOff>34289</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flipV="1">
          <a:off x="19545300" y="17670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49547</xdr:rowOff>
    </xdr:from>
    <xdr:ext cx="469744" cy="259045"/>
    <xdr:sp macro="" textlink="">
      <xdr:nvSpPr>
        <xdr:cNvPr id="772" name="n_1aveValue【公民館】&#10;一人当たり面積">
          <a:extLst>
            <a:ext uri="{FF2B5EF4-FFF2-40B4-BE49-F238E27FC236}">
              <a16:creationId xmlns:a16="http://schemas.microsoft.com/office/drawing/2014/main" id="{00000000-0008-0000-0E00-000004030000}"/>
            </a:ext>
          </a:extLst>
        </xdr:cNvPr>
        <xdr:cNvSpPr txBox="1"/>
      </xdr:nvSpPr>
      <xdr:spPr>
        <a:xfrm>
          <a:off x="21075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73" name="n_2aveValue【公民館】&#10;一人当たり面積">
          <a:extLst>
            <a:ext uri="{FF2B5EF4-FFF2-40B4-BE49-F238E27FC236}">
              <a16:creationId xmlns:a16="http://schemas.microsoft.com/office/drawing/2014/main" id="{00000000-0008-0000-0E00-000005030000}"/>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125747</xdr:rowOff>
    </xdr:from>
    <xdr:ext cx="469744" cy="259045"/>
    <xdr:sp macro="" textlink="">
      <xdr:nvSpPr>
        <xdr:cNvPr id="774" name="n_3aveValue【公民館】&#10;一人当たり面積">
          <a:extLst>
            <a:ext uri="{FF2B5EF4-FFF2-40B4-BE49-F238E27FC236}">
              <a16:creationId xmlns:a16="http://schemas.microsoft.com/office/drawing/2014/main" id="{00000000-0008-0000-0E00-000006030000}"/>
            </a:ext>
          </a:extLst>
        </xdr:cNvPr>
        <xdr:cNvSpPr txBox="1"/>
      </xdr:nvSpPr>
      <xdr:spPr>
        <a:xfrm>
          <a:off x="19310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775" name="n_1mainValue【公民館】&#10;一人当たり面積">
          <a:extLst>
            <a:ext uri="{FF2B5EF4-FFF2-40B4-BE49-F238E27FC236}">
              <a16:creationId xmlns:a16="http://schemas.microsoft.com/office/drawing/2014/main" id="{00000000-0008-0000-0E00-000007030000}"/>
            </a:ext>
          </a:extLst>
        </xdr:cNvPr>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776" name="n_2mainValue【公民館】&#10;一人当たり面積">
          <a:extLst>
            <a:ext uri="{FF2B5EF4-FFF2-40B4-BE49-F238E27FC236}">
              <a16:creationId xmlns:a16="http://schemas.microsoft.com/office/drawing/2014/main" id="{00000000-0008-0000-0E00-000008030000}"/>
            </a:ext>
          </a:extLst>
        </xdr:cNvPr>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101616</xdr:rowOff>
    </xdr:from>
    <xdr:ext cx="469744" cy="259045"/>
    <xdr:sp macro="" textlink="">
      <xdr:nvSpPr>
        <xdr:cNvPr id="777" name="n_3mainValue【公民館】&#10;一人当たり面積">
          <a:extLst>
            <a:ext uri="{FF2B5EF4-FFF2-40B4-BE49-F238E27FC236}">
              <a16:creationId xmlns:a16="http://schemas.microsoft.com/office/drawing/2014/main" id="{00000000-0008-0000-0E00-000009030000}"/>
            </a:ext>
          </a:extLst>
        </xdr:cNvPr>
        <xdr:cNvSpPr txBox="1"/>
      </xdr:nvSpPr>
      <xdr:spPr>
        <a:xfrm>
          <a:off x="19310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分析表①の中で類似団体と比べ、有形固定資産減価償却率が高い施設は、幼稚園・保育所</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保育</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所</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は、点検・調査を実施したうえで、保育状況等を踏まえ、機能を維持する。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児童館は、長寿命化を図り維持し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、更新時に他の施設への複合化を検討する。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101,226
98,441
41.02
30,952,549
29,935,333
962,196
18,552,451
30,509,878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139717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167640</xdr:rowOff>
    </xdr:from>
    <xdr:to>
      <xdr:col>24</xdr:col>
      <xdr:colOff>63500</xdr:colOff>
      <xdr:row>36</xdr:row>
      <xdr:rowOff>7620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1683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149497</xdr:rowOff>
    </xdr:from>
    <xdr:to>
      <xdr:col>15</xdr:col>
      <xdr:colOff>101600</xdr:colOff>
      <xdr:row>36</xdr:row>
      <xdr:rowOff>79647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28847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1798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17236</xdr:rowOff>
    </xdr:from>
    <xdr:to>
      <xdr:col>10</xdr:col>
      <xdr:colOff>165100</xdr:colOff>
      <xdr:row>36</xdr:row>
      <xdr:rowOff>118836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28847</xdr:rowOff>
    </xdr:from>
    <xdr:to>
      <xdr:col>15</xdr:col>
      <xdr:colOff>50800</xdr:colOff>
      <xdr:row>36</xdr:row>
      <xdr:rowOff>68036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20104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96174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135363</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153307</xdr:rowOff>
    </xdr:from>
    <xdr:to>
      <xdr:col>41</xdr:col>
      <xdr:colOff>101600</xdr:colOff>
      <xdr:row>40</xdr:row>
      <xdr:rowOff>83457</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69142</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141515</xdr:rowOff>
    </xdr:from>
    <xdr:to>
      <xdr:col>55</xdr:col>
      <xdr:colOff>0</xdr:colOff>
      <xdr:row>40</xdr:row>
      <xdr:rowOff>141515</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699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141515</xdr:rowOff>
    </xdr:from>
    <xdr:to>
      <xdr:col>50</xdr:col>
      <xdr:colOff>114300</xdr:colOff>
      <xdr:row>40</xdr:row>
      <xdr:rowOff>141515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141515</xdr:rowOff>
    </xdr:from>
    <xdr:to>
      <xdr:col>45</xdr:col>
      <xdr:colOff>177800</xdr:colOff>
      <xdr:row>40</xdr:row>
      <xdr:rowOff>141515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99984</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37" name="n_1mainValue【図書館】&#10;一人当たり面積">
          <a:extLst>
            <a:ext uri="{FF2B5EF4-FFF2-40B4-BE49-F238E27FC236}">
              <a16:creationId xmlns:a16="http://schemas.microsoft.com/office/drawing/2014/main" id="{00000000-0008-0000-0F00-000089000000}"/>
            </a:ext>
          </a:extLst>
        </xdr:cNvPr>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38" name="n_2mainValue【図書館】&#10;一人当たり面積">
          <a:extLst>
            <a:ext uri="{FF2B5EF4-FFF2-40B4-BE49-F238E27FC236}">
              <a16:creationId xmlns:a16="http://schemas.microsoft.com/office/drawing/2014/main" id="{00000000-0008-0000-0F00-00008A000000}"/>
            </a:ext>
          </a:extLst>
        </xdr:cNvPr>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9" name="n_3mainValue【図書館】&#10;一人当たり面積">
          <a:extLst>
            <a:ext uri="{FF2B5EF4-FFF2-40B4-BE49-F238E27FC236}">
              <a16:creationId xmlns:a16="http://schemas.microsoft.com/office/drawing/2014/main" id="{00000000-0008-0000-0F00-00008B000000}"/>
            </a:ext>
          </a:extLst>
        </xdr:cNvPr>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F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00000000-0008-0000-0F00-0000A5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00000000-0008-0000-0F00-0000A7000000}"/>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F00-0000A9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141605</xdr:rowOff>
    </xdr:from>
    <xdr:to>
      <xdr:col>24</xdr:col>
      <xdr:colOff>114300</xdr:colOff>
      <xdr:row>57</xdr:row>
      <xdr:rowOff>71755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4584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164482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F00-0000B4000000}"/>
            </a:ext>
          </a:extLst>
        </xdr:cNvPr>
        <xdr:cNvSpPr txBox="1"/>
      </xdr:nvSpPr>
      <xdr:spPr>
        <a:xfrm>
          <a:off x="4673600"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133985</xdr:rowOff>
    </xdr:from>
    <xdr:to>
      <xdr:col>20</xdr:col>
      <xdr:colOff>38100</xdr:colOff>
      <xdr:row>57</xdr:row>
      <xdr:rowOff>64135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746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xdr:rowOff>
    </xdr:from>
    <xdr:to>
      <xdr:col>24</xdr:col>
      <xdr:colOff>63500</xdr:colOff>
      <xdr:row>57</xdr:row>
      <xdr:rowOff>20955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3797300" y="97859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xdr:rowOff>
    </xdr:from>
    <xdr:to>
      <xdr:col>15</xdr:col>
      <xdr:colOff>101600</xdr:colOff>
      <xdr:row>57</xdr:row>
      <xdr:rowOff>104140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2857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xdr:rowOff>
    </xdr:from>
    <xdr:to>
      <xdr:col>19</xdr:col>
      <xdr:colOff>177800</xdr:colOff>
      <xdr:row>57</xdr:row>
      <xdr:rowOff>53340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908300" y="9785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48260</xdr:rowOff>
    </xdr:from>
    <xdr:to>
      <xdr:col>10</xdr:col>
      <xdr:colOff>165100</xdr:colOff>
      <xdr:row>57</xdr:row>
      <xdr:rowOff>149860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1968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53340</xdr:rowOff>
    </xdr:from>
    <xdr:to>
      <xdr:col>15</xdr:col>
      <xdr:colOff>50800</xdr:colOff>
      <xdr:row>57</xdr:row>
      <xdr:rowOff>99060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2019300" y="9825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80662</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120667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166387</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22877</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F00-0000E8000000}"/>
            </a:ext>
          </a:extLst>
        </xdr:cNvPr>
        <xdr:cNvSpPr txBox="1"/>
      </xdr:nvSpPr>
      <xdr:spPr>
        <a:xfrm>
          <a:off x="10515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95250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639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95250</xdr:rowOff>
    </xdr:from>
    <xdr:to>
      <xdr:col>50</xdr:col>
      <xdr:colOff>114300</xdr:colOff>
      <xdr:row>62</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8750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44450</xdr:rowOff>
    </xdr:from>
    <xdr:to>
      <xdr:col>41</xdr:col>
      <xdr:colOff>101600</xdr:colOff>
      <xdr:row>62</xdr:row>
      <xdr:rowOff>146050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781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95250</xdr:rowOff>
    </xdr:from>
    <xdr:to>
      <xdr:col>45</xdr:col>
      <xdr:colOff>177800</xdr:colOff>
      <xdr:row>62</xdr:row>
      <xdr:rowOff>95250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861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F00-0000EF000000}"/>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F00-0000F0000000}"/>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F00-0000F1000000}"/>
            </a:ext>
          </a:extLst>
        </xdr:cNvPr>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F00-0000F2000000}"/>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F00-0000F300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F00-0000F400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a:extLst>
            <a:ext uri="{FF2B5EF4-FFF2-40B4-BE49-F238E27FC236}">
              <a16:creationId xmlns:a16="http://schemas.microsoft.com/office/drawing/2014/main" id="{00000000-0008-0000-0F00-00001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287" name="【市民会館】&#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289" name="【市民会館】&#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291" name="【市民会館】&#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120106</xdr:rowOff>
    </xdr:from>
    <xdr:to>
      <xdr:col>24</xdr:col>
      <xdr:colOff>114300</xdr:colOff>
      <xdr:row>105</xdr:row>
      <xdr:rowOff>50256</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4584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98533</xdr:rowOff>
    </xdr:from>
    <xdr:ext cx="405111" cy="259045"/>
    <xdr:sp macro="" textlink="">
      <xdr:nvSpPr>
        <xdr:cNvPr id="302" name="【市民会館】&#10;有形固定資産減価償却率該当値テキスト">
          <a:extLst>
            <a:ext uri="{FF2B5EF4-FFF2-40B4-BE49-F238E27FC236}">
              <a16:creationId xmlns:a16="http://schemas.microsoft.com/office/drawing/2014/main" id="{00000000-0008-0000-0F00-00002E010000}"/>
            </a:ext>
          </a:extLst>
        </xdr:cNvPr>
        <xdr:cNvSpPr txBox="1"/>
      </xdr:nvSpPr>
      <xdr:spPr>
        <a:xfrm>
          <a:off x="4673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170906</xdr:rowOff>
    </xdr:from>
    <xdr:to>
      <xdr:col>24</xdr:col>
      <xdr:colOff>63500</xdr:colOff>
      <xdr:row>105</xdr:row>
      <xdr:rowOff>41911</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3797300" y="1800170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18869</xdr:rowOff>
    </xdr:from>
    <xdr:to>
      <xdr:col>15</xdr:col>
      <xdr:colOff>101600</xdr:colOff>
      <xdr:row>105</xdr:row>
      <xdr:rowOff>120469</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2857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69669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2908300" y="180441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61323</xdr:rowOff>
    </xdr:from>
    <xdr:to>
      <xdr:col>10</xdr:col>
      <xdr:colOff>165100</xdr:colOff>
      <xdr:row>105</xdr:row>
      <xdr:rowOff>162923</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968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69669</xdr:rowOff>
    </xdr:from>
    <xdr:to>
      <xdr:col>15</xdr:col>
      <xdr:colOff>50800</xdr:colOff>
      <xdr:row>105</xdr:row>
      <xdr:rowOff>112123</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2019300" y="180719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09" name="n_1aveValue【市民会館】&#10;有形固定資産減価償却率">
          <a:extLst>
            <a:ext uri="{FF2B5EF4-FFF2-40B4-BE49-F238E27FC236}">
              <a16:creationId xmlns:a16="http://schemas.microsoft.com/office/drawing/2014/main" id="{00000000-0008-0000-0F00-000035010000}"/>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10" name="n_2aveValue【市民会館】&#10;有形固定資産減価償却率">
          <a:extLst>
            <a:ext uri="{FF2B5EF4-FFF2-40B4-BE49-F238E27FC236}">
              <a16:creationId xmlns:a16="http://schemas.microsoft.com/office/drawing/2014/main" id="{00000000-0008-0000-0F00-000036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11" name="n_3aveValue【市民会館】&#10;有形固定資産減価償却率">
          <a:extLst>
            <a:ext uri="{FF2B5EF4-FFF2-40B4-BE49-F238E27FC236}">
              <a16:creationId xmlns:a16="http://schemas.microsoft.com/office/drawing/2014/main" id="{00000000-0008-0000-0F00-000037010000}"/>
            </a:ext>
          </a:extLst>
        </xdr:cNvPr>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312" name="n_1mainValue【市民会館】&#10;有形固定資産減価償却率">
          <a:extLst>
            <a:ext uri="{FF2B5EF4-FFF2-40B4-BE49-F238E27FC236}">
              <a16:creationId xmlns:a16="http://schemas.microsoft.com/office/drawing/2014/main" id="{00000000-0008-0000-0F00-000038010000}"/>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111596</xdr:rowOff>
    </xdr:from>
    <xdr:ext cx="405111" cy="259045"/>
    <xdr:sp macro="" textlink="">
      <xdr:nvSpPr>
        <xdr:cNvPr id="313" name="n_2mainValue【市民会館】&#10;有形固定資産減価償却率">
          <a:extLst>
            <a:ext uri="{FF2B5EF4-FFF2-40B4-BE49-F238E27FC236}">
              <a16:creationId xmlns:a16="http://schemas.microsoft.com/office/drawing/2014/main" id="{00000000-0008-0000-0F00-000039010000}"/>
            </a:ext>
          </a:extLst>
        </xdr:cNvPr>
        <xdr:cNvSpPr txBox="1"/>
      </xdr:nvSpPr>
      <xdr:spPr>
        <a:xfrm>
          <a:off x="2705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154050</xdr:rowOff>
    </xdr:from>
    <xdr:ext cx="405111" cy="259045"/>
    <xdr:sp macro="" textlink="">
      <xdr:nvSpPr>
        <xdr:cNvPr id="314" name="n_3mainValue【市民会館】&#10;有形固定資産減価償却率">
          <a:extLst>
            <a:ext uri="{FF2B5EF4-FFF2-40B4-BE49-F238E27FC236}">
              <a16:creationId xmlns:a16="http://schemas.microsoft.com/office/drawing/2014/main" id="{00000000-0008-0000-0F00-00003A010000}"/>
            </a:ext>
          </a:extLst>
        </xdr:cNvPr>
        <xdr:cNvSpPr txBox="1"/>
      </xdr:nvSpPr>
      <xdr:spPr>
        <a:xfrm>
          <a:off x="1816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a:extLst>
            <a:ext uri="{FF2B5EF4-FFF2-40B4-BE49-F238E27FC236}">
              <a16:creationId xmlns:a16="http://schemas.microsoft.com/office/drawing/2014/main" id="{00000000-0008-0000-0F00-00004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37" name="【市民会館】&#10;一人当たり面積最小値テキスト">
          <a:extLst>
            <a:ext uri="{FF2B5EF4-FFF2-40B4-BE49-F238E27FC236}">
              <a16:creationId xmlns:a16="http://schemas.microsoft.com/office/drawing/2014/main" id="{00000000-0008-0000-0F00-000051010000}"/>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39" name="【市民会館】&#10;一人当たり面積最大値テキスト">
          <a:extLst>
            <a:ext uri="{FF2B5EF4-FFF2-40B4-BE49-F238E27FC236}">
              <a16:creationId xmlns:a16="http://schemas.microsoft.com/office/drawing/2014/main" id="{00000000-0008-0000-0F00-000053010000}"/>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341" name="【市民会館】&#10;一人当たり面積平均値テキスト">
          <a:extLst>
            <a:ext uri="{FF2B5EF4-FFF2-40B4-BE49-F238E27FC236}">
              <a16:creationId xmlns:a16="http://schemas.microsoft.com/office/drawing/2014/main" id="{00000000-0008-0000-0F00-000055010000}"/>
            </a:ext>
          </a:extLst>
        </xdr:cNvPr>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121413</xdr:rowOff>
    </xdr:from>
    <xdr:to>
      <xdr:col>41</xdr:col>
      <xdr:colOff>101600</xdr:colOff>
      <xdr:row>105</xdr:row>
      <xdr:rowOff>51563</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781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23113</xdr:rowOff>
    </xdr:from>
    <xdr:to>
      <xdr:col>55</xdr:col>
      <xdr:colOff>50800</xdr:colOff>
      <xdr:row>105</xdr:row>
      <xdr:rowOff>124713</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0426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45990</xdr:rowOff>
    </xdr:from>
    <xdr:ext cx="469744" cy="259045"/>
    <xdr:sp macro="" textlink="">
      <xdr:nvSpPr>
        <xdr:cNvPr id="352" name="【市民会館】&#10;一人当たり面積該当値テキスト">
          <a:extLst>
            <a:ext uri="{FF2B5EF4-FFF2-40B4-BE49-F238E27FC236}">
              <a16:creationId xmlns:a16="http://schemas.microsoft.com/office/drawing/2014/main" id="{00000000-0008-0000-0F00-000060010000}"/>
            </a:ext>
          </a:extLst>
        </xdr:cNvPr>
        <xdr:cNvSpPr txBox="1"/>
      </xdr:nvSpPr>
      <xdr:spPr>
        <a:xfrm>
          <a:off x="10515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23113</xdr:rowOff>
    </xdr:from>
    <xdr:to>
      <xdr:col>50</xdr:col>
      <xdr:colOff>165100</xdr:colOff>
      <xdr:row>105</xdr:row>
      <xdr:rowOff>124713</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9588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73913</xdr:rowOff>
    </xdr:from>
    <xdr:to>
      <xdr:col>55</xdr:col>
      <xdr:colOff>0</xdr:colOff>
      <xdr:row>105</xdr:row>
      <xdr:rowOff>73913</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9639300" y="18076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8699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73913</xdr:rowOff>
    </xdr:from>
    <xdr:to>
      <xdr:col>50</xdr:col>
      <xdr:colOff>114300</xdr:colOff>
      <xdr:row>105</xdr:row>
      <xdr:rowOff>73913</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8750300" y="1807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23113</xdr:rowOff>
    </xdr:from>
    <xdr:to>
      <xdr:col>41</xdr:col>
      <xdr:colOff>101600</xdr:colOff>
      <xdr:row>105</xdr:row>
      <xdr:rowOff>124713</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7810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73913</xdr:rowOff>
    </xdr:from>
    <xdr:to>
      <xdr:col>45</xdr:col>
      <xdr:colOff>177800</xdr:colOff>
      <xdr:row>105</xdr:row>
      <xdr:rowOff>73913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861300" y="1807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59" name="n_1aveValue【市民会館】&#10;一人当たり面積">
          <a:extLst>
            <a:ext uri="{FF2B5EF4-FFF2-40B4-BE49-F238E27FC236}">
              <a16:creationId xmlns:a16="http://schemas.microsoft.com/office/drawing/2014/main" id="{00000000-0008-0000-0F00-000067010000}"/>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360" name="n_2aveValue【市民会館】&#10;一人当たり面積">
          <a:extLst>
            <a:ext uri="{FF2B5EF4-FFF2-40B4-BE49-F238E27FC236}">
              <a16:creationId xmlns:a16="http://schemas.microsoft.com/office/drawing/2014/main" id="{00000000-0008-0000-0F00-000068010000}"/>
            </a:ext>
          </a:extLst>
        </xdr:cNvPr>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68090</xdr:rowOff>
    </xdr:from>
    <xdr:ext cx="469744" cy="259045"/>
    <xdr:sp macro="" textlink="">
      <xdr:nvSpPr>
        <xdr:cNvPr id="361" name="n_3aveValue【市民会館】&#10;一人当たり面積">
          <a:extLst>
            <a:ext uri="{FF2B5EF4-FFF2-40B4-BE49-F238E27FC236}">
              <a16:creationId xmlns:a16="http://schemas.microsoft.com/office/drawing/2014/main" id="{00000000-0008-0000-0F00-000069010000}"/>
            </a:ext>
          </a:extLst>
        </xdr:cNvPr>
        <xdr:cNvSpPr txBox="1"/>
      </xdr:nvSpPr>
      <xdr:spPr>
        <a:xfrm>
          <a:off x="7626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141240</xdr:rowOff>
    </xdr:from>
    <xdr:ext cx="469744" cy="259045"/>
    <xdr:sp macro="" textlink="">
      <xdr:nvSpPr>
        <xdr:cNvPr id="362" name="n_1mainValue【市民会館】&#10;一人当たり面積">
          <a:extLst>
            <a:ext uri="{FF2B5EF4-FFF2-40B4-BE49-F238E27FC236}">
              <a16:creationId xmlns:a16="http://schemas.microsoft.com/office/drawing/2014/main" id="{00000000-0008-0000-0F00-00006A010000}"/>
            </a:ext>
          </a:extLst>
        </xdr:cNvPr>
        <xdr:cNvSpPr txBox="1"/>
      </xdr:nvSpPr>
      <xdr:spPr>
        <a:xfrm>
          <a:off x="93917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141240</xdr:rowOff>
    </xdr:from>
    <xdr:ext cx="469744" cy="259045"/>
    <xdr:sp macro="" textlink="">
      <xdr:nvSpPr>
        <xdr:cNvPr id="363" name="n_2mainValue【市民会館】&#10;一人当たり面積">
          <a:extLst>
            <a:ext uri="{FF2B5EF4-FFF2-40B4-BE49-F238E27FC236}">
              <a16:creationId xmlns:a16="http://schemas.microsoft.com/office/drawing/2014/main" id="{00000000-0008-0000-0F00-00006B010000}"/>
            </a:ext>
          </a:extLst>
        </xdr:cNvPr>
        <xdr:cNvSpPr txBox="1"/>
      </xdr:nvSpPr>
      <xdr:spPr>
        <a:xfrm>
          <a:off x="8515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115840</xdr:rowOff>
    </xdr:from>
    <xdr:ext cx="469744" cy="259045"/>
    <xdr:sp macro="" textlink="">
      <xdr:nvSpPr>
        <xdr:cNvPr id="364" name="n_3mainValue【市民会館】&#10;一人当たり面積">
          <a:extLst>
            <a:ext uri="{FF2B5EF4-FFF2-40B4-BE49-F238E27FC236}">
              <a16:creationId xmlns:a16="http://schemas.microsoft.com/office/drawing/2014/main" id="{00000000-0008-0000-0F00-00006C010000}"/>
            </a:ext>
          </a:extLst>
        </xdr:cNvPr>
        <xdr:cNvSpPr txBox="1"/>
      </xdr:nvSpPr>
      <xdr:spPr>
        <a:xfrm>
          <a:off x="7626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id="{00000000-0008-0000-0F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391" name="【一般廃棄物処理施設】&#10;有形固定資産減価償却率最小値テキスト">
          <a:extLst>
            <a:ext uri="{FF2B5EF4-FFF2-40B4-BE49-F238E27FC236}">
              <a16:creationId xmlns:a16="http://schemas.microsoft.com/office/drawing/2014/main" id="{00000000-0008-0000-0F00-000087010000}"/>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393" name="【一般廃棄物処理施設】&#10;有形固定資産減価償却率最大値テキスト">
          <a:extLst>
            <a:ext uri="{FF2B5EF4-FFF2-40B4-BE49-F238E27FC236}">
              <a16:creationId xmlns:a16="http://schemas.microsoft.com/office/drawing/2014/main" id="{00000000-0008-0000-0F00-000089010000}"/>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id="{00000000-0008-0000-0F00-00008B010000}"/>
            </a:ext>
          </a:extLst>
        </xdr:cNvPr>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138067</xdr:rowOff>
    </xdr:from>
    <xdr:to>
      <xdr:col>85</xdr:col>
      <xdr:colOff>177800</xdr:colOff>
      <xdr:row>35</xdr:row>
      <xdr:rowOff>68217</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62687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160944</xdr:rowOff>
    </xdr:from>
    <xdr:ext cx="405111" cy="259045"/>
    <xdr:sp macro="" textlink="">
      <xdr:nvSpPr>
        <xdr:cNvPr id="406" name="【一般廃棄物処理施設】&#10;有形固定資産減価償却率該当値テキスト">
          <a:extLst>
            <a:ext uri="{FF2B5EF4-FFF2-40B4-BE49-F238E27FC236}">
              <a16:creationId xmlns:a16="http://schemas.microsoft.com/office/drawing/2014/main" id="{00000000-0008-0000-0F00-000096010000}"/>
            </a:ext>
          </a:extLst>
        </xdr:cNvPr>
        <xdr:cNvSpPr txBox="1"/>
      </xdr:nvSpPr>
      <xdr:spPr>
        <a:xfrm>
          <a:off x="16357600"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18869</xdr:rowOff>
    </xdr:from>
    <xdr:to>
      <xdr:col>81</xdr:col>
      <xdr:colOff>101600</xdr:colOff>
      <xdr:row>35</xdr:row>
      <xdr:rowOff>120469</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15430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17417</xdr:rowOff>
    </xdr:from>
    <xdr:to>
      <xdr:col>85</xdr:col>
      <xdr:colOff>127000</xdr:colOff>
      <xdr:row>35</xdr:row>
      <xdr:rowOff>69669</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15481300" y="601816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69669</xdr:rowOff>
    </xdr:from>
    <xdr:to>
      <xdr:col>81</xdr:col>
      <xdr:colOff>50800</xdr:colOff>
      <xdr:row>35</xdr:row>
      <xdr:rowOff>121920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14592300" y="607041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28666</xdr:rowOff>
    </xdr:from>
    <xdr:to>
      <xdr:col>72</xdr:col>
      <xdr:colOff>38100</xdr:colOff>
      <xdr:row>34</xdr:row>
      <xdr:rowOff>130266</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13652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79466</xdr:rowOff>
    </xdr:from>
    <xdr:to>
      <xdr:col>76</xdr:col>
      <xdr:colOff>114300</xdr:colOff>
      <xdr:row>35</xdr:row>
      <xdr:rowOff>121920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3703300" y="5908766"/>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413" name="n_1aveValue【一般廃棄物処理施設】&#10;有形固定資産減価償却率">
          <a:extLst>
            <a:ext uri="{FF2B5EF4-FFF2-40B4-BE49-F238E27FC236}">
              <a16:creationId xmlns:a16="http://schemas.microsoft.com/office/drawing/2014/main" id="{00000000-0008-0000-0F00-00009D010000}"/>
            </a:ext>
          </a:extLst>
        </xdr:cNvPr>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414" name="n_2aveValue【一般廃棄物処理施設】&#10;有形固定資産減価償却率">
          <a:extLst>
            <a:ext uri="{FF2B5EF4-FFF2-40B4-BE49-F238E27FC236}">
              <a16:creationId xmlns:a16="http://schemas.microsoft.com/office/drawing/2014/main" id="{00000000-0008-0000-0F00-00009E010000}"/>
            </a:ext>
          </a:extLst>
        </xdr:cNvPr>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5" name="n_3aveValue【一般廃棄物処理施設】&#10;有形固定資産減価償却率">
          <a:extLst>
            <a:ext uri="{FF2B5EF4-FFF2-40B4-BE49-F238E27FC236}">
              <a16:creationId xmlns:a16="http://schemas.microsoft.com/office/drawing/2014/main" id="{00000000-0008-0000-0F00-00009F010000}"/>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136996</xdr:rowOff>
    </xdr:from>
    <xdr:ext cx="405111" cy="259045"/>
    <xdr:sp macro="" textlink="">
      <xdr:nvSpPr>
        <xdr:cNvPr id="416" name="n_1mainValue【一般廃棄物処理施設】&#10;有形固定資産減価償却率">
          <a:extLst>
            <a:ext uri="{FF2B5EF4-FFF2-40B4-BE49-F238E27FC236}">
              <a16:creationId xmlns:a16="http://schemas.microsoft.com/office/drawing/2014/main" id="{00000000-0008-0000-0F00-0000A0010000}"/>
            </a:ext>
          </a:extLst>
        </xdr:cNvPr>
        <xdr:cNvSpPr txBox="1"/>
      </xdr:nvSpPr>
      <xdr:spPr>
        <a:xfrm>
          <a:off x="15266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417" name="n_2mainValue【一般廃棄物処理施設】&#10;有形固定資産減価償却率">
          <a:extLst>
            <a:ext uri="{FF2B5EF4-FFF2-40B4-BE49-F238E27FC236}">
              <a16:creationId xmlns:a16="http://schemas.microsoft.com/office/drawing/2014/main" id="{00000000-0008-0000-0F00-0000A1010000}"/>
            </a:ext>
          </a:extLst>
        </xdr:cNvPr>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146793</xdr:rowOff>
    </xdr:from>
    <xdr:ext cx="405111" cy="259045"/>
    <xdr:sp macro="" textlink="">
      <xdr:nvSpPr>
        <xdr:cNvPr id="418" name="n_3mainValue【一般廃棄物処理施設】&#10;有形固定資産減価償却率">
          <a:extLst>
            <a:ext uri="{FF2B5EF4-FFF2-40B4-BE49-F238E27FC236}">
              <a16:creationId xmlns:a16="http://schemas.microsoft.com/office/drawing/2014/main" id="{00000000-0008-0000-0F00-0000A2010000}"/>
            </a:ext>
          </a:extLst>
        </xdr:cNvPr>
        <xdr:cNvSpPr txBox="1"/>
      </xdr:nvSpPr>
      <xdr:spPr>
        <a:xfrm>
          <a:off x="13500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a:extLst>
            <a:ext uri="{FF2B5EF4-FFF2-40B4-BE49-F238E27FC236}">
              <a16:creationId xmlns:a16="http://schemas.microsoft.com/office/drawing/2014/main" id="{00000000-0008-0000-0F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41" name="【一般廃棄物処理施設】&#10;一人当たり有形固定資産（償却資産）額最小値テキスト">
          <a:extLst>
            <a:ext uri="{FF2B5EF4-FFF2-40B4-BE49-F238E27FC236}">
              <a16:creationId xmlns:a16="http://schemas.microsoft.com/office/drawing/2014/main" id="{00000000-0008-0000-0F00-0000B9010000}"/>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43" name="【一般廃棄物処理施設】&#10;一人当たり有形固定資産（償却資産）額最大値テキスト">
          <a:extLst>
            <a:ext uri="{FF2B5EF4-FFF2-40B4-BE49-F238E27FC236}">
              <a16:creationId xmlns:a16="http://schemas.microsoft.com/office/drawing/2014/main" id="{00000000-0008-0000-0F00-0000BB010000}"/>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445" name="【一般廃棄物処理施設】&#10;一人当たり有形固定資産（償却資産）額平均値テキスト">
          <a:extLst>
            <a:ext uri="{FF2B5EF4-FFF2-40B4-BE49-F238E27FC236}">
              <a16:creationId xmlns:a16="http://schemas.microsoft.com/office/drawing/2014/main" id="{00000000-0008-0000-0F00-0000BD010000}"/>
            </a:ext>
          </a:extLst>
        </xdr:cNvPr>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123492</xdr:rowOff>
    </xdr:from>
    <xdr:to>
      <xdr:col>102</xdr:col>
      <xdr:colOff>165100</xdr:colOff>
      <xdr:row>39</xdr:row>
      <xdr:rowOff>53642</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9494500" y="663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21423</xdr:rowOff>
    </xdr:from>
    <xdr:to>
      <xdr:col>116</xdr:col>
      <xdr:colOff>114300</xdr:colOff>
      <xdr:row>39</xdr:row>
      <xdr:rowOff>123023</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22110700" y="67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44300</xdr:rowOff>
    </xdr:from>
    <xdr:ext cx="534377" cy="259045"/>
    <xdr:sp macro="" textlink="">
      <xdr:nvSpPr>
        <xdr:cNvPr id="456" name="【一般廃棄物処理施設】&#10;一人当たり有形固定資産（償却資産）額該当値テキスト">
          <a:extLst>
            <a:ext uri="{FF2B5EF4-FFF2-40B4-BE49-F238E27FC236}">
              <a16:creationId xmlns:a16="http://schemas.microsoft.com/office/drawing/2014/main" id="{00000000-0008-0000-0F00-0000C8010000}"/>
            </a:ext>
          </a:extLst>
        </xdr:cNvPr>
        <xdr:cNvSpPr txBox="1"/>
      </xdr:nvSpPr>
      <xdr:spPr>
        <a:xfrm>
          <a:off x="22199600" y="655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22254</xdr:rowOff>
    </xdr:from>
    <xdr:to>
      <xdr:col>112</xdr:col>
      <xdr:colOff>38100</xdr:colOff>
      <xdr:row>39</xdr:row>
      <xdr:rowOff>123854</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21272500" y="67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72223</xdr:rowOff>
    </xdr:from>
    <xdr:to>
      <xdr:col>116</xdr:col>
      <xdr:colOff>63500</xdr:colOff>
      <xdr:row>39</xdr:row>
      <xdr:rowOff>73054</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21323300" y="6758773"/>
          <a:ext cx="8382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23393</xdr:rowOff>
    </xdr:from>
    <xdr:to>
      <xdr:col>107</xdr:col>
      <xdr:colOff>101600</xdr:colOff>
      <xdr:row>39</xdr:row>
      <xdr:rowOff>124993</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20383500" y="67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73054</xdr:rowOff>
    </xdr:from>
    <xdr:to>
      <xdr:col>111</xdr:col>
      <xdr:colOff>177800</xdr:colOff>
      <xdr:row>39</xdr:row>
      <xdr:rowOff>74193</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20434300" y="6759604"/>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57564</xdr:rowOff>
    </xdr:from>
    <xdr:to>
      <xdr:col>102</xdr:col>
      <xdr:colOff>165100</xdr:colOff>
      <xdr:row>36</xdr:row>
      <xdr:rowOff>159164</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9494500" y="622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108364</xdr:rowOff>
    </xdr:from>
    <xdr:to>
      <xdr:col>107</xdr:col>
      <xdr:colOff>50800</xdr:colOff>
      <xdr:row>39</xdr:row>
      <xdr:rowOff>74193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9545300" y="6280564"/>
          <a:ext cx="889000" cy="48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463" name="n_1aveValue【一般廃棄物処理施設】&#10;一人当たり有形固定資産（償却資産）額">
          <a:extLst>
            <a:ext uri="{FF2B5EF4-FFF2-40B4-BE49-F238E27FC236}">
              <a16:creationId xmlns:a16="http://schemas.microsoft.com/office/drawing/2014/main" id="{00000000-0008-0000-0F00-0000CF010000}"/>
            </a:ext>
          </a:extLst>
        </xdr:cNvPr>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464" name="n_2aveValue【一般廃棄物処理施設】&#10;一人当たり有形固定資産（償却資産）額">
          <a:extLst>
            <a:ext uri="{FF2B5EF4-FFF2-40B4-BE49-F238E27FC236}">
              <a16:creationId xmlns:a16="http://schemas.microsoft.com/office/drawing/2014/main" id="{00000000-0008-0000-0F00-0000D0010000}"/>
            </a:ext>
          </a:extLst>
        </xdr:cNvPr>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44769</xdr:rowOff>
    </xdr:from>
    <xdr:ext cx="599010" cy="259045"/>
    <xdr:sp macro="" textlink="">
      <xdr:nvSpPr>
        <xdr:cNvPr id="465" name="n_3aveValue【一般廃棄物処理施設】&#10;一人当たり有形固定資産（償却資産）額">
          <a:extLst>
            <a:ext uri="{FF2B5EF4-FFF2-40B4-BE49-F238E27FC236}">
              <a16:creationId xmlns:a16="http://schemas.microsoft.com/office/drawing/2014/main" id="{00000000-0008-0000-0F00-0000D1010000}"/>
            </a:ext>
          </a:extLst>
        </xdr:cNvPr>
        <xdr:cNvSpPr txBox="1"/>
      </xdr:nvSpPr>
      <xdr:spPr>
        <a:xfrm>
          <a:off x="19245795" y="673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140381</xdr:rowOff>
    </xdr:from>
    <xdr:ext cx="534377" cy="259045"/>
    <xdr:sp macro="" textlink="">
      <xdr:nvSpPr>
        <xdr:cNvPr id="466" name="n_1mainValue【一般廃棄物処理施設】&#10;一人当たり有形固定資産（償却資産）額">
          <a:extLst>
            <a:ext uri="{FF2B5EF4-FFF2-40B4-BE49-F238E27FC236}">
              <a16:creationId xmlns:a16="http://schemas.microsoft.com/office/drawing/2014/main" id="{00000000-0008-0000-0F00-0000D2010000}"/>
            </a:ext>
          </a:extLst>
        </xdr:cNvPr>
        <xdr:cNvSpPr txBox="1"/>
      </xdr:nvSpPr>
      <xdr:spPr>
        <a:xfrm>
          <a:off x="21043411" y="648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141520</xdr:rowOff>
    </xdr:from>
    <xdr:ext cx="534377" cy="259045"/>
    <xdr:sp macro="" textlink="">
      <xdr:nvSpPr>
        <xdr:cNvPr id="467" name="n_2mainValue【一般廃棄物処理施設】&#10;一人当たり有形固定資産（償却資産）額">
          <a:extLst>
            <a:ext uri="{FF2B5EF4-FFF2-40B4-BE49-F238E27FC236}">
              <a16:creationId xmlns:a16="http://schemas.microsoft.com/office/drawing/2014/main" id="{00000000-0008-0000-0F00-0000D3010000}"/>
            </a:ext>
          </a:extLst>
        </xdr:cNvPr>
        <xdr:cNvSpPr txBox="1"/>
      </xdr:nvSpPr>
      <xdr:spPr>
        <a:xfrm>
          <a:off x="20167111" y="64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4241</xdr:rowOff>
    </xdr:from>
    <xdr:ext cx="599010" cy="259045"/>
    <xdr:sp macro="" textlink="">
      <xdr:nvSpPr>
        <xdr:cNvPr id="468" name="n_3mainValue【一般廃棄物処理施設】&#10;一人当たり有形固定資産（償却資産）額">
          <a:extLst>
            <a:ext uri="{FF2B5EF4-FFF2-40B4-BE49-F238E27FC236}">
              <a16:creationId xmlns:a16="http://schemas.microsoft.com/office/drawing/2014/main" id="{00000000-0008-0000-0F00-0000D4010000}"/>
            </a:ext>
          </a:extLst>
        </xdr:cNvPr>
        <xdr:cNvSpPr txBox="1"/>
      </xdr:nvSpPr>
      <xdr:spPr>
        <a:xfrm>
          <a:off x="19245795" y="600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a:extLst>
            <a:ext uri="{FF2B5EF4-FFF2-40B4-BE49-F238E27FC236}">
              <a16:creationId xmlns:a16="http://schemas.microsoft.com/office/drawing/2014/main" id="{00000000-0008-0000-0F00-0000E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493" name="【保健センター・保健所】&#10;有形固定資産減価償却率最小値テキスト">
          <a:extLst>
            <a:ext uri="{FF2B5EF4-FFF2-40B4-BE49-F238E27FC236}">
              <a16:creationId xmlns:a16="http://schemas.microsoft.com/office/drawing/2014/main" id="{00000000-0008-0000-0F00-0000ED010000}"/>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95" name="【保健センター・保健所】&#10;有形固定資産減価償却率最大値テキスト">
          <a:extLst>
            <a:ext uri="{FF2B5EF4-FFF2-40B4-BE49-F238E27FC236}">
              <a16:creationId xmlns:a16="http://schemas.microsoft.com/office/drawing/2014/main" id="{00000000-0008-0000-0F00-0000EF01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497" name="【保健センター・保健所】&#10;有形固定資産減価償却率平均値テキスト">
          <a:extLst>
            <a:ext uri="{FF2B5EF4-FFF2-40B4-BE49-F238E27FC236}">
              <a16:creationId xmlns:a16="http://schemas.microsoft.com/office/drawing/2014/main" id="{00000000-0008-0000-0F00-0000F1010000}"/>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36830</xdr:rowOff>
    </xdr:from>
    <xdr:to>
      <xdr:col>72</xdr:col>
      <xdr:colOff>38100</xdr:colOff>
      <xdr:row>59</xdr:row>
      <xdr:rowOff>138430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3652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53975</xdr:rowOff>
    </xdr:from>
    <xdr:to>
      <xdr:col>85</xdr:col>
      <xdr:colOff>177800</xdr:colOff>
      <xdr:row>56</xdr:row>
      <xdr:rowOff>155575</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62687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76852</xdr:rowOff>
    </xdr:from>
    <xdr:ext cx="405111" cy="259045"/>
    <xdr:sp macro="" textlink="">
      <xdr:nvSpPr>
        <xdr:cNvPr id="508" name="【保健センター・保健所】&#10;有形固定資産減価償却率該当値テキスト">
          <a:extLst>
            <a:ext uri="{FF2B5EF4-FFF2-40B4-BE49-F238E27FC236}">
              <a16:creationId xmlns:a16="http://schemas.microsoft.com/office/drawing/2014/main" id="{00000000-0008-0000-0F00-0000FC010000}"/>
            </a:ext>
          </a:extLst>
        </xdr:cNvPr>
        <xdr:cNvSpPr txBox="1"/>
      </xdr:nvSpPr>
      <xdr:spPr>
        <a:xfrm>
          <a:off x="16357600"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92075</xdr:rowOff>
    </xdr:from>
    <xdr:to>
      <xdr:col>81</xdr:col>
      <xdr:colOff>101600</xdr:colOff>
      <xdr:row>57</xdr:row>
      <xdr:rowOff>22225</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5430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104775</xdr:rowOff>
    </xdr:from>
    <xdr:to>
      <xdr:col>85</xdr:col>
      <xdr:colOff>127000</xdr:colOff>
      <xdr:row>56</xdr:row>
      <xdr:rowOff>142875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5481300" y="9705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82550</xdr:rowOff>
    </xdr:from>
    <xdr:to>
      <xdr:col>76</xdr:col>
      <xdr:colOff>165100</xdr:colOff>
      <xdr:row>57</xdr:row>
      <xdr:rowOff>12700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4541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133350</xdr:rowOff>
    </xdr:from>
    <xdr:to>
      <xdr:col>81</xdr:col>
      <xdr:colOff>50800</xdr:colOff>
      <xdr:row>56</xdr:row>
      <xdr:rowOff>142875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4592300" y="9734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118745</xdr:rowOff>
    </xdr:from>
    <xdr:to>
      <xdr:col>72</xdr:col>
      <xdr:colOff>38100</xdr:colOff>
      <xdr:row>57</xdr:row>
      <xdr:rowOff>48895</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3652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133350</xdr:rowOff>
    </xdr:from>
    <xdr:to>
      <xdr:col>76</xdr:col>
      <xdr:colOff>114300</xdr:colOff>
      <xdr:row>56</xdr:row>
      <xdr:rowOff>169545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3703300" y="9734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515" name="n_1aveValue【保健センター・保健所】&#10;有形固定資産減価償却率">
          <a:extLst>
            <a:ext uri="{FF2B5EF4-FFF2-40B4-BE49-F238E27FC236}">
              <a16:creationId xmlns:a16="http://schemas.microsoft.com/office/drawing/2014/main" id="{00000000-0008-0000-0F00-000003020000}"/>
            </a:ext>
          </a:extLst>
        </xdr:cNvPr>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516" name="n_2aveValue【保健センター・保健所】&#10;有形固定資産減価償却率">
          <a:extLst>
            <a:ext uri="{FF2B5EF4-FFF2-40B4-BE49-F238E27FC236}">
              <a16:creationId xmlns:a16="http://schemas.microsoft.com/office/drawing/2014/main" id="{00000000-0008-0000-0F00-000004020000}"/>
            </a:ext>
          </a:extLst>
        </xdr:cNvPr>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129557</xdr:rowOff>
    </xdr:from>
    <xdr:ext cx="405111" cy="259045"/>
    <xdr:sp macro="" textlink="">
      <xdr:nvSpPr>
        <xdr:cNvPr id="517" name="n_3aveValue【保健センター・保健所】&#10;有形固定資産減価償却率">
          <a:extLst>
            <a:ext uri="{FF2B5EF4-FFF2-40B4-BE49-F238E27FC236}">
              <a16:creationId xmlns:a16="http://schemas.microsoft.com/office/drawing/2014/main" id="{00000000-0008-0000-0F00-000005020000}"/>
            </a:ext>
          </a:extLst>
        </xdr:cNvPr>
        <xdr:cNvSpPr txBox="1"/>
      </xdr:nvSpPr>
      <xdr:spPr>
        <a:xfrm>
          <a:off x="13500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38752</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id="{00000000-0008-0000-0F00-000006020000}"/>
            </a:ext>
          </a:extLst>
        </xdr:cNvPr>
        <xdr:cNvSpPr txBox="1"/>
      </xdr:nvSpPr>
      <xdr:spPr>
        <a:xfrm>
          <a:off x="152660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29227</xdr:rowOff>
    </xdr:from>
    <xdr:ext cx="405111" cy="259045"/>
    <xdr:sp macro="" textlink="">
      <xdr:nvSpPr>
        <xdr:cNvPr id="519" name="n_2mainValue【保健センター・保健所】&#10;有形固定資産減価償却率">
          <a:extLst>
            <a:ext uri="{FF2B5EF4-FFF2-40B4-BE49-F238E27FC236}">
              <a16:creationId xmlns:a16="http://schemas.microsoft.com/office/drawing/2014/main" id="{00000000-0008-0000-0F00-000007020000}"/>
            </a:ext>
          </a:extLst>
        </xdr:cNvPr>
        <xdr:cNvSpPr txBox="1"/>
      </xdr:nvSpPr>
      <xdr:spPr>
        <a:xfrm>
          <a:off x="143897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65422</xdr:rowOff>
    </xdr:from>
    <xdr:ext cx="405111" cy="259045"/>
    <xdr:sp macro="" textlink="">
      <xdr:nvSpPr>
        <xdr:cNvPr id="520" name="n_3mainValue【保健センター・保健所】&#10;有形固定資産減価償却率">
          <a:extLst>
            <a:ext uri="{FF2B5EF4-FFF2-40B4-BE49-F238E27FC236}">
              <a16:creationId xmlns:a16="http://schemas.microsoft.com/office/drawing/2014/main" id="{00000000-0008-0000-0F00-000008020000}"/>
            </a:ext>
          </a:extLst>
        </xdr:cNvPr>
        <xdr:cNvSpPr txBox="1"/>
      </xdr:nvSpPr>
      <xdr:spPr>
        <a:xfrm>
          <a:off x="135007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00000000-0008-0000-0F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00000000-0008-0000-0F00-00001F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00000000-0008-0000-0F00-000021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00000000-0008-0000-0F00-000023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58" name="【保健センター・保健所】&#10;一人当たり面積該当値テキスト">
          <a:extLst>
            <a:ext uri="{FF2B5EF4-FFF2-40B4-BE49-F238E27FC236}">
              <a16:creationId xmlns:a16="http://schemas.microsoft.com/office/drawing/2014/main" id="{00000000-0008-0000-0F00-00002E020000}"/>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565" name="n_1aveValue【保健センター・保健所】&#10;一人当たり面積">
          <a:extLst>
            <a:ext uri="{FF2B5EF4-FFF2-40B4-BE49-F238E27FC236}">
              <a16:creationId xmlns:a16="http://schemas.microsoft.com/office/drawing/2014/main" id="{00000000-0008-0000-0F00-000035020000}"/>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66" name="n_2aveValue【保健センター・保健所】&#10;一人当たり面積">
          <a:extLst>
            <a:ext uri="{FF2B5EF4-FFF2-40B4-BE49-F238E27FC236}">
              <a16:creationId xmlns:a16="http://schemas.microsoft.com/office/drawing/2014/main" id="{00000000-0008-0000-0F00-000036020000}"/>
            </a:ext>
          </a:extLst>
        </xdr:cNvPr>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567" name="n_3aveValue【保健センター・保健所】&#10;一人当たり面積">
          <a:extLst>
            <a:ext uri="{FF2B5EF4-FFF2-40B4-BE49-F238E27FC236}">
              <a16:creationId xmlns:a16="http://schemas.microsoft.com/office/drawing/2014/main" id="{00000000-0008-0000-0F00-000037020000}"/>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68" name="n_1mainValue【保健センター・保健所】&#10;一人当たり面積">
          <a:extLst>
            <a:ext uri="{FF2B5EF4-FFF2-40B4-BE49-F238E27FC236}">
              <a16:creationId xmlns:a16="http://schemas.microsoft.com/office/drawing/2014/main" id="{00000000-0008-0000-0F00-000038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69" name="n_2mainValue【保健センター・保健所】&#10;一人当たり面積">
          <a:extLst>
            <a:ext uri="{FF2B5EF4-FFF2-40B4-BE49-F238E27FC236}">
              <a16:creationId xmlns:a16="http://schemas.microsoft.com/office/drawing/2014/main" id="{00000000-0008-0000-0F00-000039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70" name="n_3mainValue【保健センター・保健所】&#10;一人当たり面積">
          <a:extLst>
            <a:ext uri="{FF2B5EF4-FFF2-40B4-BE49-F238E27FC236}">
              <a16:creationId xmlns:a16="http://schemas.microsoft.com/office/drawing/2014/main" id="{00000000-0008-0000-0F00-00003A02000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00000000-0008-0000-0F00-00005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596" name="【消防施設】&#10;有形固定資産減価償却率最小値テキスト">
          <a:extLst>
            <a:ext uri="{FF2B5EF4-FFF2-40B4-BE49-F238E27FC236}">
              <a16:creationId xmlns:a16="http://schemas.microsoft.com/office/drawing/2014/main" id="{00000000-0008-0000-0F00-000054020000}"/>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00000000-0008-0000-0F00-000056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00000000-0008-0000-0F00-000058020000}"/>
            </a:ext>
          </a:extLst>
        </xdr:cNvPr>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145414</xdr:rowOff>
    </xdr:from>
    <xdr:to>
      <xdr:col>85</xdr:col>
      <xdr:colOff>177800</xdr:colOff>
      <xdr:row>81</xdr:row>
      <xdr:rowOff>75564</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6268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168291</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00000000-0008-0000-0F00-000063020000}"/>
            </a:ext>
          </a:extLst>
        </xdr:cNvPr>
        <xdr:cNvSpPr txBox="1"/>
      </xdr:nvSpPr>
      <xdr:spPr>
        <a:xfrm>
          <a:off x="16357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5430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24764</xdr:rowOff>
    </xdr:from>
    <xdr:to>
      <xdr:col>85</xdr:col>
      <xdr:colOff>127000</xdr:colOff>
      <xdr:row>81</xdr:row>
      <xdr:rowOff>41911</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5481300" y="139122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xdr:rowOff>
    </xdr:from>
    <xdr:to>
      <xdr:col>76</xdr:col>
      <xdr:colOff>165100</xdr:colOff>
      <xdr:row>81</xdr:row>
      <xdr:rowOff>106045</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4541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55245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4592300" y="139293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xdr:rowOff>
    </xdr:from>
    <xdr:to>
      <xdr:col>72</xdr:col>
      <xdr:colOff>38100</xdr:colOff>
      <xdr:row>81</xdr:row>
      <xdr:rowOff>107950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365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55245</xdr:rowOff>
    </xdr:from>
    <xdr:to>
      <xdr:col>76</xdr:col>
      <xdr:colOff>114300</xdr:colOff>
      <xdr:row>81</xdr:row>
      <xdr:rowOff>57150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3703300" y="139426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618" name="n_1aveValue【消防施設】&#10;有形固定資産減価償却率">
          <a:extLst>
            <a:ext uri="{FF2B5EF4-FFF2-40B4-BE49-F238E27FC236}">
              <a16:creationId xmlns:a16="http://schemas.microsoft.com/office/drawing/2014/main" id="{00000000-0008-0000-0F00-00006A020000}"/>
            </a:ext>
          </a:extLst>
        </xdr:cNvPr>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619" name="n_2aveValue【消防施設】&#10;有形固定資産減価償却率">
          <a:extLst>
            <a:ext uri="{FF2B5EF4-FFF2-40B4-BE49-F238E27FC236}">
              <a16:creationId xmlns:a16="http://schemas.microsoft.com/office/drawing/2014/main" id="{00000000-0008-0000-0F00-00006B020000}"/>
            </a:ext>
          </a:extLst>
        </xdr:cNvPr>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20" name="n_3aveValue【消防施設】&#10;有形固定資産減価償却率">
          <a:extLst>
            <a:ext uri="{FF2B5EF4-FFF2-40B4-BE49-F238E27FC236}">
              <a16:creationId xmlns:a16="http://schemas.microsoft.com/office/drawing/2014/main" id="{00000000-0008-0000-0F00-00006C020000}"/>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109238</xdr:rowOff>
    </xdr:from>
    <xdr:ext cx="405111" cy="259045"/>
    <xdr:sp macro="" textlink="">
      <xdr:nvSpPr>
        <xdr:cNvPr id="621" name="n_1mainValue【消防施設】&#10;有形固定資産減価償却率">
          <a:extLst>
            <a:ext uri="{FF2B5EF4-FFF2-40B4-BE49-F238E27FC236}">
              <a16:creationId xmlns:a16="http://schemas.microsoft.com/office/drawing/2014/main" id="{00000000-0008-0000-0F00-00006D020000}"/>
            </a:ext>
          </a:extLst>
        </xdr:cNvPr>
        <xdr:cNvSpPr txBox="1"/>
      </xdr:nvSpPr>
      <xdr:spPr>
        <a:xfrm>
          <a:off x="15266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622" name="n_2mainValue【消防施設】&#10;有形固定資産減価償却率">
          <a:extLst>
            <a:ext uri="{FF2B5EF4-FFF2-40B4-BE49-F238E27FC236}">
              <a16:creationId xmlns:a16="http://schemas.microsoft.com/office/drawing/2014/main" id="{00000000-0008-0000-0F00-00006E020000}"/>
            </a:ext>
          </a:extLst>
        </xdr:cNvPr>
        <xdr:cNvSpPr txBox="1"/>
      </xdr:nvSpPr>
      <xdr:spPr>
        <a:xfrm>
          <a:off x="14389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23" name="n_3mainValue【消防施設】&#10;有形固定資産減価償却率">
          <a:extLst>
            <a:ext uri="{FF2B5EF4-FFF2-40B4-BE49-F238E27FC236}">
              <a16:creationId xmlns:a16="http://schemas.microsoft.com/office/drawing/2014/main" id="{00000000-0008-0000-0F00-00006F020000}"/>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a:extLst>
            <a:ext uri="{FF2B5EF4-FFF2-40B4-BE49-F238E27FC236}">
              <a16:creationId xmlns:a16="http://schemas.microsoft.com/office/drawing/2014/main" id="{00000000-0008-0000-0F00-00008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48" name="【消防施設】&#10;一人当たり面積最小値テキスト">
          <a:extLst>
            <a:ext uri="{FF2B5EF4-FFF2-40B4-BE49-F238E27FC236}">
              <a16:creationId xmlns:a16="http://schemas.microsoft.com/office/drawing/2014/main" id="{00000000-0008-0000-0F00-000088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50" name="【消防施設】&#10;一人当たり面積最大値テキスト">
          <a:extLst>
            <a:ext uri="{FF2B5EF4-FFF2-40B4-BE49-F238E27FC236}">
              <a16:creationId xmlns:a16="http://schemas.microsoft.com/office/drawing/2014/main" id="{00000000-0008-0000-0F00-00008A020000}"/>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652" name="【消防施設】&#10;一人当たり面積平均値テキスト">
          <a:extLst>
            <a:ext uri="{FF2B5EF4-FFF2-40B4-BE49-F238E27FC236}">
              <a16:creationId xmlns:a16="http://schemas.microsoft.com/office/drawing/2014/main" id="{00000000-0008-0000-0F00-00008C020000}"/>
            </a:ext>
          </a:extLst>
        </xdr:cNvPr>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151130</xdr:rowOff>
    </xdr:from>
    <xdr:to>
      <xdr:col>102</xdr:col>
      <xdr:colOff>165100</xdr:colOff>
      <xdr:row>85</xdr:row>
      <xdr:rowOff>81280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9494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63" name="【消防施設】&#10;一人当たり面積該当値テキスト">
          <a:extLst>
            <a:ext uri="{FF2B5EF4-FFF2-40B4-BE49-F238E27FC236}">
              <a16:creationId xmlns:a16="http://schemas.microsoft.com/office/drawing/2014/main" id="{00000000-0008-0000-0F00-000097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99061</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20434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99061</xdr:rowOff>
    </xdr:from>
    <xdr:to>
      <xdr:col>107</xdr:col>
      <xdr:colOff>50800</xdr:colOff>
      <xdr:row>85</xdr:row>
      <xdr:rowOff>133350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19545300" y="146723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70" name="n_1aveValue【消防施設】&#10;一人当たり面積">
          <a:extLst>
            <a:ext uri="{FF2B5EF4-FFF2-40B4-BE49-F238E27FC236}">
              <a16:creationId xmlns:a16="http://schemas.microsoft.com/office/drawing/2014/main" id="{00000000-0008-0000-0F00-00009E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71" name="n_2aveValue【消防施設】&#10;一人当たり面積">
          <a:extLst>
            <a:ext uri="{FF2B5EF4-FFF2-40B4-BE49-F238E27FC236}">
              <a16:creationId xmlns:a16="http://schemas.microsoft.com/office/drawing/2014/main" id="{00000000-0008-0000-0F00-00009F020000}"/>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97807</xdr:rowOff>
    </xdr:from>
    <xdr:ext cx="469744" cy="259045"/>
    <xdr:sp macro="" textlink="">
      <xdr:nvSpPr>
        <xdr:cNvPr id="672" name="n_3aveValue【消防施設】&#10;一人当たり面積">
          <a:extLst>
            <a:ext uri="{FF2B5EF4-FFF2-40B4-BE49-F238E27FC236}">
              <a16:creationId xmlns:a16="http://schemas.microsoft.com/office/drawing/2014/main" id="{00000000-0008-0000-0F00-0000A0020000}"/>
            </a:ext>
          </a:extLst>
        </xdr:cNvPr>
        <xdr:cNvSpPr txBox="1"/>
      </xdr:nvSpPr>
      <xdr:spPr>
        <a:xfrm>
          <a:off x="19310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73" name="n_1mainValue【消防施設】&#10;一人当たり面積">
          <a:extLst>
            <a:ext uri="{FF2B5EF4-FFF2-40B4-BE49-F238E27FC236}">
              <a16:creationId xmlns:a16="http://schemas.microsoft.com/office/drawing/2014/main" id="{00000000-0008-0000-0F00-0000A1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674" name="n_2mainValue【消防施設】&#10;一人当たり面積">
          <a:extLst>
            <a:ext uri="{FF2B5EF4-FFF2-40B4-BE49-F238E27FC236}">
              <a16:creationId xmlns:a16="http://schemas.microsoft.com/office/drawing/2014/main" id="{00000000-0008-0000-0F00-0000A2020000}"/>
            </a:ext>
          </a:extLst>
        </xdr:cNvPr>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75" name="n_3mainValue【消防施設】&#10;一人当たり面積">
          <a:extLst>
            <a:ext uri="{FF2B5EF4-FFF2-40B4-BE49-F238E27FC236}">
              <a16:creationId xmlns:a16="http://schemas.microsoft.com/office/drawing/2014/main" id="{00000000-0008-0000-0F00-0000A302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00000000-0008-0000-0F00-0000B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02" name="【庁舎】&#10;有形固定資産減価償却率最小値テキスト">
          <a:extLst>
            <a:ext uri="{FF2B5EF4-FFF2-40B4-BE49-F238E27FC236}">
              <a16:creationId xmlns:a16="http://schemas.microsoft.com/office/drawing/2014/main" id="{00000000-0008-0000-0F00-0000BE020000}"/>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庁舎】&#10;有形固定資産減価償却率最大値テキスト">
          <a:extLst>
            <a:ext uri="{FF2B5EF4-FFF2-40B4-BE49-F238E27FC236}">
              <a16:creationId xmlns:a16="http://schemas.microsoft.com/office/drawing/2014/main" id="{00000000-0008-0000-0F00-0000C0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06" name="【庁舎】&#10;有形固定資産減価償却率平均値テキスト">
          <a:extLst>
            <a:ext uri="{FF2B5EF4-FFF2-40B4-BE49-F238E27FC236}">
              <a16:creationId xmlns:a16="http://schemas.microsoft.com/office/drawing/2014/main" id="{00000000-0008-0000-0F00-0000C2020000}"/>
            </a:ext>
          </a:extLst>
        </xdr:cNvPr>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10705</xdr:rowOff>
    </xdr:from>
    <xdr:to>
      <xdr:col>85</xdr:col>
      <xdr:colOff>177800</xdr:colOff>
      <xdr:row>103</xdr:row>
      <xdr:rowOff>112305</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6268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33582</xdr:rowOff>
    </xdr:from>
    <xdr:ext cx="405111" cy="259045"/>
    <xdr:sp macro="" textlink="">
      <xdr:nvSpPr>
        <xdr:cNvPr id="717" name="【庁舎】&#10;有形固定資産減価償却率該当値テキスト">
          <a:extLst>
            <a:ext uri="{FF2B5EF4-FFF2-40B4-BE49-F238E27FC236}">
              <a16:creationId xmlns:a16="http://schemas.microsoft.com/office/drawing/2014/main" id="{00000000-0008-0000-0F00-0000CD020000}"/>
            </a:ext>
          </a:extLst>
        </xdr:cNvPr>
        <xdr:cNvSpPr txBox="1"/>
      </xdr:nvSpPr>
      <xdr:spPr>
        <a:xfrm>
          <a:off x="163576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23768</xdr:rowOff>
    </xdr:from>
    <xdr:to>
      <xdr:col>81</xdr:col>
      <xdr:colOff>101600</xdr:colOff>
      <xdr:row>103</xdr:row>
      <xdr:rowOff>125368</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5430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61505</xdr:rowOff>
    </xdr:from>
    <xdr:to>
      <xdr:col>85</xdr:col>
      <xdr:colOff>127000</xdr:colOff>
      <xdr:row>103</xdr:row>
      <xdr:rowOff>74568</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5481300" y="1772085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4541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169273</xdr:rowOff>
    </xdr:from>
    <xdr:to>
      <xdr:col>81</xdr:col>
      <xdr:colOff>50800</xdr:colOff>
      <xdr:row>103</xdr:row>
      <xdr:rowOff>74568</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4592300" y="17657173"/>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169273</xdr:rowOff>
    </xdr:from>
    <xdr:to>
      <xdr:col>76</xdr:col>
      <xdr:colOff>114300</xdr:colOff>
      <xdr:row>103</xdr:row>
      <xdr:rowOff>7620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13703300" y="176571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24" name="n_1aveValue【庁舎】&#10;有形固定資産減価償却率">
          <a:extLst>
            <a:ext uri="{FF2B5EF4-FFF2-40B4-BE49-F238E27FC236}">
              <a16:creationId xmlns:a16="http://schemas.microsoft.com/office/drawing/2014/main" id="{00000000-0008-0000-0F00-0000D402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725" name="n_2aveValue【庁舎】&#10;有形固定資産減価償却率">
          <a:extLst>
            <a:ext uri="{FF2B5EF4-FFF2-40B4-BE49-F238E27FC236}">
              <a16:creationId xmlns:a16="http://schemas.microsoft.com/office/drawing/2014/main" id="{00000000-0008-0000-0F00-0000D5020000}"/>
            </a:ext>
          </a:extLst>
        </xdr:cNvPr>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726" name="n_3aveValue【庁舎】&#10;有形固定資産減価償却率">
          <a:extLst>
            <a:ext uri="{FF2B5EF4-FFF2-40B4-BE49-F238E27FC236}">
              <a16:creationId xmlns:a16="http://schemas.microsoft.com/office/drawing/2014/main" id="{00000000-0008-0000-0F00-0000D6020000}"/>
            </a:ext>
          </a:extLst>
        </xdr:cNvPr>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141895</xdr:rowOff>
    </xdr:from>
    <xdr:ext cx="405111" cy="259045"/>
    <xdr:sp macro="" textlink="">
      <xdr:nvSpPr>
        <xdr:cNvPr id="727" name="n_1mainValue【庁舎】&#10;有形固定資産減価償却率">
          <a:extLst>
            <a:ext uri="{FF2B5EF4-FFF2-40B4-BE49-F238E27FC236}">
              <a16:creationId xmlns:a16="http://schemas.microsoft.com/office/drawing/2014/main" id="{00000000-0008-0000-0F00-0000D7020000}"/>
            </a:ext>
          </a:extLst>
        </xdr:cNvPr>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728" name="n_2mainValue【庁舎】&#10;有形固定資産減価償却率">
          <a:extLst>
            <a:ext uri="{FF2B5EF4-FFF2-40B4-BE49-F238E27FC236}">
              <a16:creationId xmlns:a16="http://schemas.microsoft.com/office/drawing/2014/main" id="{00000000-0008-0000-0F00-0000D8020000}"/>
            </a:ext>
          </a:extLst>
        </xdr:cNvPr>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29" name="n_3mainValue【庁舎】&#10;有形固定資産減価償却率">
          <a:extLst>
            <a:ext uri="{FF2B5EF4-FFF2-40B4-BE49-F238E27FC236}">
              <a16:creationId xmlns:a16="http://schemas.microsoft.com/office/drawing/2014/main" id="{00000000-0008-0000-0F00-0000D9020000}"/>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a:extLst>
            <a:ext uri="{FF2B5EF4-FFF2-40B4-BE49-F238E27FC236}">
              <a16:creationId xmlns:a16="http://schemas.microsoft.com/office/drawing/2014/main" id="{00000000-0008-0000-0F00-0000F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54" name="【庁舎】&#10;一人当たり面積最小値テキスト">
          <a:extLst>
            <a:ext uri="{FF2B5EF4-FFF2-40B4-BE49-F238E27FC236}">
              <a16:creationId xmlns:a16="http://schemas.microsoft.com/office/drawing/2014/main" id="{00000000-0008-0000-0F00-0000F2020000}"/>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56" name="【庁舎】&#10;一人当たり面積最大値テキスト">
          <a:extLst>
            <a:ext uri="{FF2B5EF4-FFF2-40B4-BE49-F238E27FC236}">
              <a16:creationId xmlns:a16="http://schemas.microsoft.com/office/drawing/2014/main" id="{00000000-0008-0000-0F00-0000F4020000}"/>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758" name="【庁舎】&#10;一人当たり面積平均値テキスト">
          <a:extLst>
            <a:ext uri="{FF2B5EF4-FFF2-40B4-BE49-F238E27FC236}">
              <a16:creationId xmlns:a16="http://schemas.microsoft.com/office/drawing/2014/main" id="{00000000-0008-0000-0F00-0000F6020000}"/>
            </a:ext>
          </a:extLst>
        </xdr:cNvPr>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40639</xdr:rowOff>
    </xdr:from>
    <xdr:to>
      <xdr:col>102</xdr:col>
      <xdr:colOff>165100</xdr:colOff>
      <xdr:row>107</xdr:row>
      <xdr:rowOff>142239</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9494500" y="183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118127</xdr:rowOff>
    </xdr:from>
    <xdr:ext cx="469744" cy="259045"/>
    <xdr:sp macro="" textlink="">
      <xdr:nvSpPr>
        <xdr:cNvPr id="769" name="【庁舎】&#10;一人当たり面積該当値テキスト">
          <a:extLst>
            <a:ext uri="{FF2B5EF4-FFF2-40B4-BE49-F238E27FC236}">
              <a16:creationId xmlns:a16="http://schemas.microsoft.com/office/drawing/2014/main" id="{00000000-0008-0000-0F00-000001030000}"/>
            </a:ext>
          </a:extLst>
        </xdr:cNvPr>
        <xdr:cNvSpPr txBox="1"/>
      </xdr:nvSpPr>
      <xdr:spPr>
        <a:xfrm>
          <a:off x="221996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140970</xdr:rowOff>
    </xdr:from>
    <xdr:to>
      <xdr:col>112</xdr:col>
      <xdr:colOff>38100</xdr:colOff>
      <xdr:row>108</xdr:row>
      <xdr:rowOff>71120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212725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20320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21323300" y="185356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140970</xdr:rowOff>
    </xdr:from>
    <xdr:to>
      <xdr:col>107</xdr:col>
      <xdr:colOff>101600</xdr:colOff>
      <xdr:row>108</xdr:row>
      <xdr:rowOff>71120</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203835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20320</xdr:rowOff>
    </xdr:from>
    <xdr:to>
      <xdr:col>111</xdr:col>
      <xdr:colOff>177800</xdr:colOff>
      <xdr:row>108</xdr:row>
      <xdr:rowOff>20320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20434300" y="185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137161</xdr:rowOff>
    </xdr:from>
    <xdr:to>
      <xdr:col>102</xdr:col>
      <xdr:colOff>165100</xdr:colOff>
      <xdr:row>108</xdr:row>
      <xdr:rowOff>67311</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9494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16511</xdr:rowOff>
    </xdr:from>
    <xdr:to>
      <xdr:col>107</xdr:col>
      <xdr:colOff>50800</xdr:colOff>
      <xdr:row>108</xdr:row>
      <xdr:rowOff>20320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9545300" y="18533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776" name="n_1aveValue【庁舎】&#10;一人当たり面積">
          <a:extLst>
            <a:ext uri="{FF2B5EF4-FFF2-40B4-BE49-F238E27FC236}">
              <a16:creationId xmlns:a16="http://schemas.microsoft.com/office/drawing/2014/main" id="{00000000-0008-0000-0F00-000008030000}"/>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777" name="n_2aveValue【庁舎】&#10;一人当たり面積">
          <a:extLst>
            <a:ext uri="{FF2B5EF4-FFF2-40B4-BE49-F238E27FC236}">
              <a16:creationId xmlns:a16="http://schemas.microsoft.com/office/drawing/2014/main" id="{00000000-0008-0000-0F00-000009030000}"/>
            </a:ext>
          </a:extLst>
        </xdr:cNvPr>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158766</xdr:rowOff>
    </xdr:from>
    <xdr:ext cx="469744" cy="259045"/>
    <xdr:sp macro="" textlink="">
      <xdr:nvSpPr>
        <xdr:cNvPr id="778" name="n_3aveValue【庁舎】&#10;一人当たり面積">
          <a:extLst>
            <a:ext uri="{FF2B5EF4-FFF2-40B4-BE49-F238E27FC236}">
              <a16:creationId xmlns:a16="http://schemas.microsoft.com/office/drawing/2014/main" id="{00000000-0008-0000-0F00-00000A030000}"/>
            </a:ext>
          </a:extLst>
        </xdr:cNvPr>
        <xdr:cNvSpPr txBox="1"/>
      </xdr:nvSpPr>
      <xdr:spPr>
        <a:xfrm>
          <a:off x="19310427" y="181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62247</xdr:rowOff>
    </xdr:from>
    <xdr:ext cx="469744" cy="259045"/>
    <xdr:sp macro="" textlink="">
      <xdr:nvSpPr>
        <xdr:cNvPr id="779" name="n_1mainValue【庁舎】&#10;一人当たり面積">
          <a:extLst>
            <a:ext uri="{FF2B5EF4-FFF2-40B4-BE49-F238E27FC236}">
              <a16:creationId xmlns:a16="http://schemas.microsoft.com/office/drawing/2014/main" id="{00000000-0008-0000-0F00-00000B030000}"/>
            </a:ext>
          </a:extLst>
        </xdr:cNvPr>
        <xdr:cNvSpPr txBox="1"/>
      </xdr:nvSpPr>
      <xdr:spPr>
        <a:xfrm>
          <a:off x="21075727" y="185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62247</xdr:rowOff>
    </xdr:from>
    <xdr:ext cx="469744" cy="259045"/>
    <xdr:sp macro="" textlink="">
      <xdr:nvSpPr>
        <xdr:cNvPr id="780" name="n_2mainValue【庁舎】&#10;一人当たり面積">
          <a:extLst>
            <a:ext uri="{FF2B5EF4-FFF2-40B4-BE49-F238E27FC236}">
              <a16:creationId xmlns:a16="http://schemas.microsoft.com/office/drawing/2014/main" id="{00000000-0008-0000-0F00-00000C030000}"/>
            </a:ext>
          </a:extLst>
        </xdr:cNvPr>
        <xdr:cNvSpPr txBox="1"/>
      </xdr:nvSpPr>
      <xdr:spPr>
        <a:xfrm>
          <a:off x="20199427" y="185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58438</xdr:rowOff>
    </xdr:from>
    <xdr:ext cx="469744" cy="259045"/>
    <xdr:sp macro="" textlink="">
      <xdr:nvSpPr>
        <xdr:cNvPr id="781" name="n_3mainValue【庁舎】&#10;一人当たり面積">
          <a:extLst>
            <a:ext uri="{FF2B5EF4-FFF2-40B4-BE49-F238E27FC236}">
              <a16:creationId xmlns:a16="http://schemas.microsoft.com/office/drawing/2014/main" id="{00000000-0008-0000-0F00-00000D030000}"/>
            </a:ext>
          </a:extLst>
        </xdr:cNvPr>
        <xdr:cNvSpPr txBox="1"/>
      </xdr:nvSpPr>
      <xdr:spPr>
        <a:xfrm>
          <a:off x="193104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分析表②の中で類似団体と比べ、有形固定資産減価償却率が高い施設は、体育館・プール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及び図書館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体育館・プールについては、市民総合運動公園は維持するが、利用状況等を踏まえ内容を検討する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図書館については、長寿命化を図り維持する。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101,226
98,441
41.02
30,952,549
29,935,333
962,196
18,552,451
30,509,878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近年横ばいの状態が続いているが、今後、就業者人口の減少等に伴う個人住民税の減少が危惧される中、市税の安定的な確保につながる施策を検討していく必要がある。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49389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125182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歳入面では、地方税が減少したものの、地方消費税交付金等や普通交付税が増加したため、経常一般財源全体で</a:t>
          </a:r>
          <a:r>
            <a:rPr kumimoji="1" lang="en-US" altLang="ja-JP" sz="1300">
              <a:latin typeface="ＭＳ Ｐゴシック" panose="020B0600070205080204" pitchFamily="50" charset="-128"/>
              <a:ea typeface="ＭＳ Ｐゴシック" panose="020B0600070205080204" pitchFamily="50" charset="-128"/>
            </a:rPr>
            <a:t>169,109</a:t>
          </a:r>
          <a:r>
            <a:rPr kumimoji="1" lang="ja-JP" altLang="en-US" sz="1300">
              <a:latin typeface="ＭＳ Ｐゴシック" panose="020B0600070205080204" pitchFamily="50" charset="-128"/>
              <a:ea typeface="ＭＳ Ｐゴシック" panose="020B0600070205080204" pitchFamily="50" charset="-128"/>
            </a:rPr>
            <a:t>千円増加した。しかしながら、歳出面では人件費が</a:t>
          </a:r>
          <a:r>
            <a:rPr kumimoji="1" lang="en-US" altLang="ja-JP" sz="1300">
              <a:latin typeface="ＭＳ Ｐゴシック" panose="020B0600070205080204" pitchFamily="50" charset="-128"/>
              <a:ea typeface="ＭＳ Ｐゴシック" panose="020B0600070205080204" pitchFamily="50" charset="-128"/>
            </a:rPr>
            <a:t>69,797</a:t>
          </a:r>
          <a:r>
            <a:rPr kumimoji="1" lang="ja-JP" altLang="en-US" sz="1300">
              <a:latin typeface="ＭＳ Ｐゴシック" panose="020B0600070205080204" pitchFamily="50" charset="-128"/>
              <a:ea typeface="ＭＳ Ｐゴシック" panose="020B0600070205080204" pitchFamily="50" charset="-128"/>
            </a:rPr>
            <a:t>千円減少したものの、物件費</a:t>
          </a:r>
          <a:r>
            <a:rPr kumimoji="1" lang="en-US" altLang="ja-JP" sz="1300">
              <a:latin typeface="ＭＳ Ｐゴシック" panose="020B0600070205080204" pitchFamily="50" charset="-128"/>
              <a:ea typeface="ＭＳ Ｐゴシック" panose="020B0600070205080204" pitchFamily="50" charset="-128"/>
            </a:rPr>
            <a:t>404,572</a:t>
          </a:r>
          <a:r>
            <a:rPr kumimoji="1" lang="ja-JP" altLang="en-US" sz="1300">
              <a:latin typeface="ＭＳ Ｐゴシック" panose="020B0600070205080204" pitchFamily="50" charset="-128"/>
              <a:ea typeface="ＭＳ Ｐゴシック" panose="020B0600070205080204" pitchFamily="50" charset="-128"/>
            </a:rPr>
            <a:t>千円増、公債費</a:t>
          </a:r>
          <a:r>
            <a:rPr kumimoji="1" lang="en-US" altLang="ja-JP" sz="1300">
              <a:latin typeface="ＭＳ Ｐゴシック" panose="020B0600070205080204" pitchFamily="50" charset="-128"/>
              <a:ea typeface="ＭＳ Ｐゴシック" panose="020B0600070205080204" pitchFamily="50" charset="-128"/>
            </a:rPr>
            <a:t>129,111</a:t>
          </a:r>
          <a:r>
            <a:rPr kumimoji="1" lang="ja-JP" altLang="en-US" sz="1300">
              <a:latin typeface="ＭＳ Ｐゴシック" panose="020B0600070205080204" pitchFamily="50" charset="-128"/>
              <a:ea typeface="ＭＳ Ｐゴシック" panose="020B0600070205080204" pitchFamily="50" charset="-128"/>
            </a:rPr>
            <a:t>千円増、扶助費</a:t>
          </a:r>
          <a:r>
            <a:rPr kumimoji="1" lang="en-US" altLang="ja-JP" sz="1300">
              <a:latin typeface="ＭＳ Ｐゴシック" panose="020B0600070205080204" pitchFamily="50" charset="-128"/>
              <a:ea typeface="ＭＳ Ｐゴシック" panose="020B0600070205080204" pitchFamily="50" charset="-128"/>
            </a:rPr>
            <a:t>54,607</a:t>
          </a:r>
          <a:r>
            <a:rPr kumimoji="1" lang="ja-JP" altLang="en-US" sz="1300">
              <a:latin typeface="ＭＳ Ｐゴシック" panose="020B0600070205080204" pitchFamily="50" charset="-128"/>
              <a:ea typeface="ＭＳ Ｐゴシック" panose="020B0600070205080204" pitchFamily="50" charset="-128"/>
            </a:rPr>
            <a:t>千円増などの要因により、歳出面では</a:t>
          </a:r>
          <a:r>
            <a:rPr kumimoji="1" lang="en-US" altLang="ja-JP" sz="1300">
              <a:latin typeface="ＭＳ Ｐゴシック" panose="020B0600070205080204" pitchFamily="50" charset="-128"/>
              <a:ea typeface="ＭＳ Ｐゴシック" panose="020B0600070205080204" pitchFamily="50" charset="-128"/>
            </a:rPr>
            <a:t>442,750</a:t>
          </a:r>
          <a:r>
            <a:rPr kumimoji="1" lang="ja-JP" altLang="en-US" sz="1300">
              <a:latin typeface="ＭＳ Ｐゴシック" panose="020B0600070205080204" pitchFamily="50" charset="-128"/>
              <a:ea typeface="ＭＳ Ｐゴシック" panose="020B0600070205080204" pitchFamily="50" charset="-128"/>
            </a:rPr>
            <a:t>千円増加し、経常収支比率は</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91.1</a:t>
          </a:r>
          <a:r>
            <a:rPr kumimoji="1" lang="ja-JP" altLang="en-US" sz="1300">
              <a:latin typeface="ＭＳ Ｐゴシック" panose="020B0600070205080204" pitchFamily="50" charset="-128"/>
              <a:ea typeface="ＭＳ Ｐゴシック" panose="020B0600070205080204" pitchFamily="50" charset="-128"/>
            </a:rPr>
            <a:t>％と悪化した。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今後については経常的経費の削減に努め、特に市債の借入れを抑制し、公債費の削減に努め、健全な財政運営を行っていきたい。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75946</xdr:rowOff>
    </xdr:from>
    <xdr:to>
      <xdr:col>23</xdr:col>
      <xdr:colOff>133350</xdr:colOff>
      <xdr:row>61</xdr:row>
      <xdr:rowOff>148336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3439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62</xdr:row>
      <xdr:rowOff>10668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343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62</xdr:row>
      <xdr:rowOff>10668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9578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61</xdr:row>
      <xdr:rowOff>109728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957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114554</xdr:rowOff>
    </xdr:from>
    <xdr:to>
      <xdr:col>11</xdr:col>
      <xdr:colOff>82550</xdr:colOff>
      <xdr:row>61</xdr:row>
      <xdr:rowOff>44704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54881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25146</xdr:rowOff>
    </xdr:from>
    <xdr:to>
      <xdr:col>19</xdr:col>
      <xdr:colOff>184150</xdr:colOff>
      <xdr:row>61</xdr:row>
      <xdr:rowOff>126746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157988</xdr:rowOff>
    </xdr:from>
    <xdr:to>
      <xdr:col>11</xdr:col>
      <xdr:colOff>82550</xdr:colOff>
      <xdr:row>61</xdr:row>
      <xdr:rowOff>88138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72915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人件費は昨年度と比べ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104,229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en-US" sz="1300">
              <a:latin typeface="ＭＳ Ｐゴシック" panose="020B0600070205080204" pitchFamily="50" charset="-128"/>
              <a:ea typeface="ＭＳ Ｐゴシック" panose="020B0600070205080204" pitchFamily="50" charset="-128"/>
            </a:rPr>
            <a:t>物件費は基幹系業務システム管理運用事業</a:t>
          </a:r>
          <a:r>
            <a:rPr kumimoji="1" lang="en-US" altLang="ja-JP" sz="1300">
              <a:latin typeface="ＭＳ Ｐゴシック" panose="020B0600070205080204" pitchFamily="50" charset="-128"/>
              <a:ea typeface="ＭＳ Ｐゴシック" panose="020B0600070205080204" pitchFamily="50" charset="-128"/>
            </a:rPr>
            <a:t>92,534</a:t>
          </a:r>
          <a:r>
            <a:rPr kumimoji="1" lang="ja-JP" altLang="en-US" sz="1300">
              <a:latin typeface="ＭＳ Ｐゴシック" panose="020B0600070205080204" pitchFamily="50" charset="-128"/>
              <a:ea typeface="ＭＳ Ｐゴシック" panose="020B0600070205080204" pitchFamily="50" charset="-128"/>
            </a:rPr>
            <a:t>千円の増、小・中学校コンピューター整備事業</a:t>
          </a:r>
          <a:r>
            <a:rPr kumimoji="1" lang="en-US" altLang="ja-JP" sz="1300">
              <a:latin typeface="ＭＳ Ｐゴシック" panose="020B0600070205080204" pitchFamily="50" charset="-128"/>
              <a:ea typeface="ＭＳ Ｐゴシック" panose="020B0600070205080204" pitchFamily="50" charset="-128"/>
            </a:rPr>
            <a:t>66,148</a:t>
          </a:r>
          <a:r>
            <a:rPr kumimoji="1" lang="ja-JP" altLang="en-US" sz="1300">
              <a:latin typeface="ＭＳ Ｐゴシック" panose="020B0600070205080204" pitchFamily="50" charset="-128"/>
              <a:ea typeface="ＭＳ Ｐゴシック" panose="020B0600070205080204" pitchFamily="50" charset="-128"/>
            </a:rPr>
            <a:t>千円の増などにより昨年度より増加したため、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引き続き、人件費については、職員数の適正化に努める。物件費は、事務事業の見直しなど経費削減に努める。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57513</xdr:rowOff>
    </xdr:from>
    <xdr:to>
      <xdr:col>23</xdr:col>
      <xdr:colOff>133350</xdr:colOff>
      <xdr:row>82</xdr:row>
      <xdr:rowOff>96546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6413"/>
          <a:ext cx="8382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57513</xdr:rowOff>
    </xdr:from>
    <xdr:to>
      <xdr:col>19</xdr:col>
      <xdr:colOff>133350</xdr:colOff>
      <xdr:row>82</xdr:row>
      <xdr:rowOff>70073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16413"/>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70073</xdr:rowOff>
    </xdr:from>
    <xdr:to>
      <xdr:col>15</xdr:col>
      <xdr:colOff>82550</xdr:colOff>
      <xdr:row>82</xdr:row>
      <xdr:rowOff>85584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28973"/>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66970</xdr:rowOff>
    </xdr:from>
    <xdr:to>
      <xdr:col>11</xdr:col>
      <xdr:colOff>31750</xdr:colOff>
      <xdr:row>82</xdr:row>
      <xdr:rowOff>85584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25870"/>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25259</xdr:rowOff>
    </xdr:from>
    <xdr:to>
      <xdr:col>11</xdr:col>
      <xdr:colOff>82550</xdr:colOff>
      <xdr:row>83</xdr:row>
      <xdr:rowOff>126859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111636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45746</xdr:rowOff>
    </xdr:from>
    <xdr:to>
      <xdr:col>23</xdr:col>
      <xdr:colOff>184150</xdr:colOff>
      <xdr:row>82</xdr:row>
      <xdr:rowOff>147346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0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62273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6713</xdr:rowOff>
    </xdr:from>
    <xdr:to>
      <xdr:col>19</xdr:col>
      <xdr:colOff>184150</xdr:colOff>
      <xdr:row>82</xdr:row>
      <xdr:rowOff>108313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118490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19273</xdr:rowOff>
    </xdr:from>
    <xdr:to>
      <xdr:col>15</xdr:col>
      <xdr:colOff>133350</xdr:colOff>
      <xdr:row>82</xdr:row>
      <xdr:rowOff>120873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131050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4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34784</xdr:rowOff>
    </xdr:from>
    <xdr:to>
      <xdr:col>11</xdr:col>
      <xdr:colOff>82550</xdr:colOff>
      <xdr:row>82</xdr:row>
      <xdr:rowOff>136384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146561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6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16170</xdr:rowOff>
    </xdr:from>
    <xdr:to>
      <xdr:col>7</xdr:col>
      <xdr:colOff>31750</xdr:colOff>
      <xdr:row>82</xdr:row>
      <xdr:rowOff>117770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127947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4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類似団体と比べラスパイレス指数が高く推移しているため、今後、給料表及び各手当の見直しや、人事評価結果の活用等で、適正化に努める。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134055</xdr:rowOff>
    </xdr:from>
    <xdr:to>
      <xdr:col>81</xdr:col>
      <xdr:colOff>44450</xdr:colOff>
      <xdr:row>88</xdr:row>
      <xdr:rowOff>147461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2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147461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278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40216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010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13405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7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147461</xdr:rowOff>
    </xdr:from>
    <xdr:to>
      <xdr:col>68</xdr:col>
      <xdr:colOff>203200</xdr:colOff>
      <xdr:row>88</xdr:row>
      <xdr:rowOff>77611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83255</xdr:rowOff>
    </xdr:from>
    <xdr:to>
      <xdr:col>81</xdr:col>
      <xdr:colOff>95250</xdr:colOff>
      <xdr:row>89</xdr:row>
      <xdr:rowOff>13405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55332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昨年度に比べ職員数は増加しているが、類似団体と比較して、少ない人数で行政運営ができている。今後も引き続き、職員数の適正化に努める。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2222</xdr:rowOff>
    </xdr:from>
    <xdr:to>
      <xdr:col>81</xdr:col>
      <xdr:colOff>44450</xdr:colOff>
      <xdr:row>62</xdr:row>
      <xdr:rowOff>38418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3212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2222</xdr:rowOff>
    </xdr:from>
    <xdr:to>
      <xdr:col>77</xdr:col>
      <xdr:colOff>44450</xdr:colOff>
      <xdr:row>62</xdr:row>
      <xdr:rowOff>12277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3212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12277</xdr:rowOff>
    </xdr:from>
    <xdr:to>
      <xdr:col>72</xdr:col>
      <xdr:colOff>203200</xdr:colOff>
      <xdr:row>62</xdr:row>
      <xdr:rowOff>12277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42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12277</xdr:rowOff>
    </xdr:from>
    <xdr:to>
      <xdr:col>68</xdr:col>
      <xdr:colOff>152400</xdr:colOff>
      <xdr:row>62</xdr:row>
      <xdr:rowOff>16298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421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159068</xdr:rowOff>
    </xdr:from>
    <xdr:to>
      <xdr:col>81</xdr:col>
      <xdr:colOff>95250</xdr:colOff>
      <xdr:row>62</xdr:row>
      <xdr:rowOff>89218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4145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122872</xdr:rowOff>
    </xdr:from>
    <xdr:to>
      <xdr:col>77</xdr:col>
      <xdr:colOff>95250</xdr:colOff>
      <xdr:row>62</xdr:row>
      <xdr:rowOff>53022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73254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73254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136948</xdr:rowOff>
    </xdr:from>
    <xdr:to>
      <xdr:col>64</xdr:col>
      <xdr:colOff>152400</xdr:colOff>
      <xdr:row>62</xdr:row>
      <xdr:rowOff>67098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77275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一部事務組合等の起こした地方債に充てたと認められる負担金は、下水道組合の元利償還金に対する繰出基準額が増加したことに伴い、準元利償還金算入額が増えたことにより、昨年度に比べ</a:t>
          </a:r>
          <a:r>
            <a:rPr kumimoji="1" lang="en-US" altLang="ja-JP" sz="1200">
              <a:latin typeface="ＭＳ Ｐゴシック" panose="020B0600070205080204" pitchFamily="50" charset="-128"/>
              <a:ea typeface="ＭＳ Ｐゴシック" panose="020B0600070205080204" pitchFamily="50" charset="-128"/>
            </a:rPr>
            <a:t>30,168</a:t>
          </a:r>
          <a:r>
            <a:rPr kumimoji="1" lang="ja-JP" altLang="en-US" sz="1200">
              <a:latin typeface="ＭＳ Ｐゴシック" panose="020B0600070205080204" pitchFamily="50" charset="-128"/>
              <a:ea typeface="ＭＳ Ｐゴシック" panose="020B0600070205080204" pitchFamily="50" charset="-128"/>
            </a:rPr>
            <a:t>千円増加した。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元利償還金の額は、平成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年度に借入れた西清掃センター焼却施設基幹的設備改良事業に係る市債及び臨時財政対策債の元利償還の開始により、昨年度に比べ</a:t>
          </a:r>
          <a:r>
            <a:rPr kumimoji="1" lang="en-US" altLang="ja-JP" sz="1200">
              <a:latin typeface="ＭＳ Ｐゴシック" panose="020B0600070205080204" pitchFamily="50" charset="-128"/>
              <a:ea typeface="ＭＳ Ｐゴシック" panose="020B0600070205080204" pitchFamily="50" charset="-128"/>
            </a:rPr>
            <a:t>128,841</a:t>
          </a:r>
          <a:r>
            <a:rPr kumimoji="1" lang="ja-JP" altLang="en-US" sz="1200">
              <a:latin typeface="ＭＳ Ｐゴシック" panose="020B0600070205080204" pitchFamily="50" charset="-128"/>
              <a:ea typeface="ＭＳ Ｐゴシック" panose="020B0600070205080204" pitchFamily="50" charset="-128"/>
            </a:rPr>
            <a:t>千円増加した。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これらの理由により、昨年度から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％悪化した。起債に依存することのない財政運営をするよう努める。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135044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689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110913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44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86783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3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昨年度に比べ市債の借入額は増加したものの、元金償還額を下回ったことにより、地方債現在高が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坂戸駅南北自由通路用地や関間千代田線事業用地の買戻しにより、昨年度に比べ、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156,794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これらの理由により、昨年度から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％改善した。今後も事業の適正化を図り、財政の健全化に努める。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37677</xdr:rowOff>
    </xdr:from>
    <xdr:to>
      <xdr:col>81</xdr:col>
      <xdr:colOff>44450</xdr:colOff>
      <xdr:row>17</xdr:row>
      <xdr:rowOff>5644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80877"/>
          <a:ext cx="838200" cy="1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5644</xdr:rowOff>
    </xdr:from>
    <xdr:to>
      <xdr:col>77</xdr:col>
      <xdr:colOff>44450</xdr:colOff>
      <xdr:row>17</xdr:row>
      <xdr:rowOff>33796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2029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33796</xdr:rowOff>
    </xdr:from>
    <xdr:to>
      <xdr:col>72</xdr:col>
      <xdr:colOff>203200</xdr:colOff>
      <xdr:row>17</xdr:row>
      <xdr:rowOff>96802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48446"/>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78034</xdr:rowOff>
    </xdr:from>
    <xdr:to>
      <xdr:col>68</xdr:col>
      <xdr:colOff>152400</xdr:colOff>
      <xdr:row>17</xdr:row>
      <xdr:rowOff>96802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992684"/>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131375</xdr:rowOff>
    </xdr:from>
    <xdr:to>
      <xdr:col>68</xdr:col>
      <xdr:colOff>203200</xdr:colOff>
      <xdr:row>15</xdr:row>
      <xdr:rowOff>61525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71702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158327</xdr:rowOff>
    </xdr:from>
    <xdr:to>
      <xdr:col>81</xdr:col>
      <xdr:colOff>95250</xdr:colOff>
      <xdr:row>16</xdr:row>
      <xdr:rowOff>88477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130404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0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126294</xdr:rowOff>
    </xdr:from>
    <xdr:to>
      <xdr:col>77</xdr:col>
      <xdr:colOff>95250</xdr:colOff>
      <xdr:row>17</xdr:row>
      <xdr:rowOff>56444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41221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5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154446</xdr:rowOff>
    </xdr:from>
    <xdr:to>
      <xdr:col>73</xdr:col>
      <xdr:colOff>44450</xdr:colOff>
      <xdr:row>17</xdr:row>
      <xdr:rowOff>84596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69373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8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46002</xdr:rowOff>
    </xdr:from>
    <xdr:to>
      <xdr:col>68</xdr:col>
      <xdr:colOff>203200</xdr:colOff>
      <xdr:row>17</xdr:row>
      <xdr:rowOff>147602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132379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4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27234</xdr:rowOff>
    </xdr:from>
    <xdr:to>
      <xdr:col>64</xdr:col>
      <xdr:colOff>152400</xdr:colOff>
      <xdr:row>17</xdr:row>
      <xdr:rowOff>128834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113611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2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101,226
98,441
41.02
30,952,549
29,935,333
962,196
18,552,451
30,509,878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職員の新陳代謝及び定年退職等による退職手当組合負担金の減により、経常的人件費が</a:t>
          </a:r>
          <a:r>
            <a:rPr kumimoji="1" lang="en-US" altLang="ja-JP" sz="1300">
              <a:latin typeface="ＭＳ Ｐゴシック" panose="020B0600070205080204" pitchFamily="50" charset="-128"/>
              <a:ea typeface="ＭＳ Ｐゴシック" panose="020B0600070205080204" pitchFamily="50" charset="-128"/>
            </a:rPr>
            <a:t>69,797</a:t>
          </a:r>
          <a:r>
            <a:rPr kumimoji="1" lang="ja-JP" altLang="en-US" sz="1300">
              <a:latin typeface="ＭＳ Ｐゴシック" panose="020B0600070205080204" pitchFamily="50" charset="-128"/>
              <a:ea typeface="ＭＳ Ｐゴシック" panose="020B0600070205080204" pitchFamily="50" charset="-128"/>
            </a:rPr>
            <a:t>千円減となったため、昨年度より比率が改善した。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今後も定数管理の適正化に努める。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基幹系業務システム管理運用事業</a:t>
          </a:r>
          <a:r>
            <a:rPr kumimoji="1" lang="en-US" altLang="ja-JP" sz="1300">
              <a:latin typeface="ＭＳ Ｐゴシック" panose="020B0600070205080204" pitchFamily="50" charset="-128"/>
              <a:ea typeface="ＭＳ Ｐゴシック" panose="020B0600070205080204" pitchFamily="50" charset="-128"/>
            </a:rPr>
            <a:t>92,534</a:t>
          </a:r>
          <a:r>
            <a:rPr kumimoji="1" lang="ja-JP" altLang="en-US" sz="1300">
              <a:latin typeface="ＭＳ Ｐゴシック" panose="020B0600070205080204" pitchFamily="50" charset="-128"/>
              <a:ea typeface="ＭＳ Ｐゴシック" panose="020B0600070205080204" pitchFamily="50" charset="-128"/>
            </a:rPr>
            <a:t>千円皆増、小・中学校コンピュータ整備事業</a:t>
          </a:r>
          <a:r>
            <a:rPr kumimoji="1" lang="en-US" altLang="ja-JP" sz="1300">
              <a:latin typeface="ＭＳ Ｐゴシック" panose="020B0600070205080204" pitchFamily="50" charset="-128"/>
              <a:ea typeface="ＭＳ Ｐゴシック" panose="020B0600070205080204" pitchFamily="50" charset="-128"/>
            </a:rPr>
            <a:t>66,148</a:t>
          </a:r>
          <a:r>
            <a:rPr kumimoji="1" lang="ja-JP" altLang="en-US" sz="1300">
              <a:latin typeface="ＭＳ Ｐゴシック" panose="020B0600070205080204" pitchFamily="50" charset="-128"/>
              <a:ea typeface="ＭＳ Ｐゴシック" panose="020B0600070205080204" pitchFamily="50" charset="-128"/>
            </a:rPr>
            <a:t>千円増、英語指導推進事業</a:t>
          </a:r>
          <a:r>
            <a:rPr kumimoji="1" lang="en-US" altLang="ja-JP" sz="1300">
              <a:latin typeface="ＭＳ Ｐゴシック" panose="020B0600070205080204" pitchFamily="50" charset="-128"/>
              <a:ea typeface="ＭＳ Ｐゴシック" panose="020B0600070205080204" pitchFamily="50" charset="-128"/>
            </a:rPr>
            <a:t>28,178</a:t>
          </a:r>
          <a:r>
            <a:rPr kumimoji="1" lang="ja-JP" altLang="en-US" sz="1300">
              <a:latin typeface="ＭＳ Ｐゴシック" panose="020B0600070205080204" pitchFamily="50" charset="-128"/>
              <a:ea typeface="ＭＳ Ｐゴシック" panose="020B0600070205080204" pitchFamily="50" charset="-128"/>
            </a:rPr>
            <a:t>千円増等により、物件費充当経常一般財源等が</a:t>
          </a:r>
          <a:r>
            <a:rPr kumimoji="1" lang="en-US" altLang="ja-JP" sz="1300">
              <a:latin typeface="ＭＳ Ｐゴシック" panose="020B0600070205080204" pitchFamily="50" charset="-128"/>
              <a:ea typeface="ＭＳ Ｐゴシック" panose="020B0600070205080204" pitchFamily="50" charset="-128"/>
            </a:rPr>
            <a:t>404,572</a:t>
          </a:r>
          <a:r>
            <a:rPr kumimoji="1" lang="ja-JP" altLang="en-US" sz="1300">
              <a:latin typeface="ＭＳ Ｐゴシック" panose="020B0600070205080204" pitchFamily="50" charset="-128"/>
              <a:ea typeface="ＭＳ Ｐゴシック" panose="020B0600070205080204" pitchFamily="50" charset="-128"/>
            </a:rPr>
            <a:t>千円増となり、比率が悪化した。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今後、事業の見直しなど経費削減に努める。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08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0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62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6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生活保護関係の扶助費全体で</a:t>
          </a:r>
          <a:r>
            <a:rPr kumimoji="1" lang="en-US" altLang="ja-JP" sz="1300">
              <a:latin typeface="ＭＳ Ｐゴシック" panose="020B0600070205080204" pitchFamily="50" charset="-128"/>
              <a:ea typeface="ＭＳ Ｐゴシック" panose="020B0600070205080204" pitchFamily="50" charset="-128"/>
            </a:rPr>
            <a:t>103,642</a:t>
          </a:r>
          <a:r>
            <a:rPr kumimoji="1" lang="ja-JP" altLang="en-US" sz="1300">
              <a:latin typeface="ＭＳ Ｐゴシック" panose="020B0600070205080204" pitchFamily="50" charset="-128"/>
              <a:ea typeface="ＭＳ Ｐゴシック" panose="020B0600070205080204" pitchFamily="50" charset="-128"/>
            </a:rPr>
            <a:t>千円減したものの、介護給付・訓練等給付費</a:t>
          </a:r>
          <a:r>
            <a:rPr kumimoji="1" lang="en-US" altLang="ja-JP" sz="1300">
              <a:latin typeface="ＭＳ Ｐゴシック" panose="020B0600070205080204" pitchFamily="50" charset="-128"/>
              <a:ea typeface="ＭＳ Ｐゴシック" panose="020B0600070205080204" pitchFamily="50" charset="-128"/>
            </a:rPr>
            <a:t>42,470</a:t>
          </a:r>
          <a:r>
            <a:rPr kumimoji="1" lang="ja-JP" altLang="en-US" sz="1300">
              <a:latin typeface="ＭＳ Ｐゴシック" panose="020B0600070205080204" pitchFamily="50" charset="-128"/>
              <a:ea typeface="ＭＳ Ｐゴシック" panose="020B0600070205080204" pitchFamily="50" charset="-128"/>
            </a:rPr>
            <a:t>千円増、障害児通所給付費</a:t>
          </a:r>
          <a:r>
            <a:rPr kumimoji="1" lang="en-US" altLang="ja-JP" sz="1300">
              <a:latin typeface="ＭＳ Ｐゴシック" panose="020B0600070205080204" pitchFamily="50" charset="-128"/>
              <a:ea typeface="ＭＳ Ｐゴシック" panose="020B0600070205080204" pitchFamily="50" charset="-128"/>
            </a:rPr>
            <a:t>15,130</a:t>
          </a:r>
          <a:r>
            <a:rPr kumimoji="1" lang="ja-JP" altLang="en-US" sz="1300">
              <a:latin typeface="ＭＳ Ｐゴシック" panose="020B0600070205080204" pitchFamily="50" charset="-128"/>
              <a:ea typeface="ＭＳ Ｐゴシック" panose="020B0600070205080204" pitchFamily="50" charset="-128"/>
            </a:rPr>
            <a:t>千円増、その他多くの扶助費が増要因となり、扶助費充当経常一般財源等が</a:t>
          </a:r>
          <a:r>
            <a:rPr kumimoji="1" lang="en-US" altLang="ja-JP" sz="1300">
              <a:latin typeface="ＭＳ Ｐゴシック" panose="020B0600070205080204" pitchFamily="50" charset="-128"/>
              <a:ea typeface="ＭＳ Ｐゴシック" panose="020B0600070205080204" pitchFamily="50" charset="-128"/>
            </a:rPr>
            <a:t>54,607</a:t>
          </a:r>
          <a:r>
            <a:rPr kumimoji="1" lang="ja-JP" altLang="en-US" sz="1300">
              <a:latin typeface="ＭＳ Ｐゴシック" panose="020B0600070205080204" pitchFamily="50" charset="-128"/>
              <a:ea typeface="ＭＳ Ｐゴシック" panose="020B0600070205080204" pitchFamily="50" charset="-128"/>
            </a:rPr>
            <a:t>千円増となったため、昨年度より比率が悪化した。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53</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00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113393</xdr:rowOff>
    </xdr:from>
    <xdr:to>
      <xdr:col>19</xdr:col>
      <xdr:colOff>187325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00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54</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56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15422</xdr:rowOff>
    </xdr:from>
    <xdr:to>
      <xdr:col>11</xdr:col>
      <xdr:colOff>9525</xdr:colOff>
      <xdr:row>53</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02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117022</xdr:rowOff>
    </xdr:from>
    <xdr:to>
      <xdr:col>11</xdr:col>
      <xdr:colOff>60325</xdr:colOff>
      <xdr:row>54</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62593</xdr:rowOff>
    </xdr:from>
    <xdr:to>
      <xdr:col>20</xdr:col>
      <xdr:colOff>38100</xdr:colOff>
      <xdr:row>53</xdr:row>
      <xdr:rowOff>164193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2920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136072</xdr:rowOff>
    </xdr:from>
    <xdr:to>
      <xdr:col>6</xdr:col>
      <xdr:colOff>171450</xdr:colOff>
      <xdr:row>53</xdr:row>
      <xdr:rowOff>66222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76399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介護保険特別会計操出金の</a:t>
          </a:r>
          <a:r>
            <a:rPr kumimoji="1" lang="en-US" altLang="ja-JP" sz="1300">
              <a:latin typeface="ＭＳ Ｐゴシック" panose="020B0600070205080204" pitchFamily="50" charset="-128"/>
              <a:ea typeface="ＭＳ Ｐゴシック" panose="020B0600070205080204" pitchFamily="50" charset="-128"/>
            </a:rPr>
            <a:t>86,061</a:t>
          </a:r>
          <a:r>
            <a:rPr kumimoji="1" lang="ja-JP" altLang="en-US" sz="1300">
              <a:latin typeface="ＭＳ Ｐゴシック" panose="020B0600070205080204" pitchFamily="50" charset="-128"/>
              <a:ea typeface="ＭＳ Ｐゴシック" panose="020B0600070205080204" pitchFamily="50" charset="-128"/>
            </a:rPr>
            <a:t>千円減、坂戸、鶴ヶ島下水道組合負担金の</a:t>
          </a:r>
          <a:r>
            <a:rPr kumimoji="1" lang="en-US" altLang="ja-JP" sz="1300">
              <a:latin typeface="ＭＳ Ｐゴシック" panose="020B0600070205080204" pitchFamily="50" charset="-128"/>
              <a:ea typeface="ＭＳ Ｐゴシック" panose="020B0600070205080204" pitchFamily="50" charset="-128"/>
            </a:rPr>
            <a:t>37,312</a:t>
          </a:r>
          <a:r>
            <a:rPr kumimoji="1" lang="ja-JP" altLang="en-US" sz="1300">
              <a:latin typeface="ＭＳ Ｐゴシック" panose="020B0600070205080204" pitchFamily="50" charset="-128"/>
              <a:ea typeface="ＭＳ Ｐゴシック" panose="020B0600070205080204" pitchFamily="50" charset="-128"/>
            </a:rPr>
            <a:t>千円減等により、繰出金充当経常一般財源等が減少し、昨年度より比率が改善した。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補助費等に充当される一般財源は昨年度と比較して、大きく増減はなく、比率は横ばいとなった。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平均を上回っている要因としては、当市は消防事業や下水道事業を一部事務組合で処理し、負担金を支出しているためである。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今後、事業費補助の適正化に努める。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91622</xdr:rowOff>
    </xdr:from>
    <xdr:to>
      <xdr:col>82</xdr:col>
      <xdr:colOff>107950</xdr:colOff>
      <xdr:row>37</xdr:row>
      <xdr:rowOff>102507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435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102507</xdr:rowOff>
    </xdr:from>
    <xdr:to>
      <xdr:col>78</xdr:col>
      <xdr:colOff>69850</xdr:colOff>
      <xdr:row>37</xdr:row>
      <xdr:rowOff>135164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4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91622</xdr:rowOff>
    </xdr:from>
    <xdr:to>
      <xdr:col>73</xdr:col>
      <xdr:colOff>180975</xdr:colOff>
      <xdr:row>37</xdr:row>
      <xdr:rowOff>135164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35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91622</xdr:rowOff>
    </xdr:from>
    <xdr:to>
      <xdr:col>69</xdr:col>
      <xdr:colOff>92075</xdr:colOff>
      <xdr:row>37</xdr:row>
      <xdr:rowOff>135164</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435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12899</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84364</xdr:rowOff>
    </xdr:from>
    <xdr:to>
      <xdr:col>74</xdr:col>
      <xdr:colOff>31750</xdr:colOff>
      <xdr:row>38</xdr:row>
      <xdr:rowOff>14514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170742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40822</xdr:rowOff>
    </xdr:from>
    <xdr:to>
      <xdr:col>69</xdr:col>
      <xdr:colOff>142875</xdr:colOff>
      <xdr:row>37</xdr:row>
      <xdr:rowOff>142422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127199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84364</xdr:rowOff>
    </xdr:from>
    <xdr:to>
      <xdr:col>65</xdr:col>
      <xdr:colOff>53975</xdr:colOff>
      <xdr:row>38</xdr:row>
      <xdr:rowOff>14514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170742</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主に一般廃棄物処理事業債</a:t>
          </a:r>
          <a:r>
            <a:rPr kumimoji="1" lang="en-US" altLang="ja-JP" sz="1300">
              <a:latin typeface="ＭＳ Ｐゴシック" panose="020B0600070205080204" pitchFamily="50" charset="-128"/>
              <a:ea typeface="ＭＳ Ｐゴシック" panose="020B0600070205080204" pitchFamily="50" charset="-128"/>
            </a:rPr>
            <a:t>55,248</a:t>
          </a:r>
          <a:r>
            <a:rPr kumimoji="1" lang="ja-JP" altLang="en-US" sz="1300">
              <a:latin typeface="ＭＳ Ｐゴシック" panose="020B0600070205080204" pitchFamily="50" charset="-128"/>
              <a:ea typeface="ＭＳ Ｐゴシック" panose="020B0600070205080204" pitchFamily="50" charset="-128"/>
            </a:rPr>
            <a:t>千円増、臨時財政対策債</a:t>
          </a:r>
          <a:r>
            <a:rPr kumimoji="1" lang="en-US" altLang="ja-JP" sz="1300">
              <a:latin typeface="ＭＳ Ｐゴシック" panose="020B0600070205080204" pitchFamily="50" charset="-128"/>
              <a:ea typeface="ＭＳ Ｐゴシック" panose="020B0600070205080204" pitchFamily="50" charset="-128"/>
            </a:rPr>
            <a:t>112,001</a:t>
          </a:r>
          <a:r>
            <a:rPr kumimoji="1" lang="ja-JP" altLang="en-US" sz="1300">
              <a:latin typeface="ＭＳ Ｐゴシック" panose="020B0600070205080204" pitchFamily="50" charset="-128"/>
              <a:ea typeface="ＭＳ Ｐゴシック" panose="020B0600070205080204" pitchFamily="50" charset="-128"/>
            </a:rPr>
            <a:t>千円増などの、地方債の元利償還金に充当される一般財源が増加したことにより、昨年度より比率が悪化した。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今後も、臨時財政対策債や普通建設事業債の償還等を考慮し、公債費負担の軽減を図る。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62230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22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1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119380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11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主に物件費、扶助費の増により比率が悪化したと考えられる。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今後、高齢化率上昇に伴い、医療費・扶助費等の社会保障費は増加し、財政が圧迫されることが懸念される。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今回減少したものについても、健全な財政運営を維持していくためには、引き続き行財政改革等による徹底した歳入歳出の見直しを行い、様々な施策を検討していく。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971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144145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9718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144145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3147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xdr:rowOff>
    </xdr:from>
    <xdr:to>
      <xdr:col>69</xdr:col>
      <xdr:colOff>92075</xdr:colOff>
      <xdr:row>76</xdr:row>
      <xdr:rowOff>64136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0314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104775</xdr:rowOff>
    </xdr:from>
    <xdr:to>
      <xdr:col>69</xdr:col>
      <xdr:colOff>142875</xdr:colOff>
      <xdr:row>75</xdr:row>
      <xdr:rowOff>34925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45102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161307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93345</xdr:rowOff>
    </xdr:from>
    <xdr:to>
      <xdr:col>74</xdr:col>
      <xdr:colOff>31750</xdr:colOff>
      <xdr:row>77</xdr:row>
      <xdr:rowOff>23495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33672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36847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13336</xdr:rowOff>
    </xdr:from>
    <xdr:to>
      <xdr:col>65</xdr:col>
      <xdr:colOff>53975</xdr:colOff>
      <xdr:row>76</xdr:row>
      <xdr:rowOff>114936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99713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12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122668</xdr:rowOff>
    </xdr:from>
    <xdr:to>
      <xdr:col>29</xdr:col>
      <xdr:colOff>127000</xdr:colOff>
      <xdr:row>16</xdr:row>
      <xdr:rowOff>150165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13493"/>
          <a:ext cx="6477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132236</xdr:rowOff>
    </xdr:from>
    <xdr:to>
      <xdr:col>26</xdr:col>
      <xdr:colOff>50800</xdr:colOff>
      <xdr:row>16</xdr:row>
      <xdr:rowOff>150165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23061"/>
          <a:ext cx="698500" cy="1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91872</xdr:rowOff>
    </xdr:from>
    <xdr:to>
      <xdr:col>22</xdr:col>
      <xdr:colOff>114300</xdr:colOff>
      <xdr:row>16</xdr:row>
      <xdr:rowOff>132236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82697"/>
          <a:ext cx="698500" cy="4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91872</xdr:rowOff>
    </xdr:from>
    <xdr:to>
      <xdr:col>18</xdr:col>
      <xdr:colOff>177800</xdr:colOff>
      <xdr:row>16</xdr:row>
      <xdr:rowOff>107155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2697"/>
          <a:ext cx="698500" cy="1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120102</xdr:rowOff>
    </xdr:from>
    <xdr:to>
      <xdr:col>19</xdr:col>
      <xdr:colOff>38100</xdr:colOff>
      <xdr:row>16</xdr:row>
      <xdr:rowOff>50252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0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71868</xdr:rowOff>
    </xdr:from>
    <xdr:to>
      <xdr:col>29</xdr:col>
      <xdr:colOff>177800</xdr:colOff>
      <xdr:row>17</xdr:row>
      <xdr:rowOff>2018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62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43945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99365</xdr:rowOff>
    </xdr:from>
    <xdr:to>
      <xdr:col>26</xdr:col>
      <xdr:colOff>101600</xdr:colOff>
      <xdr:row>17</xdr:row>
      <xdr:rowOff>29515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14292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81436</xdr:rowOff>
    </xdr:from>
    <xdr:to>
      <xdr:col>22</xdr:col>
      <xdr:colOff>165100</xdr:colOff>
      <xdr:row>17</xdr:row>
      <xdr:rowOff>11586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7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167813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5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41072</xdr:rowOff>
    </xdr:from>
    <xdr:to>
      <xdr:col>19</xdr:col>
      <xdr:colOff>38100</xdr:colOff>
      <xdr:row>16</xdr:row>
      <xdr:rowOff>142672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127449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1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56355</xdr:rowOff>
    </xdr:from>
    <xdr:to>
      <xdr:col>15</xdr:col>
      <xdr:colOff>101600</xdr:colOff>
      <xdr:row>16</xdr:row>
      <xdr:rowOff>157955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4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142732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218973</xdr:rowOff>
    </xdr:from>
    <xdr:to>
      <xdr:col>29</xdr:col>
      <xdr:colOff>127000</xdr:colOff>
      <xdr:row>35</xdr:row>
      <xdr:rowOff>262827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29323"/>
          <a:ext cx="647700" cy="4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203751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4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262827</xdr:rowOff>
    </xdr:from>
    <xdr:to>
      <xdr:col>26</xdr:col>
      <xdr:colOff>50800</xdr:colOff>
      <xdr:row>35</xdr:row>
      <xdr:rowOff>265761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73177"/>
          <a:ext cx="698500" cy="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265761</xdr:rowOff>
    </xdr:from>
    <xdr:to>
      <xdr:col>22</xdr:col>
      <xdr:colOff>114300</xdr:colOff>
      <xdr:row>35</xdr:row>
      <xdr:rowOff>285153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76111"/>
          <a:ext cx="698500" cy="1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285153</xdr:rowOff>
    </xdr:from>
    <xdr:to>
      <xdr:col>18</xdr:col>
      <xdr:colOff>177800</xdr:colOff>
      <xdr:row>35</xdr:row>
      <xdr:rowOff>319901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95503"/>
          <a:ext cx="698500" cy="3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168173</xdr:rowOff>
    </xdr:from>
    <xdr:to>
      <xdr:col>29</xdr:col>
      <xdr:colOff>177800</xdr:colOff>
      <xdr:row>35</xdr:row>
      <xdr:rowOff>269773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7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13250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2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212027</xdr:rowOff>
    </xdr:from>
    <xdr:to>
      <xdr:col>26</xdr:col>
      <xdr:colOff>101600</xdr:colOff>
      <xdr:row>35</xdr:row>
      <xdr:rowOff>313627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298404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0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214961</xdr:rowOff>
    </xdr:from>
    <xdr:to>
      <xdr:col>22</xdr:col>
      <xdr:colOff>165100</xdr:colOff>
      <xdr:row>35</xdr:row>
      <xdr:rowOff>316561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301338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234353</xdr:rowOff>
    </xdr:from>
    <xdr:to>
      <xdr:col>19</xdr:col>
      <xdr:colOff>38100</xdr:colOff>
      <xdr:row>35</xdr:row>
      <xdr:rowOff>335953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269101</xdr:rowOff>
    </xdr:from>
    <xdr:to>
      <xdr:col>15</xdr:col>
      <xdr:colOff>101600</xdr:colOff>
      <xdr:row>36</xdr:row>
      <xdr:rowOff>27801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7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6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101,226
98,441
41.02
30,952,549
29,935,333
962,196
18,552,451
30,509,878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126605</xdr:rowOff>
    </xdr:from>
    <xdr:to>
      <xdr:col>24</xdr:col>
      <xdr:colOff>63500</xdr:colOff>
      <xdr:row>36</xdr:row>
      <xdr:rowOff>158217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98805"/>
          <a:ext cx="8382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73177</xdr:rowOff>
    </xdr:from>
    <xdr:to>
      <xdr:col>19</xdr:col>
      <xdr:colOff>177800</xdr:colOff>
      <xdr:row>36</xdr:row>
      <xdr:rowOff>126605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45377"/>
          <a:ext cx="8890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32519</xdr:rowOff>
    </xdr:from>
    <xdr:to>
      <xdr:col>15</xdr:col>
      <xdr:colOff>50800</xdr:colOff>
      <xdr:row>36</xdr:row>
      <xdr:rowOff>73177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4719"/>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2148</xdr:rowOff>
    </xdr:from>
    <xdr:to>
      <xdr:col>10</xdr:col>
      <xdr:colOff>114300</xdr:colOff>
      <xdr:row>36</xdr:row>
      <xdr:rowOff>32519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4348"/>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39229</xdr:rowOff>
    </xdr:from>
    <xdr:to>
      <xdr:col>10</xdr:col>
      <xdr:colOff>165100</xdr:colOff>
      <xdr:row>34</xdr:row>
      <xdr:rowOff>140829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157356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107417</xdr:rowOff>
    </xdr:from>
    <xdr:to>
      <xdr:col>24</xdr:col>
      <xdr:colOff>114300</xdr:colOff>
      <xdr:row>37</xdr:row>
      <xdr:rowOff>37567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85844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75805</xdr:rowOff>
    </xdr:from>
    <xdr:to>
      <xdr:col>20</xdr:col>
      <xdr:colOff>38100</xdr:colOff>
      <xdr:row>37</xdr:row>
      <xdr:rowOff>5955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168532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22377</xdr:rowOff>
    </xdr:from>
    <xdr:to>
      <xdr:col>15</xdr:col>
      <xdr:colOff>101600</xdr:colOff>
      <xdr:row>36</xdr:row>
      <xdr:rowOff>123977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115104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153169</xdr:rowOff>
    </xdr:from>
    <xdr:to>
      <xdr:col>10</xdr:col>
      <xdr:colOff>165100</xdr:colOff>
      <xdr:row>36</xdr:row>
      <xdr:rowOff>83319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122798</xdr:rowOff>
    </xdr:from>
    <xdr:to>
      <xdr:col>6</xdr:col>
      <xdr:colOff>38100</xdr:colOff>
      <xdr:row>36</xdr:row>
      <xdr:rowOff>52948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44075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146494</xdr:rowOff>
    </xdr:from>
    <xdr:to>
      <xdr:col>24</xdr:col>
      <xdr:colOff>63500</xdr:colOff>
      <xdr:row>58</xdr:row>
      <xdr:rowOff>26353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9144"/>
          <a:ext cx="838200" cy="5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3480</xdr:rowOff>
    </xdr:from>
    <xdr:to>
      <xdr:col>19</xdr:col>
      <xdr:colOff>177800</xdr:colOff>
      <xdr:row>58</xdr:row>
      <xdr:rowOff>26353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47580"/>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3480</xdr:rowOff>
    </xdr:from>
    <xdr:to>
      <xdr:col>15</xdr:col>
      <xdr:colOff>50800</xdr:colOff>
      <xdr:row>58</xdr:row>
      <xdr:rowOff>10922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7580"/>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10922</xdr:rowOff>
    </xdr:from>
    <xdr:to>
      <xdr:col>10</xdr:col>
      <xdr:colOff>114300</xdr:colOff>
      <xdr:row>58</xdr:row>
      <xdr:rowOff>34049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5022"/>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50127</xdr:rowOff>
    </xdr:from>
    <xdr:to>
      <xdr:col>10</xdr:col>
      <xdr:colOff>165100</xdr:colOff>
      <xdr:row>57</xdr:row>
      <xdr:rowOff>151727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2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168254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95694</xdr:rowOff>
    </xdr:from>
    <xdr:to>
      <xdr:col>24</xdr:col>
      <xdr:colOff>114300</xdr:colOff>
      <xdr:row>58</xdr:row>
      <xdr:rowOff>25844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74121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147003</xdr:rowOff>
    </xdr:from>
    <xdr:to>
      <xdr:col>20</xdr:col>
      <xdr:colOff>38100</xdr:colOff>
      <xdr:row>58</xdr:row>
      <xdr:rowOff>77153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68280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124130</xdr:rowOff>
    </xdr:from>
    <xdr:to>
      <xdr:col>15</xdr:col>
      <xdr:colOff>101600</xdr:colOff>
      <xdr:row>58</xdr:row>
      <xdr:rowOff>54280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45407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131572</xdr:rowOff>
    </xdr:from>
    <xdr:to>
      <xdr:col>10</xdr:col>
      <xdr:colOff>165100</xdr:colOff>
      <xdr:row>58</xdr:row>
      <xdr:rowOff>61722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52849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154699</xdr:rowOff>
    </xdr:from>
    <xdr:to>
      <xdr:col>6</xdr:col>
      <xdr:colOff>38100</xdr:colOff>
      <xdr:row>58</xdr:row>
      <xdr:rowOff>84849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75976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71577</xdr:rowOff>
    </xdr:from>
    <xdr:to>
      <xdr:col>24</xdr:col>
      <xdr:colOff>63500</xdr:colOff>
      <xdr:row>76</xdr:row>
      <xdr:rowOff>105776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01777"/>
          <a:ext cx="8382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71577</xdr:rowOff>
    </xdr:from>
    <xdr:to>
      <xdr:col>19</xdr:col>
      <xdr:colOff>177800</xdr:colOff>
      <xdr:row>77</xdr:row>
      <xdr:rowOff>56307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01777"/>
          <a:ext cx="889000" cy="15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17080</xdr:rowOff>
    </xdr:from>
    <xdr:to>
      <xdr:col>15</xdr:col>
      <xdr:colOff>50800</xdr:colOff>
      <xdr:row>77</xdr:row>
      <xdr:rowOff>56307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18730"/>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147563</xdr:rowOff>
    </xdr:from>
    <xdr:to>
      <xdr:col>10</xdr:col>
      <xdr:colOff>114300</xdr:colOff>
      <xdr:row>77</xdr:row>
      <xdr:rowOff>17080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77763"/>
          <a:ext cx="889000" cy="4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74361</xdr:rowOff>
    </xdr:from>
    <xdr:to>
      <xdr:col>10</xdr:col>
      <xdr:colOff>165100</xdr:colOff>
      <xdr:row>77</xdr:row>
      <xdr:rowOff>4511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21038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54976</xdr:rowOff>
    </xdr:from>
    <xdr:to>
      <xdr:col>24</xdr:col>
      <xdr:colOff>114300</xdr:colOff>
      <xdr:row>76</xdr:row>
      <xdr:rowOff>156576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77853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20777</xdr:rowOff>
    </xdr:from>
    <xdr:to>
      <xdr:col>20</xdr:col>
      <xdr:colOff>38100</xdr:colOff>
      <xdr:row>76</xdr:row>
      <xdr:rowOff>122377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138904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5507</xdr:rowOff>
    </xdr:from>
    <xdr:to>
      <xdr:col>15</xdr:col>
      <xdr:colOff>101600</xdr:colOff>
      <xdr:row>77</xdr:row>
      <xdr:rowOff>107107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98234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9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137730</xdr:rowOff>
    </xdr:from>
    <xdr:to>
      <xdr:col>10</xdr:col>
      <xdr:colOff>165100</xdr:colOff>
      <xdr:row>77</xdr:row>
      <xdr:rowOff>67880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59007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6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96763</xdr:rowOff>
    </xdr:from>
    <xdr:to>
      <xdr:col>6</xdr:col>
      <xdr:colOff>38100</xdr:colOff>
      <xdr:row>77</xdr:row>
      <xdr:rowOff>26913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18040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1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127915</xdr:rowOff>
    </xdr:from>
    <xdr:to>
      <xdr:col>24</xdr:col>
      <xdr:colOff>63500</xdr:colOff>
      <xdr:row>98</xdr:row>
      <xdr:rowOff>142442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930015"/>
          <a:ext cx="838200" cy="1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103188</xdr:rowOff>
    </xdr:from>
    <xdr:to>
      <xdr:col>19</xdr:col>
      <xdr:colOff>177800</xdr:colOff>
      <xdr:row>98</xdr:row>
      <xdr:rowOff>127915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905288"/>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103188</xdr:rowOff>
    </xdr:from>
    <xdr:to>
      <xdr:col>15</xdr:col>
      <xdr:colOff>50800</xdr:colOff>
      <xdr:row>99</xdr:row>
      <xdr:rowOff>21450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05288"/>
          <a:ext cx="889000" cy="8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21450</xdr:rowOff>
    </xdr:from>
    <xdr:to>
      <xdr:col>10</xdr:col>
      <xdr:colOff>114300</xdr:colOff>
      <xdr:row>99</xdr:row>
      <xdr:rowOff>54648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95000"/>
          <a:ext cx="8890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116421</xdr:rowOff>
    </xdr:from>
    <xdr:to>
      <xdr:col>10</xdr:col>
      <xdr:colOff>165100</xdr:colOff>
      <xdr:row>98</xdr:row>
      <xdr:rowOff>46571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63098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91642</xdr:rowOff>
    </xdr:from>
    <xdr:to>
      <xdr:col>24</xdr:col>
      <xdr:colOff>114300</xdr:colOff>
      <xdr:row>99</xdr:row>
      <xdr:rowOff>21792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6569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0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77115</xdr:rowOff>
    </xdr:from>
    <xdr:to>
      <xdr:col>20</xdr:col>
      <xdr:colOff>38100</xdr:colOff>
      <xdr:row>99</xdr:row>
      <xdr:rowOff>7265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169842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52388</xdr:rowOff>
    </xdr:from>
    <xdr:to>
      <xdr:col>15</xdr:col>
      <xdr:colOff>101600</xdr:colOff>
      <xdr:row>98</xdr:row>
      <xdr:rowOff>153988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145115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142100</xdr:rowOff>
    </xdr:from>
    <xdr:to>
      <xdr:col>10</xdr:col>
      <xdr:colOff>165100</xdr:colOff>
      <xdr:row>99</xdr:row>
      <xdr:rowOff>72250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63377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3848</xdr:rowOff>
    </xdr:from>
    <xdr:to>
      <xdr:col>6</xdr:col>
      <xdr:colOff>38100</xdr:colOff>
      <xdr:row>99</xdr:row>
      <xdr:rowOff>105448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96575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7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28614</xdr:rowOff>
    </xdr:from>
    <xdr:to>
      <xdr:col>55</xdr:col>
      <xdr:colOff>0</xdr:colOff>
      <xdr:row>38</xdr:row>
      <xdr:rowOff>31147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543714"/>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24605</xdr:rowOff>
    </xdr:from>
    <xdr:to>
      <xdr:col>50</xdr:col>
      <xdr:colOff>114300</xdr:colOff>
      <xdr:row>38</xdr:row>
      <xdr:rowOff>31147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539705"/>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21985</xdr:rowOff>
    </xdr:from>
    <xdr:to>
      <xdr:col>45</xdr:col>
      <xdr:colOff>177800</xdr:colOff>
      <xdr:row>38</xdr:row>
      <xdr:rowOff>24605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37085"/>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21985</xdr:rowOff>
    </xdr:from>
    <xdr:to>
      <xdr:col>41</xdr:col>
      <xdr:colOff>50800</xdr:colOff>
      <xdr:row>38</xdr:row>
      <xdr:rowOff>32062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7085"/>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112876</xdr:rowOff>
    </xdr:from>
    <xdr:to>
      <xdr:col>41</xdr:col>
      <xdr:colOff>101600</xdr:colOff>
      <xdr:row>38</xdr:row>
      <xdr:rowOff>43025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565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59553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149264</xdr:rowOff>
    </xdr:from>
    <xdr:to>
      <xdr:col>55</xdr:col>
      <xdr:colOff>50800</xdr:colOff>
      <xdr:row>38</xdr:row>
      <xdr:rowOff>79414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151797</xdr:rowOff>
    </xdr:from>
    <xdr:to>
      <xdr:col>50</xdr:col>
      <xdr:colOff>165100</xdr:colOff>
      <xdr:row>38</xdr:row>
      <xdr:rowOff>81947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73074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145254</xdr:rowOff>
    </xdr:from>
    <xdr:to>
      <xdr:col>46</xdr:col>
      <xdr:colOff>38100</xdr:colOff>
      <xdr:row>38</xdr:row>
      <xdr:rowOff>75405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889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66532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142635</xdr:rowOff>
    </xdr:from>
    <xdr:to>
      <xdr:col>41</xdr:col>
      <xdr:colOff>101600</xdr:colOff>
      <xdr:row>38</xdr:row>
      <xdr:rowOff>72785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63912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152711</xdr:rowOff>
    </xdr:from>
    <xdr:to>
      <xdr:col>36</xdr:col>
      <xdr:colOff>165100</xdr:colOff>
      <xdr:row>38</xdr:row>
      <xdr:rowOff>82862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63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73989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141674</xdr:rowOff>
    </xdr:from>
    <xdr:to>
      <xdr:col>55</xdr:col>
      <xdr:colOff>0</xdr:colOff>
      <xdr:row>58</xdr:row>
      <xdr:rowOff>35870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14324"/>
          <a:ext cx="838200" cy="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91709</xdr:rowOff>
    </xdr:from>
    <xdr:to>
      <xdr:col>50</xdr:col>
      <xdr:colOff>114300</xdr:colOff>
      <xdr:row>58</xdr:row>
      <xdr:rowOff>35870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64359"/>
          <a:ext cx="889000" cy="11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38384</xdr:rowOff>
    </xdr:from>
    <xdr:to>
      <xdr:col>45</xdr:col>
      <xdr:colOff>177800</xdr:colOff>
      <xdr:row>57</xdr:row>
      <xdr:rowOff>91709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11034"/>
          <a:ext cx="889000" cy="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38384</xdr:rowOff>
    </xdr:from>
    <xdr:to>
      <xdr:col>41</xdr:col>
      <xdr:colOff>50800</xdr:colOff>
      <xdr:row>58</xdr:row>
      <xdr:rowOff>31366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11034"/>
          <a:ext cx="889000" cy="1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154127</xdr:rowOff>
    </xdr:from>
    <xdr:to>
      <xdr:col>41</xdr:col>
      <xdr:colOff>101600</xdr:colOff>
      <xdr:row>57</xdr:row>
      <xdr:rowOff>84277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5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100804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90874</xdr:rowOff>
    </xdr:from>
    <xdr:to>
      <xdr:col>55</xdr:col>
      <xdr:colOff>50800</xdr:colOff>
      <xdr:row>58</xdr:row>
      <xdr:rowOff>21024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69301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156520</xdr:rowOff>
    </xdr:from>
    <xdr:to>
      <xdr:col>50</xdr:col>
      <xdr:colOff>165100</xdr:colOff>
      <xdr:row>58</xdr:row>
      <xdr:rowOff>86670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77797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2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40909</xdr:rowOff>
    </xdr:from>
    <xdr:to>
      <xdr:col>46</xdr:col>
      <xdr:colOff>38100</xdr:colOff>
      <xdr:row>57</xdr:row>
      <xdr:rowOff>142509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133636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0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159034</xdr:rowOff>
    </xdr:from>
    <xdr:to>
      <xdr:col>41</xdr:col>
      <xdr:colOff>101600</xdr:colOff>
      <xdr:row>57</xdr:row>
      <xdr:rowOff>89184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80311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152016</xdr:rowOff>
    </xdr:from>
    <xdr:to>
      <xdr:col>36</xdr:col>
      <xdr:colOff>165100</xdr:colOff>
      <xdr:row>58</xdr:row>
      <xdr:rowOff>82166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73293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60833</xdr:rowOff>
    </xdr:from>
    <xdr:to>
      <xdr:col>55</xdr:col>
      <xdr:colOff>0</xdr:colOff>
      <xdr:row>78</xdr:row>
      <xdr:rowOff>109919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33933"/>
          <a:ext cx="838200" cy="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75679</xdr:rowOff>
    </xdr:from>
    <xdr:to>
      <xdr:col>50</xdr:col>
      <xdr:colOff>114300</xdr:colOff>
      <xdr:row>78</xdr:row>
      <xdr:rowOff>109919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48779"/>
          <a:ext cx="889000" cy="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43841</xdr:rowOff>
    </xdr:from>
    <xdr:to>
      <xdr:col>45</xdr:col>
      <xdr:colOff>177800</xdr:colOff>
      <xdr:row>78</xdr:row>
      <xdr:rowOff>75679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16941"/>
          <a:ext cx="8890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43841</xdr:rowOff>
    </xdr:from>
    <xdr:to>
      <xdr:col>41</xdr:col>
      <xdr:colOff>50800</xdr:colOff>
      <xdr:row>78</xdr:row>
      <xdr:rowOff>59817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16941"/>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132054</xdr:rowOff>
    </xdr:from>
    <xdr:to>
      <xdr:col>41</xdr:col>
      <xdr:colOff>101600</xdr:colOff>
      <xdr:row>78</xdr:row>
      <xdr:rowOff>62204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78731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10033</xdr:rowOff>
    </xdr:from>
    <xdr:to>
      <xdr:col>55</xdr:col>
      <xdr:colOff>50800</xdr:colOff>
      <xdr:row>78</xdr:row>
      <xdr:rowOff>111633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32910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59119</xdr:rowOff>
    </xdr:from>
    <xdr:to>
      <xdr:col>50</xdr:col>
      <xdr:colOff>165100</xdr:colOff>
      <xdr:row>78</xdr:row>
      <xdr:rowOff>160719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151846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24879</xdr:rowOff>
    </xdr:from>
    <xdr:to>
      <xdr:col>46</xdr:col>
      <xdr:colOff>38100</xdr:colOff>
      <xdr:row>78</xdr:row>
      <xdr:rowOff>126479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143006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1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164491</xdr:rowOff>
    </xdr:from>
    <xdr:to>
      <xdr:col>41</xdr:col>
      <xdr:colOff>101600</xdr:colOff>
      <xdr:row>78</xdr:row>
      <xdr:rowOff>94641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85768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9017</xdr:rowOff>
    </xdr:from>
    <xdr:to>
      <xdr:col>36</xdr:col>
      <xdr:colOff>165100</xdr:colOff>
      <xdr:row>78</xdr:row>
      <xdr:rowOff>110617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101744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7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36437</xdr:rowOff>
    </xdr:from>
    <xdr:to>
      <xdr:col>55</xdr:col>
      <xdr:colOff>0</xdr:colOff>
      <xdr:row>98</xdr:row>
      <xdr:rowOff>53098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38537"/>
          <a:ext cx="8382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114353</xdr:rowOff>
    </xdr:from>
    <xdr:to>
      <xdr:col>50</xdr:col>
      <xdr:colOff>114300</xdr:colOff>
      <xdr:row>98</xdr:row>
      <xdr:rowOff>53098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45003"/>
          <a:ext cx="889000" cy="1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80118</xdr:rowOff>
    </xdr:from>
    <xdr:to>
      <xdr:col>45</xdr:col>
      <xdr:colOff>177800</xdr:colOff>
      <xdr:row>97</xdr:row>
      <xdr:rowOff>114353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10768"/>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80118</xdr:rowOff>
    </xdr:from>
    <xdr:to>
      <xdr:col>41</xdr:col>
      <xdr:colOff>50800</xdr:colOff>
      <xdr:row>98</xdr:row>
      <xdr:rowOff>50171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10768"/>
          <a:ext cx="889000" cy="1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71042</xdr:rowOff>
    </xdr:from>
    <xdr:to>
      <xdr:col>41</xdr:col>
      <xdr:colOff>101600</xdr:colOff>
      <xdr:row>98</xdr:row>
      <xdr:rowOff>1192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0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163769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7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157087</xdr:rowOff>
    </xdr:from>
    <xdr:to>
      <xdr:col>55</xdr:col>
      <xdr:colOff>50800</xdr:colOff>
      <xdr:row>98</xdr:row>
      <xdr:rowOff>87237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72014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2298</xdr:rowOff>
    </xdr:from>
    <xdr:to>
      <xdr:col>50</xdr:col>
      <xdr:colOff>165100</xdr:colOff>
      <xdr:row>98</xdr:row>
      <xdr:rowOff>103898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0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95025</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89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63553</xdr:rowOff>
    </xdr:from>
    <xdr:to>
      <xdr:col>46</xdr:col>
      <xdr:colOff>38100</xdr:colOff>
      <xdr:row>97</xdr:row>
      <xdr:rowOff>165153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156280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29318</xdr:rowOff>
    </xdr:from>
    <xdr:to>
      <xdr:col>41</xdr:col>
      <xdr:colOff>101600</xdr:colOff>
      <xdr:row>97</xdr:row>
      <xdr:rowOff>130918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147445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170821</xdr:rowOff>
    </xdr:from>
    <xdr:to>
      <xdr:col>36</xdr:col>
      <xdr:colOff>165100</xdr:colOff>
      <xdr:row>98</xdr:row>
      <xdr:rowOff>100971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92098</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89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20218</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0676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19152</xdr:rowOff>
    </xdr:from>
    <xdr:to>
      <xdr:col>71</xdr:col>
      <xdr:colOff>177800</xdr:colOff>
      <xdr:row>39</xdr:row>
      <xdr:rowOff>20218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0570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126847</xdr:rowOff>
    </xdr:from>
    <xdr:to>
      <xdr:col>72</xdr:col>
      <xdr:colOff>38100</xdr:colOff>
      <xdr:row>39</xdr:row>
      <xdr:rowOff>56997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73525</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417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140868</xdr:rowOff>
    </xdr:from>
    <xdr:to>
      <xdr:col>72</xdr:col>
      <xdr:colOff>38100</xdr:colOff>
      <xdr:row>39</xdr:row>
      <xdr:rowOff>71018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62145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139802</xdr:rowOff>
    </xdr:from>
    <xdr:to>
      <xdr:col>67</xdr:col>
      <xdr:colOff>101600</xdr:colOff>
      <xdr:row>39</xdr:row>
      <xdr:rowOff>69952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61079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4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13188</xdr:rowOff>
    </xdr:from>
    <xdr:to>
      <xdr:col>85</xdr:col>
      <xdr:colOff>127000</xdr:colOff>
      <xdr:row>76</xdr:row>
      <xdr:rowOff>38145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43388"/>
          <a:ext cx="8382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38145</xdr:rowOff>
    </xdr:from>
    <xdr:to>
      <xdr:col>81</xdr:col>
      <xdr:colOff>50800</xdr:colOff>
      <xdr:row>76</xdr:row>
      <xdr:rowOff>73253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68345"/>
          <a:ext cx="8890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73253</xdr:rowOff>
    </xdr:from>
    <xdr:to>
      <xdr:col>76</xdr:col>
      <xdr:colOff>114300</xdr:colOff>
      <xdr:row>76</xdr:row>
      <xdr:rowOff>106248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0345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103715</xdr:rowOff>
    </xdr:from>
    <xdr:to>
      <xdr:col>71</xdr:col>
      <xdr:colOff>177800</xdr:colOff>
      <xdr:row>76</xdr:row>
      <xdr:rowOff>106248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3391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165786</xdr:rowOff>
    </xdr:from>
    <xdr:to>
      <xdr:col>72</xdr:col>
      <xdr:colOff>38100</xdr:colOff>
      <xdr:row>75</xdr:row>
      <xdr:rowOff>95936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112463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133839</xdr:rowOff>
    </xdr:from>
    <xdr:to>
      <xdr:col>85</xdr:col>
      <xdr:colOff>177800</xdr:colOff>
      <xdr:row>76</xdr:row>
      <xdr:rowOff>63990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92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112265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158795</xdr:rowOff>
    </xdr:from>
    <xdr:to>
      <xdr:col>81</xdr:col>
      <xdr:colOff>101600</xdr:colOff>
      <xdr:row>76</xdr:row>
      <xdr:rowOff>88945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80072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22453</xdr:rowOff>
    </xdr:from>
    <xdr:to>
      <xdr:col>76</xdr:col>
      <xdr:colOff>165100</xdr:colOff>
      <xdr:row>76</xdr:row>
      <xdr:rowOff>124053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115180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55448</xdr:rowOff>
    </xdr:from>
    <xdr:to>
      <xdr:col>72</xdr:col>
      <xdr:colOff>38100</xdr:colOff>
      <xdr:row>76</xdr:row>
      <xdr:rowOff>157048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148175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52915</xdr:rowOff>
    </xdr:from>
    <xdr:to>
      <xdr:col>67</xdr:col>
      <xdr:colOff>101600</xdr:colOff>
      <xdr:row>76</xdr:row>
      <xdr:rowOff>154515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145642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111333</xdr:rowOff>
    </xdr:from>
    <xdr:to>
      <xdr:col>85</xdr:col>
      <xdr:colOff>127000</xdr:colOff>
      <xdr:row>98</xdr:row>
      <xdr:rowOff>116753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13433"/>
          <a:ext cx="8382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116477</xdr:rowOff>
    </xdr:from>
    <xdr:to>
      <xdr:col>81</xdr:col>
      <xdr:colOff>50800</xdr:colOff>
      <xdr:row>98</xdr:row>
      <xdr:rowOff>116753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18577"/>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116477</xdr:rowOff>
    </xdr:from>
    <xdr:to>
      <xdr:col>76</xdr:col>
      <xdr:colOff>114300</xdr:colOff>
      <xdr:row>98</xdr:row>
      <xdr:rowOff>120619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18577"/>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119324</xdr:rowOff>
    </xdr:from>
    <xdr:to>
      <xdr:col>71</xdr:col>
      <xdr:colOff>177800</xdr:colOff>
      <xdr:row>98</xdr:row>
      <xdr:rowOff>120619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2142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60533</xdr:rowOff>
    </xdr:from>
    <xdr:to>
      <xdr:col>85</xdr:col>
      <xdr:colOff>177800</xdr:colOff>
      <xdr:row>98</xdr:row>
      <xdr:rowOff>162133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65953</xdr:rowOff>
    </xdr:from>
    <xdr:to>
      <xdr:col>81</xdr:col>
      <xdr:colOff>101600</xdr:colOff>
      <xdr:row>98</xdr:row>
      <xdr:rowOff>167553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158680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65677</xdr:rowOff>
    </xdr:from>
    <xdr:to>
      <xdr:col>76</xdr:col>
      <xdr:colOff>165100</xdr:colOff>
      <xdr:row>98</xdr:row>
      <xdr:rowOff>167277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12354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69819</xdr:rowOff>
    </xdr:from>
    <xdr:to>
      <xdr:col>72</xdr:col>
      <xdr:colOff>38100</xdr:colOff>
      <xdr:row>98</xdr:row>
      <xdr:rowOff>171419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162546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6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68524</xdr:rowOff>
    </xdr:from>
    <xdr:to>
      <xdr:col>67</xdr:col>
      <xdr:colOff>101600</xdr:colOff>
      <xdr:row>98</xdr:row>
      <xdr:rowOff>170124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161251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6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49200</xdr:rowOff>
    </xdr:from>
    <xdr:to>
      <xdr:col>102</xdr:col>
      <xdr:colOff>165100</xdr:colOff>
      <xdr:row>38</xdr:row>
      <xdr:rowOff>150800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167327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95155</xdr:rowOff>
    </xdr:from>
    <xdr:to>
      <xdr:col>116</xdr:col>
      <xdr:colOff>63500</xdr:colOff>
      <xdr:row>59</xdr:row>
      <xdr:rowOff>95221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0705"/>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91792</xdr:rowOff>
    </xdr:from>
    <xdr:to>
      <xdr:col>111</xdr:col>
      <xdr:colOff>177800</xdr:colOff>
      <xdr:row>59</xdr:row>
      <xdr:rowOff>95155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7342"/>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91563</xdr:rowOff>
    </xdr:from>
    <xdr:to>
      <xdr:col>107</xdr:col>
      <xdr:colOff>50800</xdr:colOff>
      <xdr:row>59</xdr:row>
      <xdr:rowOff>91792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071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91563</xdr:rowOff>
    </xdr:from>
    <xdr:to>
      <xdr:col>102</xdr:col>
      <xdr:colOff>114300</xdr:colOff>
      <xdr:row>59</xdr:row>
      <xdr:rowOff>91629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0711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54447</xdr:rowOff>
    </xdr:from>
    <xdr:to>
      <xdr:col>102</xdr:col>
      <xdr:colOff>165100</xdr:colOff>
      <xdr:row>58</xdr:row>
      <xdr:rowOff>156047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9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1124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44421</xdr:rowOff>
    </xdr:from>
    <xdr:to>
      <xdr:col>116</xdr:col>
      <xdr:colOff>114300</xdr:colOff>
      <xdr:row>59</xdr:row>
      <xdr:rowOff>146021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130798</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4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44355</xdr:rowOff>
    </xdr:from>
    <xdr:to>
      <xdr:col>112</xdr:col>
      <xdr:colOff>38100</xdr:colOff>
      <xdr:row>59</xdr:row>
      <xdr:rowOff>145955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137082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2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40992</xdr:rowOff>
    </xdr:from>
    <xdr:to>
      <xdr:col>107</xdr:col>
      <xdr:colOff>101600</xdr:colOff>
      <xdr:row>59</xdr:row>
      <xdr:rowOff>142592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133719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49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40763</xdr:rowOff>
    </xdr:from>
    <xdr:to>
      <xdr:col>102</xdr:col>
      <xdr:colOff>165100</xdr:colOff>
      <xdr:row>59</xdr:row>
      <xdr:rowOff>142363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133490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4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40829</xdr:rowOff>
    </xdr:from>
    <xdr:to>
      <xdr:col>98</xdr:col>
      <xdr:colOff>38100</xdr:colOff>
      <xdr:row>59</xdr:row>
      <xdr:rowOff>142429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133556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49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114913</xdr:rowOff>
    </xdr:from>
    <xdr:to>
      <xdr:col>116</xdr:col>
      <xdr:colOff>63500</xdr:colOff>
      <xdr:row>74</xdr:row>
      <xdr:rowOff>132320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02213"/>
          <a:ext cx="8382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114913</xdr:rowOff>
    </xdr:from>
    <xdr:to>
      <xdr:col>111</xdr:col>
      <xdr:colOff>177800</xdr:colOff>
      <xdr:row>74</xdr:row>
      <xdr:rowOff>146264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02213"/>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145055</xdr:rowOff>
    </xdr:from>
    <xdr:to>
      <xdr:col>107</xdr:col>
      <xdr:colOff>50800</xdr:colOff>
      <xdr:row>74</xdr:row>
      <xdr:rowOff>146264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32355"/>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145055</xdr:rowOff>
    </xdr:from>
    <xdr:to>
      <xdr:col>102</xdr:col>
      <xdr:colOff>114300</xdr:colOff>
      <xdr:row>75</xdr:row>
      <xdr:rowOff>114750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32355"/>
          <a:ext cx="889000" cy="14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52030</xdr:rowOff>
    </xdr:from>
    <xdr:to>
      <xdr:col>102</xdr:col>
      <xdr:colOff>165100</xdr:colOff>
      <xdr:row>73</xdr:row>
      <xdr:rowOff>153630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170157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81520</xdr:rowOff>
    </xdr:from>
    <xdr:to>
      <xdr:col>116</xdr:col>
      <xdr:colOff>114300</xdr:colOff>
      <xdr:row>75</xdr:row>
      <xdr:rowOff>11670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59947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64113</xdr:rowOff>
    </xdr:from>
    <xdr:to>
      <xdr:col>112</xdr:col>
      <xdr:colOff>38100</xdr:colOff>
      <xdr:row>74</xdr:row>
      <xdr:rowOff>165713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156840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4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95464</xdr:rowOff>
    </xdr:from>
    <xdr:to>
      <xdr:col>107</xdr:col>
      <xdr:colOff>101600</xdr:colOff>
      <xdr:row>75</xdr:row>
      <xdr:rowOff>25614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94255</xdr:rowOff>
    </xdr:from>
    <xdr:to>
      <xdr:col>102</xdr:col>
      <xdr:colOff>165100</xdr:colOff>
      <xdr:row>75</xdr:row>
      <xdr:rowOff>24405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15532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63950</xdr:rowOff>
    </xdr:from>
    <xdr:to>
      <xdr:col>98</xdr:col>
      <xdr:colOff>38100</xdr:colOff>
      <xdr:row>75</xdr:row>
      <xdr:rowOff>165550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156677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決算額は</a:t>
          </a:r>
          <a:r>
            <a:rPr kumimoji="1" lang="en-US" altLang="ja-JP" sz="1300">
              <a:latin typeface="ＭＳ Ｐゴシック" panose="020B0600070205080204" pitchFamily="50" charset="-128"/>
              <a:ea typeface="ＭＳ Ｐゴシック" panose="020B0600070205080204" pitchFamily="50" charset="-128"/>
            </a:rPr>
            <a:t>1,364,686</a:t>
          </a:r>
          <a:r>
            <a:rPr kumimoji="1" lang="ja-JP" altLang="en-US" sz="1300">
              <a:latin typeface="ＭＳ Ｐゴシック" panose="020B0600070205080204" pitchFamily="50" charset="-128"/>
              <a:ea typeface="ＭＳ Ｐゴシック" panose="020B0600070205080204" pitchFamily="50" charset="-128"/>
            </a:rPr>
            <a:t>千円増、前年度比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％増であった。その要因として、物件費が基幹系業務システム管理運用事業</a:t>
          </a:r>
          <a:r>
            <a:rPr kumimoji="1" lang="en-US" altLang="ja-JP" sz="1300">
              <a:latin typeface="ＭＳ Ｐゴシック" panose="020B0600070205080204" pitchFamily="50" charset="-128"/>
              <a:ea typeface="ＭＳ Ｐゴシック" panose="020B0600070205080204" pitchFamily="50" charset="-128"/>
            </a:rPr>
            <a:t>92,534</a:t>
          </a:r>
          <a:r>
            <a:rPr kumimoji="1" lang="ja-JP" altLang="en-US" sz="1300">
              <a:latin typeface="ＭＳ Ｐゴシック" panose="020B0600070205080204" pitchFamily="50" charset="-128"/>
              <a:ea typeface="ＭＳ Ｐゴシック" panose="020B0600070205080204" pitchFamily="50" charset="-128"/>
            </a:rPr>
            <a:t>千円皆増、小・中学校コンピュータ整備事業</a:t>
          </a:r>
          <a:r>
            <a:rPr kumimoji="1" lang="en-US" altLang="ja-JP" sz="1300">
              <a:latin typeface="ＭＳ Ｐゴシック" panose="020B0600070205080204" pitchFamily="50" charset="-128"/>
              <a:ea typeface="ＭＳ Ｐゴシック" panose="020B0600070205080204" pitchFamily="50" charset="-128"/>
            </a:rPr>
            <a:t>66,148</a:t>
          </a:r>
          <a:r>
            <a:rPr kumimoji="1" lang="ja-JP" altLang="en-US" sz="1300">
              <a:latin typeface="ＭＳ Ｐゴシック" panose="020B0600070205080204" pitchFamily="50" charset="-128"/>
              <a:ea typeface="ＭＳ Ｐゴシック" panose="020B0600070205080204" pitchFamily="50" charset="-128"/>
            </a:rPr>
            <a:t>千円増、英語指導推進事業</a:t>
          </a:r>
          <a:r>
            <a:rPr kumimoji="1" lang="en-US" altLang="ja-JP" sz="1300">
              <a:latin typeface="ＭＳ Ｐゴシック" panose="020B0600070205080204" pitchFamily="50" charset="-128"/>
              <a:ea typeface="ＭＳ Ｐゴシック" panose="020B0600070205080204" pitchFamily="50" charset="-128"/>
            </a:rPr>
            <a:t>28,178</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402,690</a:t>
          </a:r>
          <a:r>
            <a:rPr kumimoji="1" lang="ja-JP" altLang="en-US" sz="1300">
              <a:latin typeface="ＭＳ Ｐゴシック" panose="020B0600070205080204" pitchFamily="50" charset="-128"/>
              <a:ea typeface="ＭＳ Ｐゴシック" panose="020B0600070205080204" pitchFamily="50" charset="-128"/>
            </a:rPr>
            <a:t>千円増となったことや、普通建設事業費（うち新規設備）が森戸橋架替整備事業（繰越明許含）が</a:t>
          </a:r>
          <a:r>
            <a:rPr kumimoji="1" lang="en-US" altLang="ja-JP" sz="1300">
              <a:latin typeface="ＭＳ Ｐゴシック" panose="020B0600070205080204" pitchFamily="50" charset="-128"/>
              <a:ea typeface="ＭＳ Ｐゴシック" panose="020B0600070205080204" pitchFamily="50" charset="-128"/>
            </a:rPr>
            <a:t>231,739</a:t>
          </a:r>
          <a:r>
            <a:rPr kumimoji="1" lang="ja-JP" altLang="en-US" sz="1300">
              <a:latin typeface="ＭＳ Ｐゴシック" panose="020B0600070205080204" pitchFamily="50" charset="-128"/>
              <a:ea typeface="ＭＳ Ｐゴシック" panose="020B0600070205080204" pitchFamily="50" charset="-128"/>
            </a:rPr>
            <a:t>千円増となったこと、普通建設事業（うち更新設備）が民間保育所施設整備事業</a:t>
          </a:r>
          <a:r>
            <a:rPr kumimoji="1" lang="en-US" altLang="ja-JP" sz="1300">
              <a:latin typeface="ＭＳ Ｐゴシック" panose="020B0600070205080204" pitchFamily="50" charset="-128"/>
              <a:ea typeface="ＭＳ Ｐゴシック" panose="020B0600070205080204" pitchFamily="50" charset="-128"/>
            </a:rPr>
            <a:t>220,538</a:t>
          </a:r>
          <a:r>
            <a:rPr kumimoji="1" lang="ja-JP" altLang="en-US" sz="1300">
              <a:latin typeface="ＭＳ Ｐゴシック" panose="020B0600070205080204" pitchFamily="50" charset="-128"/>
              <a:ea typeface="ＭＳ Ｐゴシック" panose="020B0600070205080204" pitchFamily="50" charset="-128"/>
            </a:rPr>
            <a:t>千円皆増となったことなどがあげられる。多くの項目で類似団体を下回っているが、引き続き行財政改革等による歳入歳出の見直しを進めるとともに、将来にわたって安定した市税収入を確保するため、様々な施策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101,226
98,441
41.02
30,952,549
29,935,333
962,196
18,552,451
30,509,878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13208</xdr:rowOff>
    </xdr:from>
    <xdr:to>
      <xdr:col>24</xdr:col>
      <xdr:colOff>63500</xdr:colOff>
      <xdr:row>37</xdr:row>
      <xdr:rowOff>100076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685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13208</xdr:rowOff>
    </xdr:from>
    <xdr:to>
      <xdr:col>19</xdr:col>
      <xdr:colOff>177800</xdr:colOff>
      <xdr:row>37</xdr:row>
      <xdr:rowOff>76454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685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52070</xdr:rowOff>
    </xdr:from>
    <xdr:to>
      <xdr:col>15</xdr:col>
      <xdr:colOff>50800</xdr:colOff>
      <xdr:row>37</xdr:row>
      <xdr:rowOff>76454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4270"/>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106172</xdr:rowOff>
    </xdr:from>
    <xdr:to>
      <xdr:col>10</xdr:col>
      <xdr:colOff>114300</xdr:colOff>
      <xdr:row>36</xdr:row>
      <xdr:rowOff>52070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6922"/>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130810</xdr:rowOff>
    </xdr:from>
    <xdr:to>
      <xdr:col>10</xdr:col>
      <xdr:colOff>165100</xdr:colOff>
      <xdr:row>36</xdr:row>
      <xdr:rowOff>60960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77487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49276</xdr:rowOff>
    </xdr:from>
    <xdr:to>
      <xdr:col>24</xdr:col>
      <xdr:colOff>114300</xdr:colOff>
      <xdr:row>37</xdr:row>
      <xdr:rowOff>150876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133858</xdr:rowOff>
    </xdr:from>
    <xdr:to>
      <xdr:col>20</xdr:col>
      <xdr:colOff>38100</xdr:colOff>
      <xdr:row>37</xdr:row>
      <xdr:rowOff>64008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55135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25654</xdr:rowOff>
    </xdr:from>
    <xdr:to>
      <xdr:col>15</xdr:col>
      <xdr:colOff>101600</xdr:colOff>
      <xdr:row>37</xdr:row>
      <xdr:rowOff>127254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118381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1270</xdr:rowOff>
    </xdr:from>
    <xdr:to>
      <xdr:col>10</xdr:col>
      <xdr:colOff>165100</xdr:colOff>
      <xdr:row>36</xdr:row>
      <xdr:rowOff>102870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93997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55372</xdr:rowOff>
    </xdr:from>
    <xdr:to>
      <xdr:col>6</xdr:col>
      <xdr:colOff>38100</xdr:colOff>
      <xdr:row>35</xdr:row>
      <xdr:rowOff>156972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148099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127536</xdr:rowOff>
    </xdr:from>
    <xdr:to>
      <xdr:col>24</xdr:col>
      <xdr:colOff>63500</xdr:colOff>
      <xdr:row>58</xdr:row>
      <xdr:rowOff>131656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71636"/>
          <a:ext cx="838200" cy="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130175</xdr:rowOff>
    </xdr:from>
    <xdr:to>
      <xdr:col>19</xdr:col>
      <xdr:colOff>177800</xdr:colOff>
      <xdr:row>58</xdr:row>
      <xdr:rowOff>131656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74275"/>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130175</xdr:rowOff>
    </xdr:from>
    <xdr:to>
      <xdr:col>15</xdr:col>
      <xdr:colOff>50800</xdr:colOff>
      <xdr:row>58</xdr:row>
      <xdr:rowOff>131994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74275"/>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131994</xdr:rowOff>
    </xdr:from>
    <xdr:to>
      <xdr:col>10</xdr:col>
      <xdr:colOff>114300</xdr:colOff>
      <xdr:row>58</xdr:row>
      <xdr:rowOff>134718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6094"/>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76990</xdr:rowOff>
    </xdr:from>
    <xdr:to>
      <xdr:col>10</xdr:col>
      <xdr:colOff>165100</xdr:colOff>
      <xdr:row>59</xdr:row>
      <xdr:rowOff>7140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23667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76736</xdr:rowOff>
    </xdr:from>
    <xdr:to>
      <xdr:col>24</xdr:col>
      <xdr:colOff>114300</xdr:colOff>
      <xdr:row>59</xdr:row>
      <xdr:rowOff>6886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80856</xdr:rowOff>
    </xdr:from>
    <xdr:to>
      <xdr:col>20</xdr:col>
      <xdr:colOff>38100</xdr:colOff>
      <xdr:row>59</xdr:row>
      <xdr:rowOff>11006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79375</xdr:rowOff>
    </xdr:from>
    <xdr:to>
      <xdr:col>15</xdr:col>
      <xdr:colOff>101600</xdr:colOff>
      <xdr:row>59</xdr:row>
      <xdr:rowOff>9525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81194</xdr:rowOff>
    </xdr:from>
    <xdr:to>
      <xdr:col>10</xdr:col>
      <xdr:colOff>165100</xdr:colOff>
      <xdr:row>59</xdr:row>
      <xdr:rowOff>11344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83918</xdr:rowOff>
    </xdr:from>
    <xdr:to>
      <xdr:col>6</xdr:col>
      <xdr:colOff>38100</xdr:colOff>
      <xdr:row>59</xdr:row>
      <xdr:rowOff>14068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166556</xdr:rowOff>
    </xdr:from>
    <xdr:to>
      <xdr:col>24</xdr:col>
      <xdr:colOff>63500</xdr:colOff>
      <xdr:row>78</xdr:row>
      <xdr:rowOff>6066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8206"/>
          <a:ext cx="8382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165847</xdr:rowOff>
    </xdr:from>
    <xdr:to>
      <xdr:col>19</xdr:col>
      <xdr:colOff>177800</xdr:colOff>
      <xdr:row>78</xdr:row>
      <xdr:rowOff>6066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67497"/>
          <a:ext cx="8890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165847</xdr:rowOff>
    </xdr:from>
    <xdr:to>
      <xdr:col>15</xdr:col>
      <xdr:colOff>50800</xdr:colOff>
      <xdr:row>78</xdr:row>
      <xdr:rowOff>72589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7497"/>
          <a:ext cx="889000" cy="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72589</xdr:rowOff>
    </xdr:from>
    <xdr:to>
      <xdr:col>10</xdr:col>
      <xdr:colOff>114300</xdr:colOff>
      <xdr:row>78</xdr:row>
      <xdr:rowOff>152403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5689"/>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128023</xdr:rowOff>
    </xdr:from>
    <xdr:to>
      <xdr:col>10</xdr:col>
      <xdr:colOff>165100</xdr:colOff>
      <xdr:row>77</xdr:row>
      <xdr:rowOff>58173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74700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115756</xdr:rowOff>
    </xdr:from>
    <xdr:to>
      <xdr:col>24</xdr:col>
      <xdr:colOff>114300</xdr:colOff>
      <xdr:row>78</xdr:row>
      <xdr:rowOff>45906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30683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126716</xdr:rowOff>
    </xdr:from>
    <xdr:to>
      <xdr:col>20</xdr:col>
      <xdr:colOff>38100</xdr:colOff>
      <xdr:row>78</xdr:row>
      <xdr:rowOff>56866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47993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2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115047</xdr:rowOff>
    </xdr:from>
    <xdr:to>
      <xdr:col>15</xdr:col>
      <xdr:colOff>101600</xdr:colOff>
      <xdr:row>78</xdr:row>
      <xdr:rowOff>45197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36324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21789</xdr:rowOff>
    </xdr:from>
    <xdr:to>
      <xdr:col>10</xdr:col>
      <xdr:colOff>165100</xdr:colOff>
      <xdr:row>78</xdr:row>
      <xdr:rowOff>123389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114516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101603</xdr:rowOff>
    </xdr:from>
    <xdr:to>
      <xdr:col>6</xdr:col>
      <xdr:colOff>38100</xdr:colOff>
      <xdr:row>79</xdr:row>
      <xdr:rowOff>31753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22880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6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58573</xdr:rowOff>
    </xdr:from>
    <xdr:to>
      <xdr:col>24</xdr:col>
      <xdr:colOff>63500</xdr:colOff>
      <xdr:row>97</xdr:row>
      <xdr:rowOff>87985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9223"/>
          <a:ext cx="8382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89688</xdr:rowOff>
    </xdr:from>
    <xdr:to>
      <xdr:col>19</xdr:col>
      <xdr:colOff>177800</xdr:colOff>
      <xdr:row>97</xdr:row>
      <xdr:rowOff>87985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48888"/>
          <a:ext cx="889000" cy="16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57620</xdr:rowOff>
    </xdr:from>
    <xdr:to>
      <xdr:col>15</xdr:col>
      <xdr:colOff>50800</xdr:colOff>
      <xdr:row>96</xdr:row>
      <xdr:rowOff>89688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16820"/>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57620</xdr:rowOff>
    </xdr:from>
    <xdr:to>
      <xdr:col>10</xdr:col>
      <xdr:colOff>114300</xdr:colOff>
      <xdr:row>97</xdr:row>
      <xdr:rowOff>97434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16820"/>
          <a:ext cx="889000" cy="2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103569</xdr:rowOff>
    </xdr:from>
    <xdr:to>
      <xdr:col>10</xdr:col>
      <xdr:colOff>165100</xdr:colOff>
      <xdr:row>97</xdr:row>
      <xdr:rowOff>33719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24846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7773</xdr:rowOff>
    </xdr:from>
    <xdr:to>
      <xdr:col>24</xdr:col>
      <xdr:colOff>114300</xdr:colOff>
      <xdr:row>97</xdr:row>
      <xdr:rowOff>109373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94150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37185</xdr:rowOff>
    </xdr:from>
    <xdr:to>
      <xdr:col>20</xdr:col>
      <xdr:colOff>38100</xdr:colOff>
      <xdr:row>97</xdr:row>
      <xdr:rowOff>138785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129912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38888</xdr:rowOff>
    </xdr:from>
    <xdr:to>
      <xdr:col>15</xdr:col>
      <xdr:colOff>101600</xdr:colOff>
      <xdr:row>96</xdr:row>
      <xdr:rowOff>140488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157015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6820</xdr:rowOff>
    </xdr:from>
    <xdr:to>
      <xdr:col>10</xdr:col>
      <xdr:colOff>165100</xdr:colOff>
      <xdr:row>96</xdr:row>
      <xdr:rowOff>108420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124947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46634</xdr:rowOff>
    </xdr:from>
    <xdr:to>
      <xdr:col>6</xdr:col>
      <xdr:colOff>38100</xdr:colOff>
      <xdr:row>97</xdr:row>
      <xdr:rowOff>148234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139361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106781</xdr:rowOff>
    </xdr:from>
    <xdr:to>
      <xdr:col>55</xdr:col>
      <xdr:colOff>0</xdr:colOff>
      <xdr:row>37</xdr:row>
      <xdr:rowOff>116383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50431"/>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17170</xdr:rowOff>
    </xdr:from>
    <xdr:to>
      <xdr:col>50</xdr:col>
      <xdr:colOff>114300</xdr:colOff>
      <xdr:row>37</xdr:row>
      <xdr:rowOff>106781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60820"/>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17170</xdr:rowOff>
    </xdr:from>
    <xdr:to>
      <xdr:col>45</xdr:col>
      <xdr:colOff>177800</xdr:colOff>
      <xdr:row>37</xdr:row>
      <xdr:rowOff>89408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60820"/>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89408</xdr:rowOff>
    </xdr:from>
    <xdr:to>
      <xdr:col>41</xdr:col>
      <xdr:colOff>50800</xdr:colOff>
      <xdr:row>37</xdr:row>
      <xdr:rowOff>93066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3305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132791</xdr:rowOff>
    </xdr:from>
    <xdr:to>
      <xdr:col>41</xdr:col>
      <xdr:colOff>101600</xdr:colOff>
      <xdr:row>33</xdr:row>
      <xdr:rowOff>62941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61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79468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39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65583</xdr:rowOff>
    </xdr:from>
    <xdr:to>
      <xdr:col>55</xdr:col>
      <xdr:colOff>50800</xdr:colOff>
      <xdr:row>37</xdr:row>
      <xdr:rowOff>167183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44010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8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55981</xdr:rowOff>
    </xdr:from>
    <xdr:to>
      <xdr:col>50</xdr:col>
      <xdr:colOff>165100</xdr:colOff>
      <xdr:row>37</xdr:row>
      <xdr:rowOff>157581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148709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137820</xdr:rowOff>
    </xdr:from>
    <xdr:to>
      <xdr:col>46</xdr:col>
      <xdr:colOff>38100</xdr:colOff>
      <xdr:row>37</xdr:row>
      <xdr:rowOff>67970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59097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02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38608</xdr:rowOff>
    </xdr:from>
    <xdr:to>
      <xdr:col>41</xdr:col>
      <xdr:colOff>101600</xdr:colOff>
      <xdr:row>37</xdr:row>
      <xdr:rowOff>140208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131335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42266</xdr:rowOff>
    </xdr:from>
    <xdr:to>
      <xdr:col>36</xdr:col>
      <xdr:colOff>165100</xdr:colOff>
      <xdr:row>37</xdr:row>
      <xdr:rowOff>143866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134993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4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52694</xdr:rowOff>
    </xdr:from>
    <xdr:to>
      <xdr:col>55</xdr:col>
      <xdr:colOff>0</xdr:colOff>
      <xdr:row>58</xdr:row>
      <xdr:rowOff>67142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96794"/>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52055</xdr:rowOff>
    </xdr:from>
    <xdr:to>
      <xdr:col>50</xdr:col>
      <xdr:colOff>114300</xdr:colOff>
      <xdr:row>58</xdr:row>
      <xdr:rowOff>67142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9615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52055</xdr:rowOff>
    </xdr:from>
    <xdr:to>
      <xdr:col>45</xdr:col>
      <xdr:colOff>177800</xdr:colOff>
      <xdr:row>58</xdr:row>
      <xdr:rowOff>52284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9615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33630</xdr:rowOff>
    </xdr:from>
    <xdr:to>
      <xdr:col>41</xdr:col>
      <xdr:colOff>50800</xdr:colOff>
      <xdr:row>58</xdr:row>
      <xdr:rowOff>52284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77730"/>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112446</xdr:rowOff>
    </xdr:from>
    <xdr:to>
      <xdr:col>41</xdr:col>
      <xdr:colOff>101600</xdr:colOff>
      <xdr:row>57</xdr:row>
      <xdr:rowOff>42596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59123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48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1894</xdr:rowOff>
    </xdr:from>
    <xdr:to>
      <xdr:col>55</xdr:col>
      <xdr:colOff>50800</xdr:colOff>
      <xdr:row>58</xdr:row>
      <xdr:rowOff>103494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88271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16342</xdr:rowOff>
    </xdr:from>
    <xdr:to>
      <xdr:col>50</xdr:col>
      <xdr:colOff>165100</xdr:colOff>
      <xdr:row>58</xdr:row>
      <xdr:rowOff>117942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109069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1255</xdr:rowOff>
    </xdr:from>
    <xdr:to>
      <xdr:col>46</xdr:col>
      <xdr:colOff>38100</xdr:colOff>
      <xdr:row>58</xdr:row>
      <xdr:rowOff>102855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93982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1484</xdr:rowOff>
    </xdr:from>
    <xdr:to>
      <xdr:col>41</xdr:col>
      <xdr:colOff>101600</xdr:colOff>
      <xdr:row>58</xdr:row>
      <xdr:rowOff>103084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94211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3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154280</xdr:rowOff>
    </xdr:from>
    <xdr:to>
      <xdr:col>36</xdr:col>
      <xdr:colOff>165100</xdr:colOff>
      <xdr:row>58</xdr:row>
      <xdr:rowOff>84430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75557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66548</xdr:rowOff>
    </xdr:from>
    <xdr:to>
      <xdr:col>55</xdr:col>
      <xdr:colOff>0</xdr:colOff>
      <xdr:row>79</xdr:row>
      <xdr:rowOff>67135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611098"/>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60637</xdr:rowOff>
    </xdr:from>
    <xdr:to>
      <xdr:col>50</xdr:col>
      <xdr:colOff>114300</xdr:colOff>
      <xdr:row>79</xdr:row>
      <xdr:rowOff>67135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605187"/>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3977</xdr:rowOff>
    </xdr:from>
    <xdr:to>
      <xdr:col>45</xdr:col>
      <xdr:colOff>177800</xdr:colOff>
      <xdr:row>79</xdr:row>
      <xdr:rowOff>60637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48527"/>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3977</xdr:rowOff>
    </xdr:from>
    <xdr:to>
      <xdr:col>41</xdr:col>
      <xdr:colOff>50800</xdr:colOff>
      <xdr:row>79</xdr:row>
      <xdr:rowOff>58024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48527"/>
          <a:ext cx="8890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64179</xdr:rowOff>
    </xdr:from>
    <xdr:to>
      <xdr:col>41</xdr:col>
      <xdr:colOff>101600</xdr:colOff>
      <xdr:row>77</xdr:row>
      <xdr:rowOff>165779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6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15748</xdr:rowOff>
    </xdr:from>
    <xdr:to>
      <xdr:col>55</xdr:col>
      <xdr:colOff>50800</xdr:colOff>
      <xdr:row>79</xdr:row>
      <xdr:rowOff>117348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102125</xdr:rowOff>
    </xdr:from>
    <xdr:ext cx="378565"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75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16335</xdr:rowOff>
    </xdr:from>
    <xdr:to>
      <xdr:col>50</xdr:col>
      <xdr:colOff>165100</xdr:colOff>
      <xdr:row>79</xdr:row>
      <xdr:rowOff>117935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109062</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50017" y="13653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9837</xdr:rowOff>
    </xdr:from>
    <xdr:to>
      <xdr:col>46</xdr:col>
      <xdr:colOff>38100</xdr:colOff>
      <xdr:row>79</xdr:row>
      <xdr:rowOff>111437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102564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4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124627</xdr:rowOff>
    </xdr:from>
    <xdr:to>
      <xdr:col>41</xdr:col>
      <xdr:colOff>101600</xdr:colOff>
      <xdr:row>79</xdr:row>
      <xdr:rowOff>54777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45904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7224</xdr:rowOff>
    </xdr:from>
    <xdr:to>
      <xdr:col>36</xdr:col>
      <xdr:colOff>165100</xdr:colOff>
      <xdr:row>79</xdr:row>
      <xdr:rowOff>108824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99951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4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110776</xdr:rowOff>
    </xdr:from>
    <xdr:to>
      <xdr:col>55</xdr:col>
      <xdr:colOff>0</xdr:colOff>
      <xdr:row>97</xdr:row>
      <xdr:rowOff>164161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41426"/>
          <a:ext cx="838200" cy="5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118734</xdr:rowOff>
    </xdr:from>
    <xdr:to>
      <xdr:col>50</xdr:col>
      <xdr:colOff>114300</xdr:colOff>
      <xdr:row>97</xdr:row>
      <xdr:rowOff>164161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49384"/>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107511</xdr:rowOff>
    </xdr:from>
    <xdr:to>
      <xdr:col>45</xdr:col>
      <xdr:colOff>177800</xdr:colOff>
      <xdr:row>97</xdr:row>
      <xdr:rowOff>118734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38161"/>
          <a:ext cx="889000" cy="1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107511</xdr:rowOff>
    </xdr:from>
    <xdr:to>
      <xdr:col>41</xdr:col>
      <xdr:colOff>50800</xdr:colOff>
      <xdr:row>97</xdr:row>
      <xdr:rowOff>132733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38161"/>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124964</xdr:rowOff>
    </xdr:from>
    <xdr:to>
      <xdr:col>41</xdr:col>
      <xdr:colOff>101600</xdr:colOff>
      <xdr:row>97</xdr:row>
      <xdr:rowOff>55114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8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71641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59976</xdr:rowOff>
    </xdr:from>
    <xdr:to>
      <xdr:col>55</xdr:col>
      <xdr:colOff>50800</xdr:colOff>
      <xdr:row>97</xdr:row>
      <xdr:rowOff>161576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146353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113361</xdr:rowOff>
    </xdr:from>
    <xdr:to>
      <xdr:col>50</xdr:col>
      <xdr:colOff>165100</xdr:colOff>
      <xdr:row>98</xdr:row>
      <xdr:rowOff>43511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34638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67934</xdr:rowOff>
    </xdr:from>
    <xdr:to>
      <xdr:col>46</xdr:col>
      <xdr:colOff>38100</xdr:colOff>
      <xdr:row>97</xdr:row>
      <xdr:rowOff>169534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160661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56711</xdr:rowOff>
    </xdr:from>
    <xdr:to>
      <xdr:col>41</xdr:col>
      <xdr:colOff>101600</xdr:colOff>
      <xdr:row>97</xdr:row>
      <xdr:rowOff>158311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149438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81933</xdr:rowOff>
    </xdr:from>
    <xdr:to>
      <xdr:col>36</xdr:col>
      <xdr:colOff>165100</xdr:colOff>
      <xdr:row>98</xdr:row>
      <xdr:rowOff>12083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110744</xdr:rowOff>
    </xdr:from>
    <xdr:to>
      <xdr:col>85</xdr:col>
      <xdr:colOff>127000</xdr:colOff>
      <xdr:row>36</xdr:row>
      <xdr:rowOff>79121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11494"/>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51689</xdr:rowOff>
    </xdr:from>
    <xdr:to>
      <xdr:col>81</xdr:col>
      <xdr:colOff>50800</xdr:colOff>
      <xdr:row>36</xdr:row>
      <xdr:rowOff>79121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2388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51689</xdr:rowOff>
    </xdr:from>
    <xdr:to>
      <xdr:col>76</xdr:col>
      <xdr:colOff>114300</xdr:colOff>
      <xdr:row>36</xdr:row>
      <xdr:rowOff>96901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23889"/>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70993</xdr:rowOff>
    </xdr:from>
    <xdr:to>
      <xdr:col>71</xdr:col>
      <xdr:colOff>177800</xdr:colOff>
      <xdr:row>36</xdr:row>
      <xdr:rowOff>96901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4319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147955</xdr:rowOff>
    </xdr:from>
    <xdr:to>
      <xdr:col>72</xdr:col>
      <xdr:colOff>38100</xdr:colOff>
      <xdr:row>34</xdr:row>
      <xdr:rowOff>78105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94632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5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59944</xdr:rowOff>
    </xdr:from>
    <xdr:to>
      <xdr:col>85</xdr:col>
      <xdr:colOff>177800</xdr:colOff>
      <xdr:row>35</xdr:row>
      <xdr:rowOff>161544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82821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28321</xdr:rowOff>
    </xdr:from>
    <xdr:to>
      <xdr:col>81</xdr:col>
      <xdr:colOff>101600</xdr:colOff>
      <xdr:row>36</xdr:row>
      <xdr:rowOff>129921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121048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889</xdr:rowOff>
    </xdr:from>
    <xdr:to>
      <xdr:col>76</xdr:col>
      <xdr:colOff>165100</xdr:colOff>
      <xdr:row>36</xdr:row>
      <xdr:rowOff>102489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93616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46101</xdr:rowOff>
    </xdr:from>
    <xdr:to>
      <xdr:col>72</xdr:col>
      <xdr:colOff>38100</xdr:colOff>
      <xdr:row>36</xdr:row>
      <xdr:rowOff>147701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138828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20193</xdr:rowOff>
    </xdr:from>
    <xdr:to>
      <xdr:col>67</xdr:col>
      <xdr:colOff>101600</xdr:colOff>
      <xdr:row>36</xdr:row>
      <xdr:rowOff>121793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112920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33972</xdr:rowOff>
    </xdr:from>
    <xdr:to>
      <xdr:col>85</xdr:col>
      <xdr:colOff>127000</xdr:colOff>
      <xdr:row>58</xdr:row>
      <xdr:rowOff>50527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78072"/>
          <a:ext cx="8382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50527</xdr:rowOff>
    </xdr:from>
    <xdr:to>
      <xdr:col>81</xdr:col>
      <xdr:colOff>50800</xdr:colOff>
      <xdr:row>58</xdr:row>
      <xdr:rowOff>63976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94627"/>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8027</xdr:rowOff>
    </xdr:from>
    <xdr:to>
      <xdr:col>76</xdr:col>
      <xdr:colOff>114300</xdr:colOff>
      <xdr:row>58</xdr:row>
      <xdr:rowOff>63976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52127"/>
          <a:ext cx="889000" cy="5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8027</xdr:rowOff>
    </xdr:from>
    <xdr:to>
      <xdr:col>71</xdr:col>
      <xdr:colOff>177800</xdr:colOff>
      <xdr:row>58</xdr:row>
      <xdr:rowOff>45821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52127"/>
          <a:ext cx="8890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80194</xdr:rowOff>
    </xdr:from>
    <xdr:to>
      <xdr:col>72</xdr:col>
      <xdr:colOff>38100</xdr:colOff>
      <xdr:row>57</xdr:row>
      <xdr:rowOff>10344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26871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154622</xdr:rowOff>
    </xdr:from>
    <xdr:to>
      <xdr:col>85</xdr:col>
      <xdr:colOff>177800</xdr:colOff>
      <xdr:row>58</xdr:row>
      <xdr:rowOff>84772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69549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171177</xdr:rowOff>
    </xdr:from>
    <xdr:to>
      <xdr:col>81</xdr:col>
      <xdr:colOff>101600</xdr:colOff>
      <xdr:row>58</xdr:row>
      <xdr:rowOff>101327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92454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13176</xdr:rowOff>
    </xdr:from>
    <xdr:to>
      <xdr:col>76</xdr:col>
      <xdr:colOff>165100</xdr:colOff>
      <xdr:row>58</xdr:row>
      <xdr:rowOff>114776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105903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5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128677</xdr:rowOff>
    </xdr:from>
    <xdr:to>
      <xdr:col>72</xdr:col>
      <xdr:colOff>38100</xdr:colOff>
      <xdr:row>58</xdr:row>
      <xdr:rowOff>58827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49954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166471</xdr:rowOff>
    </xdr:from>
    <xdr:to>
      <xdr:col>67</xdr:col>
      <xdr:colOff>101600</xdr:colOff>
      <xdr:row>58</xdr:row>
      <xdr:rowOff>96621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87748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20219</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6476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19152</xdr:rowOff>
    </xdr:from>
    <xdr:to>
      <xdr:col>71</xdr:col>
      <xdr:colOff>177800</xdr:colOff>
      <xdr:row>79</xdr:row>
      <xdr:rowOff>20219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370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126848</xdr:rowOff>
    </xdr:from>
    <xdr:to>
      <xdr:col>72</xdr:col>
      <xdr:colOff>38100</xdr:colOff>
      <xdr:row>79</xdr:row>
      <xdr:rowOff>56998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73525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75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140869</xdr:rowOff>
    </xdr:from>
    <xdr:to>
      <xdr:col>72</xdr:col>
      <xdr:colOff>38100</xdr:colOff>
      <xdr:row>79</xdr:row>
      <xdr:rowOff>71019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62146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0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139802</xdr:rowOff>
    </xdr:from>
    <xdr:to>
      <xdr:col>67</xdr:col>
      <xdr:colOff>101600</xdr:colOff>
      <xdr:row>79</xdr:row>
      <xdr:rowOff>69952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61079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0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13188</xdr:rowOff>
    </xdr:from>
    <xdr:to>
      <xdr:col>85</xdr:col>
      <xdr:colOff>127000</xdr:colOff>
      <xdr:row>96</xdr:row>
      <xdr:rowOff>38145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72388"/>
          <a:ext cx="8382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38145</xdr:rowOff>
    </xdr:from>
    <xdr:to>
      <xdr:col>81</xdr:col>
      <xdr:colOff>50800</xdr:colOff>
      <xdr:row>96</xdr:row>
      <xdr:rowOff>73253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97345"/>
          <a:ext cx="8890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73253</xdr:rowOff>
    </xdr:from>
    <xdr:to>
      <xdr:col>76</xdr:col>
      <xdr:colOff>114300</xdr:colOff>
      <xdr:row>96</xdr:row>
      <xdr:rowOff>106248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3245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103715</xdr:rowOff>
    </xdr:from>
    <xdr:to>
      <xdr:col>71</xdr:col>
      <xdr:colOff>177800</xdr:colOff>
      <xdr:row>96</xdr:row>
      <xdr:rowOff>106248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6291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165767</xdr:rowOff>
    </xdr:from>
    <xdr:to>
      <xdr:col>72</xdr:col>
      <xdr:colOff>38100</xdr:colOff>
      <xdr:row>95</xdr:row>
      <xdr:rowOff>95917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112444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133838</xdr:rowOff>
    </xdr:from>
    <xdr:to>
      <xdr:col>85</xdr:col>
      <xdr:colOff>177800</xdr:colOff>
      <xdr:row>96</xdr:row>
      <xdr:rowOff>63988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112265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0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158795</xdr:rowOff>
    </xdr:from>
    <xdr:to>
      <xdr:col>81</xdr:col>
      <xdr:colOff>101600</xdr:colOff>
      <xdr:row>96</xdr:row>
      <xdr:rowOff>88945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80072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22453</xdr:rowOff>
    </xdr:from>
    <xdr:to>
      <xdr:col>76</xdr:col>
      <xdr:colOff>165100</xdr:colOff>
      <xdr:row>96</xdr:row>
      <xdr:rowOff>124053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115180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55448</xdr:rowOff>
    </xdr:from>
    <xdr:to>
      <xdr:col>72</xdr:col>
      <xdr:colOff>38100</xdr:colOff>
      <xdr:row>96</xdr:row>
      <xdr:rowOff>157048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148175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52915</xdr:rowOff>
    </xdr:from>
    <xdr:to>
      <xdr:col>67</xdr:col>
      <xdr:colOff>101600</xdr:colOff>
      <xdr:row>96</xdr:row>
      <xdr:rowOff>154515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145642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61468</xdr:rowOff>
    </xdr:from>
    <xdr:to>
      <xdr:col>102</xdr:col>
      <xdr:colOff>165100</xdr:colOff>
      <xdr:row>37</xdr:row>
      <xdr:rowOff>163068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8145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決算額は</a:t>
          </a:r>
          <a:r>
            <a:rPr kumimoji="1" lang="en-US" altLang="ja-JP" sz="1300">
              <a:latin typeface="ＭＳ Ｐゴシック" panose="020B0600070205080204" pitchFamily="50" charset="-128"/>
              <a:ea typeface="ＭＳ Ｐゴシック" panose="020B0600070205080204" pitchFamily="50" charset="-128"/>
            </a:rPr>
            <a:t>1,364,686</a:t>
          </a:r>
          <a:r>
            <a:rPr kumimoji="1" lang="ja-JP" altLang="en-US" sz="1300">
              <a:latin typeface="ＭＳ Ｐゴシック" panose="020B0600070205080204" pitchFamily="50" charset="-128"/>
              <a:ea typeface="ＭＳ Ｐゴシック" panose="020B0600070205080204" pitchFamily="50" charset="-128"/>
            </a:rPr>
            <a:t>千円増、前年度比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％増であった。その要因として、土木費は森戸橋架替整備事業</a:t>
          </a:r>
          <a:r>
            <a:rPr kumimoji="1" lang="en-US" altLang="ja-JP" sz="1300">
              <a:latin typeface="ＭＳ Ｐゴシック" panose="020B0600070205080204" pitchFamily="50" charset="-128"/>
              <a:ea typeface="ＭＳ Ｐゴシック" panose="020B0600070205080204" pitchFamily="50" charset="-128"/>
            </a:rPr>
            <a:t>328,283</a:t>
          </a:r>
          <a:r>
            <a:rPr kumimoji="1" lang="ja-JP" altLang="en-US" sz="1300">
              <a:latin typeface="ＭＳ Ｐゴシック" panose="020B0600070205080204" pitchFamily="50" charset="-128"/>
              <a:ea typeface="ＭＳ Ｐゴシック" panose="020B0600070205080204" pitchFamily="50" charset="-128"/>
            </a:rPr>
            <a:t>千円増、生活道路整備事業（繰越明許含）</a:t>
          </a:r>
          <a:r>
            <a:rPr kumimoji="1" lang="en-US" altLang="ja-JP" sz="1300">
              <a:latin typeface="ＭＳ Ｐゴシック" panose="020B0600070205080204" pitchFamily="50" charset="-128"/>
              <a:ea typeface="ＭＳ Ｐゴシック" panose="020B0600070205080204" pitchFamily="50" charset="-128"/>
            </a:rPr>
            <a:t>81,689</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492,895</a:t>
          </a:r>
          <a:r>
            <a:rPr kumimoji="1" lang="ja-JP" altLang="en-US" sz="1300">
              <a:latin typeface="ＭＳ Ｐゴシック" panose="020B0600070205080204" pitchFamily="50" charset="-128"/>
              <a:ea typeface="ＭＳ Ｐゴシック" panose="020B0600070205080204" pitchFamily="50" charset="-128"/>
            </a:rPr>
            <a:t>千円増となったこと、消防費は排水ポンプ車整備事業</a:t>
          </a:r>
          <a:r>
            <a:rPr kumimoji="1" lang="en-US" altLang="ja-JP" sz="1300">
              <a:latin typeface="ＭＳ Ｐゴシック" panose="020B0600070205080204" pitchFamily="50" charset="-128"/>
              <a:ea typeface="ＭＳ Ｐゴシック" panose="020B0600070205080204" pitchFamily="50" charset="-128"/>
            </a:rPr>
            <a:t>103,110</a:t>
          </a:r>
          <a:r>
            <a:rPr kumimoji="1" lang="ja-JP" altLang="en-US" sz="1300">
              <a:latin typeface="ＭＳ Ｐゴシック" panose="020B0600070205080204" pitchFamily="50" charset="-128"/>
              <a:ea typeface="ＭＳ Ｐゴシック" panose="020B0600070205080204" pitchFamily="50" charset="-128"/>
            </a:rPr>
            <a:t>千円の皆増、民生費は民間保育所施設整備事業</a:t>
          </a:r>
          <a:r>
            <a:rPr kumimoji="1" lang="en-US" altLang="ja-JP" sz="1300">
              <a:latin typeface="ＭＳ Ｐゴシック" panose="020B0600070205080204" pitchFamily="50" charset="-128"/>
              <a:ea typeface="ＭＳ Ｐゴシック" panose="020B0600070205080204" pitchFamily="50" charset="-128"/>
            </a:rPr>
            <a:t>220,538</a:t>
          </a:r>
          <a:r>
            <a:rPr kumimoji="1" lang="ja-JP" altLang="en-US" sz="1300">
              <a:latin typeface="ＭＳ Ｐゴシック" panose="020B0600070205080204" pitchFamily="50" charset="-128"/>
              <a:ea typeface="ＭＳ Ｐゴシック" panose="020B0600070205080204" pitchFamily="50" charset="-128"/>
            </a:rPr>
            <a:t>千円の皆増などがあげられる。類似団体の平均を下回っており、今後の健全な財政運営に努める。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a:t>
          </a:r>
          <a:r>
            <a:rPr kumimoji="1" lang="en-US" altLang="ja-JP" sz="1200">
              <a:latin typeface="ＭＳ ゴシック" pitchFamily="49" charset="-128"/>
              <a:ea typeface="ＭＳ ゴシック" pitchFamily="49" charset="-128"/>
            </a:rPr>
            <a:t>46</a:t>
          </a:r>
          <a:r>
            <a:rPr kumimoji="1" lang="ja-JP" altLang="en-US" sz="1200">
              <a:latin typeface="ＭＳ ゴシック" pitchFamily="49" charset="-128"/>
              <a:ea typeface="ＭＳ ゴシック" pitchFamily="49" charset="-128"/>
            </a:rPr>
            <a:t>億円を突破したが、様々な施設の老朽化や高齢化率の上昇を考慮すると、今後も残高に注視していかなければならない。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実質収支については、歳入では前年度比</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％の増であり、斎場整備事業債</a:t>
          </a:r>
          <a:r>
            <a:rPr kumimoji="1" lang="en-US" altLang="ja-JP" sz="1200">
              <a:latin typeface="ＭＳ ゴシック" pitchFamily="49" charset="-128"/>
              <a:ea typeface="ＭＳ ゴシック" pitchFamily="49" charset="-128"/>
            </a:rPr>
            <a:t>275,000</a:t>
          </a:r>
          <a:r>
            <a:rPr kumimoji="1" lang="ja-JP" altLang="en-US" sz="1200">
              <a:latin typeface="ＭＳ ゴシック" pitchFamily="49" charset="-128"/>
              <a:ea typeface="ＭＳ ゴシック" pitchFamily="49" charset="-128"/>
            </a:rPr>
            <a:t>千円皆増、排水ポンプ車整備事業</a:t>
          </a:r>
          <a:r>
            <a:rPr kumimoji="1" lang="en-US" altLang="ja-JP" sz="1200">
              <a:latin typeface="ＭＳ ゴシック" pitchFamily="49" charset="-128"/>
              <a:ea typeface="ＭＳ ゴシック" pitchFamily="49" charset="-128"/>
            </a:rPr>
            <a:t>99,100</a:t>
          </a:r>
          <a:r>
            <a:rPr kumimoji="1" lang="ja-JP" altLang="en-US" sz="1200">
              <a:latin typeface="ＭＳ ゴシック" pitchFamily="49" charset="-128"/>
              <a:ea typeface="ＭＳ ゴシック" pitchFamily="49" charset="-128"/>
            </a:rPr>
            <a:t>千円皆増等の地方債が増加したことが主な要因である。歳出は前年度比</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％増であり、土木費の森戸橋架替整備事業</a:t>
          </a:r>
          <a:r>
            <a:rPr kumimoji="1" lang="en-US" altLang="ja-JP" sz="1200">
              <a:latin typeface="ＭＳ ゴシック" pitchFamily="49" charset="-128"/>
              <a:ea typeface="ＭＳ ゴシック" pitchFamily="49" charset="-128"/>
            </a:rPr>
            <a:t>328,283</a:t>
          </a:r>
          <a:r>
            <a:rPr kumimoji="1" lang="ja-JP" altLang="en-US" sz="1200">
              <a:latin typeface="ＭＳ ゴシック" pitchFamily="49" charset="-128"/>
              <a:ea typeface="ＭＳ ゴシック" pitchFamily="49" charset="-128"/>
            </a:rPr>
            <a:t>千円増、民生費の民間保育所施設整備事業</a:t>
          </a:r>
          <a:r>
            <a:rPr kumimoji="1" lang="en-US" altLang="ja-JP" sz="1200">
              <a:latin typeface="ＭＳ ゴシック" pitchFamily="49" charset="-128"/>
              <a:ea typeface="ＭＳ ゴシック" pitchFamily="49" charset="-128"/>
            </a:rPr>
            <a:t>220,538</a:t>
          </a:r>
          <a:r>
            <a:rPr kumimoji="1" lang="ja-JP" altLang="en-US" sz="1200">
              <a:latin typeface="ＭＳ ゴシック" pitchFamily="49" charset="-128"/>
              <a:ea typeface="ＭＳ ゴシック" pitchFamily="49" charset="-128"/>
            </a:rPr>
            <a:t>千円皆増等が主な要因である。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今後も事務事業の適正化を図り、適切な黒字額の確保に努める。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一般会計は、地方消費税交付金等各種交付金の増加により、標準財政規模は増加したものの、森戸橋架替整備事業</a:t>
          </a:r>
          <a:r>
            <a:rPr kumimoji="1" lang="en-US" altLang="ja-JP" sz="1400">
              <a:latin typeface="ＭＳ ゴシック" pitchFamily="49" charset="-128"/>
              <a:ea typeface="ＭＳ ゴシック" pitchFamily="49" charset="-128"/>
            </a:rPr>
            <a:t>326,987</a:t>
          </a:r>
          <a:r>
            <a:rPr kumimoji="1" lang="ja-JP" altLang="en-US" sz="1400">
              <a:latin typeface="ＭＳ ゴシック" pitchFamily="49" charset="-128"/>
              <a:ea typeface="ＭＳ ゴシック" pitchFamily="49" charset="-128"/>
            </a:rPr>
            <a:t>千円増、民間保育所施設整備事業</a:t>
          </a:r>
          <a:r>
            <a:rPr kumimoji="1" lang="en-US" altLang="ja-JP" sz="1400">
              <a:latin typeface="ＭＳ ゴシック" pitchFamily="49" charset="-128"/>
              <a:ea typeface="ＭＳ ゴシック" pitchFamily="49" charset="-128"/>
            </a:rPr>
            <a:t>220,538</a:t>
          </a:r>
          <a:r>
            <a:rPr kumimoji="1" lang="ja-JP" altLang="en-US" sz="1400">
              <a:latin typeface="ＭＳ ゴシック" pitchFamily="49" charset="-128"/>
              <a:ea typeface="ＭＳ ゴシック" pitchFamily="49" charset="-128"/>
            </a:rPr>
            <a:t>千円皆増等、歳出面がそれ以上に増加したことで、実質収支が</a:t>
          </a:r>
          <a:r>
            <a:rPr kumimoji="1" lang="en-US" altLang="ja-JP" sz="1400">
              <a:latin typeface="ＭＳ ゴシック" pitchFamily="49" charset="-128"/>
              <a:ea typeface="ＭＳ ゴシック" pitchFamily="49" charset="-128"/>
            </a:rPr>
            <a:t>419,371</a:t>
          </a:r>
          <a:r>
            <a:rPr kumimoji="1" lang="ja-JP" altLang="en-US" sz="1400">
              <a:latin typeface="ＭＳ ゴシック" pitchFamily="49" charset="-128"/>
              <a:ea typeface="ＭＳ ゴシック" pitchFamily="49" charset="-128"/>
            </a:rPr>
            <a:t>千円減となり、比率は悪化した。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今後、扶助費等の社会保障費の増加や、納税義務者の減少などによる市税収入の減少等が見込まれることから、事務事業の適正化を図り、適切な黒字額の確保に努める。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30952549</v>
      </c>
      <c r="BO4" s="430"/>
      <c r="BP4" s="430"/>
      <c r="BQ4" s="430"/>
      <c r="BR4" s="430"/>
      <c r="BS4" s="430"/>
      <c r="BT4" s="430"/>
      <c r="BU4" s="431"/>
      <c r="BV4" s="429">
        <v>30006376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5.2</v>
      </c>
      <c r="CU4" s="436"/>
      <c r="CV4" s="436"/>
      <c r="CW4" s="436"/>
      <c r="CX4" s="436"/>
      <c r="CY4" s="436"/>
      <c r="CZ4" s="436"/>
      <c r="DA4" s="437"/>
      <c r="DB4" s="435">
        <v>7.5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29935333</v>
      </c>
      <c r="BO5" s="467"/>
      <c r="BP5" s="467"/>
      <c r="BQ5" s="467"/>
      <c r="BR5" s="467"/>
      <c r="BS5" s="467"/>
      <c r="BT5" s="467"/>
      <c r="BU5" s="468"/>
      <c r="BV5" s="466">
        <v>28570647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91.1</v>
      </c>
      <c r="CU5" s="464"/>
      <c r="CV5" s="464"/>
      <c r="CW5" s="464"/>
      <c r="CX5" s="464"/>
      <c r="CY5" s="464"/>
      <c r="CZ5" s="464"/>
      <c r="DA5" s="465"/>
      <c r="DB5" s="463">
        <v>89.6</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1017216</v>
      </c>
      <c r="BO6" s="467"/>
      <c r="BP6" s="467"/>
      <c r="BQ6" s="467"/>
      <c r="BR6" s="467"/>
      <c r="BS6" s="467"/>
      <c r="BT6" s="467"/>
      <c r="BU6" s="468"/>
      <c r="BV6" s="466">
        <v>1435729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98.7</v>
      </c>
      <c r="CU6" s="504"/>
      <c r="CV6" s="504"/>
      <c r="CW6" s="504"/>
      <c r="CX6" s="504"/>
      <c r="CY6" s="504"/>
      <c r="CZ6" s="504"/>
      <c r="DA6" s="505"/>
      <c r="DB6" s="503">
        <v>97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55020</v>
      </c>
      <c r="BO7" s="467"/>
      <c r="BP7" s="467"/>
      <c r="BQ7" s="467"/>
      <c r="BR7" s="467"/>
      <c r="BS7" s="467"/>
      <c r="BT7" s="467"/>
      <c r="BU7" s="468"/>
      <c r="BV7" s="466">
        <v>54162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18552451</v>
      </c>
      <c r="CU7" s="467"/>
      <c r="CV7" s="467"/>
      <c r="CW7" s="467"/>
      <c r="CX7" s="467"/>
      <c r="CY7" s="467"/>
      <c r="CZ7" s="467"/>
      <c r="DA7" s="468"/>
      <c r="DB7" s="466">
        <v>18304517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962196</v>
      </c>
      <c r="BO8" s="467"/>
      <c r="BP8" s="467"/>
      <c r="BQ8" s="467"/>
      <c r="BR8" s="467"/>
      <c r="BS8" s="467"/>
      <c r="BT8" s="467"/>
      <c r="BU8" s="468"/>
      <c r="BV8" s="466">
        <v>1381567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0.83</v>
      </c>
      <c r="CU8" s="507"/>
      <c r="CV8" s="507"/>
      <c r="CW8" s="507"/>
      <c r="CX8" s="507"/>
      <c r="CY8" s="507"/>
      <c r="CZ8" s="507"/>
      <c r="DA8" s="508"/>
      <c r="DB8" s="506">
        <v>0.83</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101679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-419371</v>
      </c>
      <c r="BO9" s="467"/>
      <c r="BP9" s="467"/>
      <c r="BQ9" s="467"/>
      <c r="BR9" s="467"/>
      <c r="BS9" s="467"/>
      <c r="BT9" s="467"/>
      <c r="BU9" s="468"/>
      <c r="BV9" s="466">
        <v>437310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12.6</v>
      </c>
      <c r="CU9" s="464"/>
      <c r="CV9" s="464"/>
      <c r="CW9" s="464"/>
      <c r="CX9" s="464"/>
      <c r="CY9" s="464"/>
      <c r="CZ9" s="464"/>
      <c r="DA9" s="465"/>
      <c r="DB9" s="463">
        <v>12.4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101700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1140006</v>
      </c>
      <c r="BO10" s="467"/>
      <c r="BP10" s="467"/>
      <c r="BQ10" s="467"/>
      <c r="BR10" s="467"/>
      <c r="BS10" s="467"/>
      <c r="BT10" s="467"/>
      <c r="BU10" s="468"/>
      <c r="BV10" s="466">
        <v>871382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93</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101226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93</v>
      </c>
      <c r="AV12" s="499"/>
      <c r="AW12" s="499"/>
      <c r="AX12" s="499"/>
      <c r="AY12" s="500" t="s">
        <v>135</v>
      </c>
      <c r="AZ12" s="501"/>
      <c r="BA12" s="501"/>
      <c r="BB12" s="501"/>
      <c r="BC12" s="501"/>
      <c r="BD12" s="501"/>
      <c r="BE12" s="501"/>
      <c r="BF12" s="501"/>
      <c r="BG12" s="501"/>
      <c r="BH12" s="501"/>
      <c r="BI12" s="501"/>
      <c r="BJ12" s="501"/>
      <c r="BK12" s="501"/>
      <c r="BL12" s="501"/>
      <c r="BM12" s="502"/>
      <c r="BN12" s="466">
        <v>482367</v>
      </c>
      <c r="BO12" s="467"/>
      <c r="BP12" s="467"/>
      <c r="BQ12" s="467"/>
      <c r="BR12" s="467"/>
      <c r="BS12" s="467"/>
      <c r="BT12" s="467"/>
      <c r="BU12" s="468"/>
      <c r="BV12" s="466">
        <v>754983</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98441</v>
      </c>
      <c r="S13" s="548"/>
      <c r="T13" s="548"/>
      <c r="U13" s="548"/>
      <c r="V13" s="549"/>
      <c r="W13" s="482" t="s">
        <v>140</v>
      </c>
      <c r="X13" s="483"/>
      <c r="Y13" s="483"/>
      <c r="Z13" s="483"/>
      <c r="AA13" s="483"/>
      <c r="AB13" s="473"/>
      <c r="AC13" s="517">
        <v>571</v>
      </c>
      <c r="AD13" s="518"/>
      <c r="AE13" s="518"/>
      <c r="AF13" s="518"/>
      <c r="AG13" s="557"/>
      <c r="AH13" s="517">
        <v>565</v>
      </c>
      <c r="AI13" s="518"/>
      <c r="AJ13" s="518"/>
      <c r="AK13" s="518"/>
      <c r="AL13" s="519"/>
      <c r="AM13" s="495" t="s">
        <v>141</v>
      </c>
      <c r="AN13" s="496"/>
      <c r="AO13" s="496"/>
      <c r="AP13" s="496"/>
      <c r="AQ13" s="496"/>
      <c r="AR13" s="496"/>
      <c r="AS13" s="496"/>
      <c r="AT13" s="497"/>
      <c r="AU13" s="498" t="s">
        <v>104</v>
      </c>
      <c r="AV13" s="499"/>
      <c r="AW13" s="499"/>
      <c r="AX13" s="499"/>
      <c r="AY13" s="500" t="s">
        <v>142</v>
      </c>
      <c r="AZ13" s="501"/>
      <c r="BA13" s="501"/>
      <c r="BB13" s="501"/>
      <c r="BC13" s="501"/>
      <c r="BD13" s="501"/>
      <c r="BE13" s="501"/>
      <c r="BF13" s="501"/>
      <c r="BG13" s="501"/>
      <c r="BH13" s="501"/>
      <c r="BI13" s="501"/>
      <c r="BJ13" s="501"/>
      <c r="BK13" s="501"/>
      <c r="BL13" s="501"/>
      <c r="BM13" s="502"/>
      <c r="BN13" s="466">
        <v>238268</v>
      </c>
      <c r="BO13" s="467"/>
      <c r="BP13" s="467"/>
      <c r="BQ13" s="467"/>
      <c r="BR13" s="467"/>
      <c r="BS13" s="467"/>
      <c r="BT13" s="467"/>
      <c r="BU13" s="468"/>
      <c r="BV13" s="466">
        <v>553709</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5.0999999999999996</v>
      </c>
      <c r="CU13" s="464"/>
      <c r="CV13" s="464"/>
      <c r="CW13" s="464"/>
      <c r="CX13" s="464"/>
      <c r="CY13" s="464"/>
      <c r="CZ13" s="464"/>
      <c r="DA13" s="465"/>
      <c r="DB13" s="463">
        <v>4.8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101364</v>
      </c>
      <c r="S14" s="548"/>
      <c r="T14" s="548"/>
      <c r="U14" s="548"/>
      <c r="V14" s="549"/>
      <c r="W14" s="456"/>
      <c r="X14" s="457"/>
      <c r="Y14" s="457"/>
      <c r="Z14" s="457"/>
      <c r="AA14" s="457"/>
      <c r="AB14" s="446"/>
      <c r="AC14" s="550">
        <v>1.3</v>
      </c>
      <c r="AD14" s="551"/>
      <c r="AE14" s="551"/>
      <c r="AF14" s="551"/>
      <c r="AG14" s="552"/>
      <c r="AH14" s="550">
        <v>1.3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30.6</v>
      </c>
      <c r="CU14" s="562"/>
      <c r="CV14" s="562"/>
      <c r="CW14" s="562"/>
      <c r="CX14" s="562"/>
      <c r="CY14" s="562"/>
      <c r="CZ14" s="562"/>
      <c r="DA14" s="563"/>
      <c r="DB14" s="561">
        <v>41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98755</v>
      </c>
      <c r="S15" s="548"/>
      <c r="T15" s="548"/>
      <c r="U15" s="548"/>
      <c r="V15" s="549"/>
      <c r="W15" s="482" t="s">
        <v>147</v>
      </c>
      <c r="X15" s="483"/>
      <c r="Y15" s="483"/>
      <c r="Z15" s="483"/>
      <c r="AA15" s="483"/>
      <c r="AB15" s="473"/>
      <c r="AC15" s="517">
        <v>12628</v>
      </c>
      <c r="AD15" s="518"/>
      <c r="AE15" s="518"/>
      <c r="AF15" s="518"/>
      <c r="AG15" s="557"/>
      <c r="AH15" s="517">
        <v>13008</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11578743</v>
      </c>
      <c r="BO15" s="430"/>
      <c r="BP15" s="430"/>
      <c r="BQ15" s="430"/>
      <c r="BR15" s="430"/>
      <c r="BS15" s="430"/>
      <c r="BT15" s="430"/>
      <c r="BU15" s="431"/>
      <c r="BV15" s="429">
        <v>11395050</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28.6</v>
      </c>
      <c r="AD16" s="551"/>
      <c r="AE16" s="551"/>
      <c r="AF16" s="551"/>
      <c r="AG16" s="552"/>
      <c r="AH16" s="550">
        <v>29.4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13825635</v>
      </c>
      <c r="BO16" s="467"/>
      <c r="BP16" s="467"/>
      <c r="BQ16" s="467"/>
      <c r="BR16" s="467"/>
      <c r="BS16" s="467"/>
      <c r="BT16" s="467"/>
      <c r="BU16" s="468"/>
      <c r="BV16" s="466">
        <v>13703453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30920</v>
      </c>
      <c r="AD17" s="518"/>
      <c r="AE17" s="518"/>
      <c r="AF17" s="518"/>
      <c r="AG17" s="557"/>
      <c r="AH17" s="517">
        <v>30731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14777199</v>
      </c>
      <c r="BO17" s="467"/>
      <c r="BP17" s="467"/>
      <c r="BQ17" s="467"/>
      <c r="BR17" s="467"/>
      <c r="BS17" s="467"/>
      <c r="BT17" s="467"/>
      <c r="BU17" s="468"/>
      <c r="BV17" s="466">
        <v>14572128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41.02</v>
      </c>
      <c r="M18" s="579"/>
      <c r="N18" s="579"/>
      <c r="O18" s="579"/>
      <c r="P18" s="579"/>
      <c r="Q18" s="579"/>
      <c r="R18" s="580"/>
      <c r="S18" s="580"/>
      <c r="T18" s="580"/>
      <c r="U18" s="580"/>
      <c r="V18" s="581"/>
      <c r="W18" s="484"/>
      <c r="X18" s="485"/>
      <c r="Y18" s="485"/>
      <c r="Z18" s="485"/>
      <c r="AA18" s="485"/>
      <c r="AB18" s="476"/>
      <c r="AC18" s="582">
        <v>70.099999999999994</v>
      </c>
      <c r="AD18" s="583"/>
      <c r="AE18" s="583"/>
      <c r="AF18" s="583"/>
      <c r="AG18" s="584"/>
      <c r="AH18" s="582">
        <v>69.400000000000006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17197971</v>
      </c>
      <c r="BO18" s="467"/>
      <c r="BP18" s="467"/>
      <c r="BQ18" s="467"/>
      <c r="BR18" s="467"/>
      <c r="BS18" s="467"/>
      <c r="BT18" s="467"/>
      <c r="BU18" s="468"/>
      <c r="BV18" s="466">
        <v>16755221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2479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22334876</v>
      </c>
      <c r="BO19" s="467"/>
      <c r="BP19" s="467"/>
      <c r="BQ19" s="467"/>
      <c r="BR19" s="467"/>
      <c r="BS19" s="467"/>
      <c r="BT19" s="467"/>
      <c r="BU19" s="468"/>
      <c r="BV19" s="466">
        <v>21622967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42883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30509878</v>
      </c>
      <c r="BO23" s="467"/>
      <c r="BP23" s="467"/>
      <c r="BQ23" s="467"/>
      <c r="BR23" s="467"/>
      <c r="BS23" s="467"/>
      <c r="BT23" s="467"/>
      <c r="BU23" s="468"/>
      <c r="BV23" s="466">
        <v>30629378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9250</v>
      </c>
      <c r="R24" s="518"/>
      <c r="S24" s="518"/>
      <c r="T24" s="518"/>
      <c r="U24" s="518"/>
      <c r="V24" s="557"/>
      <c r="W24" s="616"/>
      <c r="X24" s="604"/>
      <c r="Y24" s="605"/>
      <c r="Z24" s="516" t="s">
        <v>171</v>
      </c>
      <c r="AA24" s="496"/>
      <c r="AB24" s="496"/>
      <c r="AC24" s="496"/>
      <c r="AD24" s="496"/>
      <c r="AE24" s="496"/>
      <c r="AF24" s="496"/>
      <c r="AG24" s="497"/>
      <c r="AH24" s="517">
        <v>530</v>
      </c>
      <c r="AI24" s="518"/>
      <c r="AJ24" s="518"/>
      <c r="AK24" s="518"/>
      <c r="AL24" s="557"/>
      <c r="AM24" s="517">
        <v>1578870</v>
      </c>
      <c r="AN24" s="518"/>
      <c r="AO24" s="518"/>
      <c r="AP24" s="518"/>
      <c r="AQ24" s="518"/>
      <c r="AR24" s="557"/>
      <c r="AS24" s="517">
        <v>2979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20374291</v>
      </c>
      <c r="BO24" s="467"/>
      <c r="BP24" s="467"/>
      <c r="BQ24" s="467"/>
      <c r="BR24" s="467"/>
      <c r="BS24" s="467"/>
      <c r="BT24" s="467"/>
      <c r="BU24" s="468"/>
      <c r="BV24" s="466">
        <v>20596777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7830</v>
      </c>
      <c r="R25" s="518"/>
      <c r="S25" s="518"/>
      <c r="T25" s="518"/>
      <c r="U25" s="518"/>
      <c r="V25" s="557"/>
      <c r="W25" s="616"/>
      <c r="X25" s="604"/>
      <c r="Y25" s="605"/>
      <c r="Z25" s="516" t="s">
        <v>174</v>
      </c>
      <c r="AA25" s="496"/>
      <c r="AB25" s="496"/>
      <c r="AC25" s="496"/>
      <c r="AD25" s="496"/>
      <c r="AE25" s="496"/>
      <c r="AF25" s="496"/>
      <c r="AG25" s="497"/>
      <c r="AH25" s="517" t="s">
        <v>128</v>
      </c>
      <c r="AI25" s="518"/>
      <c r="AJ25" s="518"/>
      <c r="AK25" s="518"/>
      <c r="AL25" s="557"/>
      <c r="AM25" s="517" t="s">
        <v>137</v>
      </c>
      <c r="AN25" s="518"/>
      <c r="AO25" s="518"/>
      <c r="AP25" s="518"/>
      <c r="AQ25" s="518"/>
      <c r="AR25" s="557"/>
      <c r="AS25" s="517" t="s">
        <v>128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7834913</v>
      </c>
      <c r="BO25" s="430"/>
      <c r="BP25" s="430"/>
      <c r="BQ25" s="430"/>
      <c r="BR25" s="430"/>
      <c r="BS25" s="430"/>
      <c r="BT25" s="430"/>
      <c r="BU25" s="431"/>
      <c r="BV25" s="429">
        <v>5833467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7090</v>
      </c>
      <c r="R26" s="518"/>
      <c r="S26" s="518"/>
      <c r="T26" s="518"/>
      <c r="U26" s="518"/>
      <c r="V26" s="557"/>
      <c r="W26" s="616"/>
      <c r="X26" s="604"/>
      <c r="Y26" s="605"/>
      <c r="Z26" s="516" t="s">
        <v>177</v>
      </c>
      <c r="AA26" s="626"/>
      <c r="AB26" s="626"/>
      <c r="AC26" s="626"/>
      <c r="AD26" s="626"/>
      <c r="AE26" s="626"/>
      <c r="AF26" s="626"/>
      <c r="AG26" s="627"/>
      <c r="AH26" s="517">
        <v>9</v>
      </c>
      <c r="AI26" s="518"/>
      <c r="AJ26" s="518"/>
      <c r="AK26" s="518"/>
      <c r="AL26" s="557"/>
      <c r="AM26" s="517">
        <v>31203</v>
      </c>
      <c r="AN26" s="518"/>
      <c r="AO26" s="518"/>
      <c r="AP26" s="518"/>
      <c r="AQ26" s="518"/>
      <c r="AR26" s="557"/>
      <c r="AS26" s="517">
        <v>3467</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4710</v>
      </c>
      <c r="R27" s="518"/>
      <c r="S27" s="518"/>
      <c r="T27" s="518"/>
      <c r="U27" s="518"/>
      <c r="V27" s="557"/>
      <c r="W27" s="616"/>
      <c r="X27" s="604"/>
      <c r="Y27" s="605"/>
      <c r="Z27" s="516" t="s">
        <v>180</v>
      </c>
      <c r="AA27" s="496"/>
      <c r="AB27" s="496"/>
      <c r="AC27" s="496"/>
      <c r="AD27" s="496"/>
      <c r="AE27" s="496"/>
      <c r="AF27" s="496"/>
      <c r="AG27" s="497"/>
      <c r="AH27" s="517">
        <v>14</v>
      </c>
      <c r="AI27" s="518"/>
      <c r="AJ27" s="518"/>
      <c r="AK27" s="518"/>
      <c r="AL27" s="557"/>
      <c r="AM27" s="517">
        <v>49809</v>
      </c>
      <c r="AN27" s="518"/>
      <c r="AO27" s="518"/>
      <c r="AP27" s="518"/>
      <c r="AQ27" s="518"/>
      <c r="AR27" s="557"/>
      <c r="AS27" s="517">
        <v>3558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200000</v>
      </c>
      <c r="BO27" s="640"/>
      <c r="BP27" s="640"/>
      <c r="BQ27" s="640"/>
      <c r="BR27" s="640"/>
      <c r="BS27" s="640"/>
      <c r="BT27" s="640"/>
      <c r="BU27" s="641"/>
      <c r="BV27" s="639">
        <v>200000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4130</v>
      </c>
      <c r="R28" s="518"/>
      <c r="S28" s="518"/>
      <c r="T28" s="518"/>
      <c r="U28" s="518"/>
      <c r="V28" s="557"/>
      <c r="W28" s="616"/>
      <c r="X28" s="604"/>
      <c r="Y28" s="605"/>
      <c r="Z28" s="516" t="s">
        <v>183</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4687135</v>
      </c>
      <c r="BO28" s="430"/>
      <c r="BP28" s="430"/>
      <c r="BQ28" s="430"/>
      <c r="BR28" s="430"/>
      <c r="BS28" s="430"/>
      <c r="BT28" s="430"/>
      <c r="BU28" s="431"/>
      <c r="BV28" s="429">
        <v>4029496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18</v>
      </c>
      <c r="M29" s="518"/>
      <c r="N29" s="518"/>
      <c r="O29" s="518"/>
      <c r="P29" s="557"/>
      <c r="Q29" s="517">
        <v>3900</v>
      </c>
      <c r="R29" s="518"/>
      <c r="S29" s="518"/>
      <c r="T29" s="518"/>
      <c r="U29" s="518"/>
      <c r="V29" s="557"/>
      <c r="W29" s="617"/>
      <c r="X29" s="618"/>
      <c r="Y29" s="619"/>
      <c r="Z29" s="516" t="s">
        <v>186</v>
      </c>
      <c r="AA29" s="496"/>
      <c r="AB29" s="496"/>
      <c r="AC29" s="496"/>
      <c r="AD29" s="496"/>
      <c r="AE29" s="496"/>
      <c r="AF29" s="496"/>
      <c r="AG29" s="497"/>
      <c r="AH29" s="517">
        <v>544</v>
      </c>
      <c r="AI29" s="518"/>
      <c r="AJ29" s="518"/>
      <c r="AK29" s="518"/>
      <c r="AL29" s="557"/>
      <c r="AM29" s="517">
        <v>1628679</v>
      </c>
      <c r="AN29" s="518"/>
      <c r="AO29" s="518"/>
      <c r="AP29" s="518"/>
      <c r="AQ29" s="518"/>
      <c r="AR29" s="557"/>
      <c r="AS29" s="517">
        <v>2994</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52217</v>
      </c>
      <c r="BO29" s="467"/>
      <c r="BP29" s="467"/>
      <c r="BQ29" s="467"/>
      <c r="BR29" s="467"/>
      <c r="BS29" s="467"/>
      <c r="BT29" s="467"/>
      <c r="BU29" s="468"/>
      <c r="BV29" s="466">
        <v>102208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100.6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990984</v>
      </c>
      <c r="BO30" s="640"/>
      <c r="BP30" s="640"/>
      <c r="BQ30" s="640"/>
      <c r="BR30" s="640"/>
      <c r="BS30" s="640"/>
      <c r="BT30" s="640"/>
      <c r="BU30" s="641"/>
      <c r="BV30" s="639">
        <v>1257084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7</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坂戸、鶴ヶ島下水道組合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坂戸市土地開発公社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石井土地区画整理事業特別会計</v>
      </c>
      <c r="F35" s="653"/>
      <c r="G35" s="653"/>
      <c r="H35" s="653"/>
      <c r="I35" s="653"/>
      <c r="J35" s="653"/>
      <c r="K35" s="653"/>
      <c r="L35" s="653"/>
      <c r="M35" s="653"/>
      <c r="N35" s="653"/>
      <c r="O35" s="653"/>
      <c r="P35" s="653"/>
      <c r="Q35" s="653"/>
      <c r="R35" s="653"/>
      <c r="S35" s="653"/>
      <c r="T35" s="213"/>
      <c r="U35" s="652">
        <f>IF(W35="","",U34+1)</f>
        <v>8</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坂戸、鶴ヶ島下水道組合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川越市総合卸売市場㈱</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坂戸中央２日の出町土地区画整理事業特別会計</v>
      </c>
      <c r="F36" s="653"/>
      <c r="G36" s="653"/>
      <c r="H36" s="653"/>
      <c r="I36" s="653"/>
      <c r="J36" s="653"/>
      <c r="K36" s="653"/>
      <c r="L36" s="653"/>
      <c r="M36" s="653"/>
      <c r="N36" s="653"/>
      <c r="O36" s="653"/>
      <c r="P36" s="653"/>
      <c r="Q36" s="653"/>
      <c r="R36" s="653"/>
      <c r="S36" s="653"/>
      <c r="T36" s="213"/>
      <c r="U36" s="652">
        <f t="shared" ref="U36:U43" si="4">IF(W36="","",U35+1)</f>
        <v>9</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坂戸、鶴ヶ島水道企業団</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片柳土地区画整理事業特別会計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坂戸・鶴ヶ島消防組合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関間四丁目土地区画整理事業特別会計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坂戸地区衛生組合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f t="shared" si="5"/>
        <v>6</v>
      </c>
      <c r="D39" s="652"/>
      <c r="E39" s="653" t="str">
        <f>IF('各会計、関係団体の財政状況及び健全化判断比率'!B12="","",'各会計、関係団体の財政状況及び健全化判断比率'!B12)</f>
        <v>坂戸市、鶴ヶ島市外三組合公平委員会特別会計</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広域静苑組合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埼玉県後期高齢者医療広域連合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埼玉県後期高齢者医療広域連合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埼玉県市町村総合事務組合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埼玉県市町村総合事務組合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2NhOY0gb+AYcJfa/puHqqoem7atiD11WV4VKCqdpkBuA9YOnbosxPL3RfcDTG6OCxXTs2zeBAgC/Ql0tw/da8A==" saltValue="bAxOwFlp73MNxrGZ4hiy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44" t="s">
        <v>546</v>
      </c>
      <c r="D34" s="1244"/>
      <c r="E34" s="1245"/>
      <c r="F34" s="32">
        <v>6.47</v>
      </c>
      <c r="G34" s="33">
        <v>7.15</v>
      </c>
      <c r="H34" s="33">
        <v>4.58</v>
      </c>
      <c r="I34" s="33">
        <v>7.54</v>
      </c>
      <c r="J34" s="34">
        <v>5.18</v>
      </c>
      <c r="K34" s="22"/>
      <c r="L34" s="22"/>
      <c r="M34" s="22"/>
      <c r="N34" s="22"/>
      <c r="O34" s="22"/>
      <c r="P34" s="22"/>
    </row>
    <row r="35" spans="1:16" ht="39" customHeight="1">
      <c r="A35" s="22"/>
      <c r="B35" s="35"/>
      <c r="C35" s="1238" t="s">
        <v>547</v>
      </c>
      <c r="D35" s="1239"/>
      <c r="E35" s="1240"/>
      <c r="F35" s="36">
        <v>3.39</v>
      </c>
      <c r="G35" s="37">
        <v>3.05</v>
      </c>
      <c r="H35" s="37">
        <v>3.26</v>
      </c>
      <c r="I35" s="37">
        <v>6.47</v>
      </c>
      <c r="J35" s="38">
        <v>2.38</v>
      </c>
      <c r="K35" s="22"/>
      <c r="L35" s="22"/>
      <c r="M35" s="22"/>
      <c r="N35" s="22"/>
      <c r="O35" s="22"/>
      <c r="P35" s="22"/>
    </row>
    <row r="36" spans="1:16" ht="39" customHeight="1">
      <c r="A36" s="22"/>
      <c r="B36" s="35"/>
      <c r="C36" s="1238" t="s">
        <v>548</v>
      </c>
      <c r="D36" s="1239"/>
      <c r="E36" s="1240"/>
      <c r="F36" s="36">
        <v>1.27</v>
      </c>
      <c r="G36" s="37">
        <v>2.27</v>
      </c>
      <c r="H36" s="37">
        <v>2.19</v>
      </c>
      <c r="I36" s="37">
        <v>4.01</v>
      </c>
      <c r="J36" s="38">
        <v>1.73</v>
      </c>
      <c r="K36" s="22"/>
      <c r="L36" s="22"/>
      <c r="M36" s="22"/>
      <c r="N36" s="22"/>
      <c r="O36" s="22"/>
      <c r="P36" s="22"/>
    </row>
    <row r="37" spans="1:16" ht="39" customHeight="1">
      <c r="A37" s="22"/>
      <c r="B37" s="35"/>
      <c r="C37" s="1238" t="s">
        <v>549</v>
      </c>
      <c r="D37" s="1239"/>
      <c r="E37" s="1240"/>
      <c r="F37" s="36">
        <v>0.96</v>
      </c>
      <c r="G37" s="37">
        <v>1.06</v>
      </c>
      <c r="H37" s="37">
        <v>1.04</v>
      </c>
      <c r="I37" s="37">
        <v>0.68</v>
      </c>
      <c r="J37" s="38">
        <v>0.7</v>
      </c>
      <c r="K37" s="22"/>
      <c r="L37" s="22"/>
      <c r="M37" s="22"/>
      <c r="N37" s="22"/>
      <c r="O37" s="22"/>
      <c r="P37" s="22"/>
    </row>
    <row r="38" spans="1:16" ht="39" customHeight="1">
      <c r="A38" s="22"/>
      <c r="B38" s="35"/>
      <c r="C38" s="1238" t="s">
        <v>550</v>
      </c>
      <c r="D38" s="1239"/>
      <c r="E38" s="1240"/>
      <c r="F38" s="36">
        <v>0.56000000000000005</v>
      </c>
      <c r="G38" s="37">
        <v>0.48</v>
      </c>
      <c r="H38" s="37">
        <v>0.48</v>
      </c>
      <c r="I38" s="37">
        <v>0.43</v>
      </c>
      <c r="J38" s="38">
        <v>0.62</v>
      </c>
      <c r="K38" s="22"/>
      <c r="L38" s="22"/>
      <c r="M38" s="22"/>
      <c r="N38" s="22"/>
      <c r="O38" s="22"/>
      <c r="P38" s="22"/>
    </row>
    <row r="39" spans="1:16" ht="39" customHeight="1">
      <c r="A39" s="22"/>
      <c r="B39" s="35"/>
      <c r="C39" s="1238" t="s">
        <v>551</v>
      </c>
      <c r="D39" s="1239"/>
      <c r="E39" s="1240"/>
      <c r="F39" s="36">
        <v>0.08</v>
      </c>
      <c r="G39" s="37">
        <v>0.14000000000000001</v>
      </c>
      <c r="H39" s="37">
        <v>0.15</v>
      </c>
      <c r="I39" s="37">
        <v>0.27</v>
      </c>
      <c r="J39" s="38">
        <v>0.17</v>
      </c>
      <c r="K39" s="22"/>
      <c r="L39" s="22"/>
      <c r="M39" s="22"/>
      <c r="N39" s="22"/>
      <c r="O39" s="22"/>
      <c r="P39" s="22"/>
    </row>
    <row r="40" spans="1:16" ht="39" customHeight="1">
      <c r="A40" s="22"/>
      <c r="B40" s="35"/>
      <c r="C40" s="1238" t="s">
        <v>552</v>
      </c>
      <c r="D40" s="1239"/>
      <c r="E40" s="1240"/>
      <c r="F40" s="36">
        <v>0.13</v>
      </c>
      <c r="G40" s="37">
        <v>0.15</v>
      </c>
      <c r="H40" s="37">
        <v>0.02</v>
      </c>
      <c r="I40" s="37">
        <v>0.04</v>
      </c>
      <c r="J40" s="38">
        <v>0.14000000000000001</v>
      </c>
      <c r="K40" s="22"/>
      <c r="L40" s="22"/>
      <c r="M40" s="22"/>
      <c r="N40" s="22"/>
      <c r="O40" s="22"/>
      <c r="P40" s="22"/>
    </row>
    <row r="41" spans="1:16" ht="39" customHeight="1">
      <c r="A41" s="22"/>
      <c r="B41" s="35"/>
      <c r="C41" s="1238" t="s">
        <v>553</v>
      </c>
      <c r="D41" s="1239"/>
      <c r="E41" s="1240"/>
      <c r="F41" s="36">
        <v>0.12</v>
      </c>
      <c r="G41" s="37">
        <v>7.0000000000000007E-2</v>
      </c>
      <c r="H41" s="37">
        <v>0.05</v>
      </c>
      <c r="I41" s="37">
        <v>0.03</v>
      </c>
      <c r="J41" s="38">
        <v>0.01</v>
      </c>
      <c r="K41" s="22"/>
      <c r="L41" s="22"/>
      <c r="M41" s="22"/>
      <c r="N41" s="22"/>
      <c r="O41" s="22"/>
      <c r="P41" s="22"/>
    </row>
    <row r="42" spans="1:16" ht="39" customHeight="1">
      <c r="A42" s="22"/>
      <c r="B42" s="39"/>
      <c r="C42" s="1238" t="s">
        <v>554</v>
      </c>
      <c r="D42" s="1239"/>
      <c r="E42" s="1240"/>
      <c r="F42" s="36" t="s">
        <v>498</v>
      </c>
      <c r="G42" s="37" t="s">
        <v>498</v>
      </c>
      <c r="H42" s="37" t="s">
        <v>498</v>
      </c>
      <c r="I42" s="37" t="s">
        <v>498</v>
      </c>
      <c r="J42" s="38" t="s">
        <v>498</v>
      </c>
      <c r="K42" s="22"/>
      <c r="L42" s="22"/>
      <c r="M42" s="22"/>
      <c r="N42" s="22"/>
      <c r="O42" s="22"/>
      <c r="P42" s="22"/>
    </row>
    <row r="43" spans="1:16" ht="39" customHeight="1" thickBot="1">
      <c r="A43" s="22"/>
      <c r="B43" s="40"/>
      <c r="C43" s="1241" t="s">
        <v>555</v>
      </c>
      <c r="D43" s="1242"/>
      <c r="E43" s="124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4D5ifZigtHCPSRZzieuKret1+1xvGdapuwhqKqR6Kotgojm+3MuUXncmzrG5AMrYe+eJkYWlaQVTL+7JEvBJw==" saltValue="3F6/k/yEZ2S+7yFshkzC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46" t="s">
        <v>10</v>
      </c>
      <c r="C45" s="1247"/>
      <c r="D45" s="58"/>
      <c r="E45" s="1252" t="s">
        <v>11</v>
      </c>
      <c r="F45" s="1252"/>
      <c r="G45" s="1252"/>
      <c r="H45" s="1252"/>
      <c r="I45" s="1252"/>
      <c r="J45" s="1253"/>
      <c r="K45" s="59">
        <v>2418</v>
      </c>
      <c r="L45" s="60">
        <v>2409</v>
      </c>
      <c r="M45" s="60">
        <v>2588</v>
      </c>
      <c r="N45" s="60">
        <v>2770</v>
      </c>
      <c r="O45" s="61">
        <v>2899</v>
      </c>
      <c r="P45" s="48"/>
      <c r="Q45" s="48"/>
      <c r="R45" s="48"/>
      <c r="S45" s="48"/>
      <c r="T45" s="48"/>
      <c r="U45" s="48"/>
    </row>
    <row r="46" spans="1:21" ht="30.75" customHeight="1">
      <c r="A46" s="48"/>
      <c r="B46" s="1248"/>
      <c r="C46" s="1249"/>
      <c r="D46" s="62"/>
      <c r="E46" s="1254" t="s">
        <v>12</v>
      </c>
      <c r="F46" s="1254"/>
      <c r="G46" s="1254"/>
      <c r="H46" s="1254"/>
      <c r="I46" s="1254"/>
      <c r="J46" s="1255"/>
      <c r="K46" s="63" t="s">
        <v>498</v>
      </c>
      <c r="L46" s="64" t="s">
        <v>498</v>
      </c>
      <c r="M46" s="64" t="s">
        <v>498</v>
      </c>
      <c r="N46" s="64" t="s">
        <v>498</v>
      </c>
      <c r="O46" s="65" t="s">
        <v>498</v>
      </c>
      <c r="P46" s="48"/>
      <c r="Q46" s="48"/>
      <c r="R46" s="48"/>
      <c r="S46" s="48"/>
      <c r="T46" s="48"/>
      <c r="U46" s="48"/>
    </row>
    <row r="47" spans="1:21" ht="30.75" customHeight="1">
      <c r="A47" s="48"/>
      <c r="B47" s="1248"/>
      <c r="C47" s="1249"/>
      <c r="D47" s="62"/>
      <c r="E47" s="1254" t="s">
        <v>13</v>
      </c>
      <c r="F47" s="1254"/>
      <c r="G47" s="1254"/>
      <c r="H47" s="1254"/>
      <c r="I47" s="1254"/>
      <c r="J47" s="1255"/>
      <c r="K47" s="63" t="s">
        <v>498</v>
      </c>
      <c r="L47" s="64" t="s">
        <v>498</v>
      </c>
      <c r="M47" s="64" t="s">
        <v>498</v>
      </c>
      <c r="N47" s="64" t="s">
        <v>498</v>
      </c>
      <c r="O47" s="65" t="s">
        <v>498</v>
      </c>
      <c r="P47" s="48"/>
      <c r="Q47" s="48"/>
      <c r="R47" s="48"/>
      <c r="S47" s="48"/>
      <c r="T47" s="48"/>
      <c r="U47" s="48"/>
    </row>
    <row r="48" spans="1:21" ht="30.75" customHeight="1">
      <c r="A48" s="48"/>
      <c r="B48" s="1248"/>
      <c r="C48" s="1249"/>
      <c r="D48" s="62"/>
      <c r="E48" s="1254" t="s">
        <v>14</v>
      </c>
      <c r="F48" s="1254"/>
      <c r="G48" s="1254"/>
      <c r="H48" s="1254"/>
      <c r="I48" s="1254"/>
      <c r="J48" s="1255"/>
      <c r="K48" s="63" t="s">
        <v>498</v>
      </c>
      <c r="L48" s="64" t="s">
        <v>498</v>
      </c>
      <c r="M48" s="64" t="s">
        <v>498</v>
      </c>
      <c r="N48" s="64" t="s">
        <v>498</v>
      </c>
      <c r="O48" s="65" t="s">
        <v>498</v>
      </c>
      <c r="P48" s="48"/>
      <c r="Q48" s="48"/>
      <c r="R48" s="48"/>
      <c r="S48" s="48"/>
      <c r="T48" s="48"/>
      <c r="U48" s="48"/>
    </row>
    <row r="49" spans="1:21" ht="30.75" customHeight="1">
      <c r="A49" s="48"/>
      <c r="B49" s="1248"/>
      <c r="C49" s="1249"/>
      <c r="D49" s="62"/>
      <c r="E49" s="1254" t="s">
        <v>15</v>
      </c>
      <c r="F49" s="1254"/>
      <c r="G49" s="1254"/>
      <c r="H49" s="1254"/>
      <c r="I49" s="1254"/>
      <c r="J49" s="1255"/>
      <c r="K49" s="63">
        <v>701</v>
      </c>
      <c r="L49" s="64">
        <v>715</v>
      </c>
      <c r="M49" s="64">
        <v>719</v>
      </c>
      <c r="N49" s="64">
        <v>598</v>
      </c>
      <c r="O49" s="65">
        <v>628</v>
      </c>
      <c r="P49" s="48"/>
      <c r="Q49" s="48"/>
      <c r="R49" s="48"/>
      <c r="S49" s="48"/>
      <c r="T49" s="48"/>
      <c r="U49" s="48"/>
    </row>
    <row r="50" spans="1:21" ht="30.75" customHeight="1">
      <c r="A50" s="48"/>
      <c r="B50" s="1248"/>
      <c r="C50" s="1249"/>
      <c r="D50" s="62"/>
      <c r="E50" s="1254" t="s">
        <v>16</v>
      </c>
      <c r="F50" s="1254"/>
      <c r="G50" s="1254"/>
      <c r="H50" s="1254"/>
      <c r="I50" s="1254"/>
      <c r="J50" s="1255"/>
      <c r="K50" s="63" t="s">
        <v>498</v>
      </c>
      <c r="L50" s="64" t="s">
        <v>498</v>
      </c>
      <c r="M50" s="64" t="s">
        <v>498</v>
      </c>
      <c r="N50" s="64" t="s">
        <v>498</v>
      </c>
      <c r="O50" s="65" t="s">
        <v>498</v>
      </c>
      <c r="P50" s="48"/>
      <c r="Q50" s="48"/>
      <c r="R50" s="48"/>
      <c r="S50" s="48"/>
      <c r="T50" s="48"/>
      <c r="U50" s="48"/>
    </row>
    <row r="51" spans="1:21" ht="30.75" customHeight="1">
      <c r="A51" s="48"/>
      <c r="B51" s="1250"/>
      <c r="C51" s="1251"/>
      <c r="D51" s="66"/>
      <c r="E51" s="1254" t="s">
        <v>17</v>
      </c>
      <c r="F51" s="1254"/>
      <c r="G51" s="1254"/>
      <c r="H51" s="1254"/>
      <c r="I51" s="1254"/>
      <c r="J51" s="1255"/>
      <c r="K51" s="63" t="s">
        <v>498</v>
      </c>
      <c r="L51" s="64" t="s">
        <v>498</v>
      </c>
      <c r="M51" s="64" t="s">
        <v>498</v>
      </c>
      <c r="N51" s="64" t="s">
        <v>498</v>
      </c>
      <c r="O51" s="65" t="s">
        <v>498</v>
      </c>
      <c r="P51" s="48"/>
      <c r="Q51" s="48"/>
      <c r="R51" s="48"/>
      <c r="S51" s="48"/>
      <c r="T51" s="48"/>
      <c r="U51" s="48"/>
    </row>
    <row r="52" spans="1:21" ht="30.75" customHeight="1">
      <c r="A52" s="48"/>
      <c r="B52" s="1256" t="s">
        <v>18</v>
      </c>
      <c r="C52" s="1257"/>
      <c r="D52" s="66"/>
      <c r="E52" s="1254" t="s">
        <v>19</v>
      </c>
      <c r="F52" s="1254"/>
      <c r="G52" s="1254"/>
      <c r="H52" s="1254"/>
      <c r="I52" s="1254"/>
      <c r="J52" s="1255"/>
      <c r="K52" s="63">
        <v>2467</v>
      </c>
      <c r="L52" s="64">
        <v>2379</v>
      </c>
      <c r="M52" s="64">
        <v>2509</v>
      </c>
      <c r="N52" s="64">
        <v>2563</v>
      </c>
      <c r="O52" s="65">
        <v>2608</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652</v>
      </c>
      <c r="L53" s="69">
        <v>745</v>
      </c>
      <c r="M53" s="69">
        <v>798</v>
      </c>
      <c r="N53" s="69">
        <v>805</v>
      </c>
      <c r="O53" s="70">
        <v>919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c r="B57" s="1262" t="s">
        <v>24</v>
      </c>
      <c r="C57" s="1263"/>
      <c r="D57" s="1266" t="s">
        <v>25</v>
      </c>
      <c r="E57" s="1267"/>
      <c r="F57" s="1267"/>
      <c r="G57" s="1267"/>
      <c r="H57" s="1267"/>
      <c r="I57" s="1267"/>
      <c r="J57" s="1268"/>
      <c r="K57" s="82" t="s">
        <v>606</v>
      </c>
      <c r="L57" s="83" t="s">
        <v>608</v>
      </c>
      <c r="M57" s="83" t="s">
        <v>610</v>
      </c>
      <c r="N57" s="83" t="s">
        <v>612</v>
      </c>
      <c r="O57" s="84" t="s">
        <v>613</v>
      </c>
    </row>
    <row r="58" spans="1:21" ht="31.5" customHeight="1" thickBot="1">
      <c r="B58" s="1264"/>
      <c r="C58" s="1265"/>
      <c r="D58" s="1269" t="s">
        <v>26</v>
      </c>
      <c r="E58" s="1270"/>
      <c r="F58" s="1270"/>
      <c r="G58" s="1270"/>
      <c r="H58" s="1270"/>
      <c r="I58" s="1270"/>
      <c r="J58" s="1271"/>
      <c r="K58" s="85" t="s">
        <v>607</v>
      </c>
      <c r="L58" s="86" t="s">
        <v>609</v>
      </c>
      <c r="M58" s="86" t="s">
        <v>611</v>
      </c>
      <c r="N58" s="86" t="s">
        <v>606</v>
      </c>
      <c r="O58" s="87" t="s">
        <v>606</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WQ1jaUZTw3BAVwaGZur8PIATJ/BmkBzerBHYnNiY3w2DBG2Mu9fRE+B6438SR0iXLTjePMrFQ9w7mJF/Ar/jg==" saltValue="VNVCE/jgH7wWpaJeY9r3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540</v>
      </c>
      <c r="J40" s="99" t="s">
        <v>541</v>
      </c>
      <c r="K40" s="99" t="s">
        <v>542</v>
      </c>
      <c r="L40" s="99" t="s">
        <v>543</v>
      </c>
      <c r="M40" s="100" t="s">
        <v>544</v>
      </c>
    </row>
    <row r="41" spans="2:13" ht="27.75" customHeight="1">
      <c r="B41" s="1272" t="s">
        <v>29</v>
      </c>
      <c r="C41" s="1273"/>
      <c r="D41" s="101"/>
      <c r="E41" s="1278" t="s">
        <v>30</v>
      </c>
      <c r="F41" s="1278"/>
      <c r="G41" s="1278"/>
      <c r="H41" s="1279"/>
      <c r="I41" s="102">
        <v>29814</v>
      </c>
      <c r="J41" s="103">
        <v>30529</v>
      </c>
      <c r="K41" s="103">
        <v>31112</v>
      </c>
      <c r="L41" s="103">
        <v>30629</v>
      </c>
      <c r="M41" s="104">
        <v>30510</v>
      </c>
    </row>
    <row r="42" spans="2:13" ht="27.75" customHeight="1">
      <c r="B42" s="1274"/>
      <c r="C42" s="1275"/>
      <c r="D42" s="105"/>
      <c r="E42" s="1280" t="s">
        <v>31</v>
      </c>
      <c r="F42" s="1280"/>
      <c r="G42" s="1280"/>
      <c r="H42" s="1281"/>
      <c r="I42" s="106">
        <v>3005</v>
      </c>
      <c r="J42" s="107">
        <v>3062</v>
      </c>
      <c r="K42" s="107">
        <v>2723</v>
      </c>
      <c r="L42" s="107">
        <v>2551</v>
      </c>
      <c r="M42" s="108">
        <v>2394</v>
      </c>
    </row>
    <row r="43" spans="2:13" ht="27.75" customHeight="1">
      <c r="B43" s="1274"/>
      <c r="C43" s="1275"/>
      <c r="D43" s="105"/>
      <c r="E43" s="1280" t="s">
        <v>32</v>
      </c>
      <c r="F43" s="1280"/>
      <c r="G43" s="1280"/>
      <c r="H43" s="1281"/>
      <c r="I43" s="106" t="s">
        <v>498</v>
      </c>
      <c r="J43" s="107" t="s">
        <v>498</v>
      </c>
      <c r="K43" s="107" t="s">
        <v>498</v>
      </c>
      <c r="L43" s="107" t="s">
        <v>498</v>
      </c>
      <c r="M43" s="108" t="s">
        <v>498</v>
      </c>
    </row>
    <row r="44" spans="2:13" ht="27.75" customHeight="1">
      <c r="B44" s="1274"/>
      <c r="C44" s="1275"/>
      <c r="D44" s="105"/>
      <c r="E44" s="1280" t="s">
        <v>33</v>
      </c>
      <c r="F44" s="1280"/>
      <c r="G44" s="1280"/>
      <c r="H44" s="1281"/>
      <c r="I44" s="106">
        <v>6786</v>
      </c>
      <c r="J44" s="107">
        <v>6676</v>
      </c>
      <c r="K44" s="107">
        <v>6625</v>
      </c>
      <c r="L44" s="107">
        <v>6448</v>
      </c>
      <c r="M44" s="108">
        <v>6811</v>
      </c>
    </row>
    <row r="45" spans="2:13" ht="27.75" customHeight="1">
      <c r="B45" s="1274"/>
      <c r="C45" s="1275"/>
      <c r="D45" s="105"/>
      <c r="E45" s="1280" t="s">
        <v>34</v>
      </c>
      <c r="F45" s="1280"/>
      <c r="G45" s="1280"/>
      <c r="H45" s="1281"/>
      <c r="I45" s="106">
        <v>3849</v>
      </c>
      <c r="J45" s="107">
        <v>3627</v>
      </c>
      <c r="K45" s="107">
        <v>3561</v>
      </c>
      <c r="L45" s="107">
        <v>3478</v>
      </c>
      <c r="M45" s="108">
        <v>3306</v>
      </c>
    </row>
    <row r="46" spans="2:13" ht="27.75" customHeight="1">
      <c r="B46" s="1274"/>
      <c r="C46" s="1275"/>
      <c r="D46" s="109"/>
      <c r="E46" s="1280" t="s">
        <v>35</v>
      </c>
      <c r="F46" s="1280"/>
      <c r="G46" s="1280"/>
      <c r="H46" s="1281"/>
      <c r="I46" s="106">
        <v>0</v>
      </c>
      <c r="J46" s="107">
        <v>0</v>
      </c>
      <c r="K46" s="107">
        <v>0</v>
      </c>
      <c r="L46" s="107">
        <v>0</v>
      </c>
      <c r="M46" s="108">
        <v>0</v>
      </c>
    </row>
    <row r="47" spans="2:13" ht="27.75" customHeight="1">
      <c r="B47" s="1274"/>
      <c r="C47" s="1275"/>
      <c r="D47" s="110"/>
      <c r="E47" s="1282" t="s">
        <v>36</v>
      </c>
      <c r="F47" s="1283"/>
      <c r="G47" s="1283"/>
      <c r="H47" s="1284"/>
      <c r="I47" s="106" t="s">
        <v>498</v>
      </c>
      <c r="J47" s="107" t="s">
        <v>498</v>
      </c>
      <c r="K47" s="107" t="s">
        <v>498</v>
      </c>
      <c r="L47" s="107" t="s">
        <v>498</v>
      </c>
      <c r="M47" s="108" t="s">
        <v>498</v>
      </c>
    </row>
    <row r="48" spans="2:13" ht="27.75" customHeight="1">
      <c r="B48" s="1274"/>
      <c r="C48" s="1275"/>
      <c r="D48" s="105"/>
      <c r="E48" s="1280" t="s">
        <v>37</v>
      </c>
      <c r="F48" s="1280"/>
      <c r="G48" s="1280"/>
      <c r="H48" s="1281"/>
      <c r="I48" s="106" t="s">
        <v>498</v>
      </c>
      <c r="J48" s="107" t="s">
        <v>498</v>
      </c>
      <c r="K48" s="107" t="s">
        <v>498</v>
      </c>
      <c r="L48" s="107" t="s">
        <v>498</v>
      </c>
      <c r="M48" s="108" t="s">
        <v>498</v>
      </c>
    </row>
    <row r="49" spans="2:13" ht="27.75" customHeight="1">
      <c r="B49" s="1276"/>
      <c r="C49" s="1277"/>
      <c r="D49" s="105"/>
      <c r="E49" s="1280" t="s">
        <v>38</v>
      </c>
      <c r="F49" s="1280"/>
      <c r="G49" s="1280"/>
      <c r="H49" s="1281"/>
      <c r="I49" s="106" t="s">
        <v>498</v>
      </c>
      <c r="J49" s="107" t="s">
        <v>498</v>
      </c>
      <c r="K49" s="107" t="s">
        <v>498</v>
      </c>
      <c r="L49" s="107" t="s">
        <v>498</v>
      </c>
      <c r="M49" s="108" t="s">
        <v>498</v>
      </c>
    </row>
    <row r="50" spans="2:13" ht="27.75" customHeight="1">
      <c r="B50" s="1285" t="s">
        <v>39</v>
      </c>
      <c r="C50" s="1286"/>
      <c r="D50" s="111"/>
      <c r="E50" s="1280" t="s">
        <v>40</v>
      </c>
      <c r="F50" s="1280"/>
      <c r="G50" s="1280"/>
      <c r="H50" s="1281"/>
      <c r="I50" s="106">
        <v>7315</v>
      </c>
      <c r="J50" s="107">
        <v>6814</v>
      </c>
      <c r="K50" s="107">
        <v>7244</v>
      </c>
      <c r="L50" s="107">
        <v>6598</v>
      </c>
      <c r="M50" s="108">
        <v>8150</v>
      </c>
    </row>
    <row r="51" spans="2:13" ht="27.75" customHeight="1">
      <c r="B51" s="1274"/>
      <c r="C51" s="1275"/>
      <c r="D51" s="105"/>
      <c r="E51" s="1280" t="s">
        <v>41</v>
      </c>
      <c r="F51" s="1280"/>
      <c r="G51" s="1280"/>
      <c r="H51" s="1281"/>
      <c r="I51" s="106">
        <v>4951</v>
      </c>
      <c r="J51" s="107">
        <v>4994</v>
      </c>
      <c r="K51" s="107">
        <v>4972</v>
      </c>
      <c r="L51" s="107">
        <v>5047</v>
      </c>
      <c r="M51" s="108">
        <v>5066</v>
      </c>
    </row>
    <row r="52" spans="2:13" ht="27.75" customHeight="1">
      <c r="B52" s="1276"/>
      <c r="C52" s="1277"/>
      <c r="D52" s="105"/>
      <c r="E52" s="1280" t="s">
        <v>42</v>
      </c>
      <c r="F52" s="1280"/>
      <c r="G52" s="1280"/>
      <c r="H52" s="1281"/>
      <c r="I52" s="106">
        <v>23979</v>
      </c>
      <c r="J52" s="107">
        <v>24461</v>
      </c>
      <c r="K52" s="107">
        <v>24795</v>
      </c>
      <c r="L52" s="107">
        <v>24811</v>
      </c>
      <c r="M52" s="108">
        <v>24771</v>
      </c>
    </row>
    <row r="53" spans="2:13" ht="27.75" customHeight="1" thickBot="1">
      <c r="B53" s="1287" t="s">
        <v>43</v>
      </c>
      <c r="C53" s="1288"/>
      <c r="D53" s="112"/>
      <c r="E53" s="1289" t="s">
        <v>44</v>
      </c>
      <c r="F53" s="1289"/>
      <c r="G53" s="1289"/>
      <c r="H53" s="1290"/>
      <c r="I53" s="113">
        <v>7209</v>
      </c>
      <c r="J53" s="114">
        <v>7624</v>
      </c>
      <c r="K53" s="114">
        <v>7009</v>
      </c>
      <c r="L53" s="114">
        <v>6651</v>
      </c>
      <c r="M53" s="115">
        <v>5034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jpoYAvm3tMARQ2iawuw9IOo/bzSQTMwijJr+VM2YS7xFa7TVS5LQdOb/pzt63PD12LZFKrWT8xGH9075ZQKzw==" saltValue="sBny/nmFpfEir8GueqLI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542</v>
      </c>
      <c r="G54" s="124" t="s">
        <v>543</v>
      </c>
      <c r="H54" s="125" t="s">
        <v>544</v>
      </c>
    </row>
    <row r="55" spans="2:8" ht="52.5" customHeight="1">
      <c r="B55" s="126"/>
      <c r="C55" s="1299" t="s">
        <v>47</v>
      </c>
      <c r="D55" s="1299"/>
      <c r="E55" s="1300"/>
      <c r="F55" s="127">
        <v>3913</v>
      </c>
      <c r="G55" s="127">
        <v>4029</v>
      </c>
      <c r="H55" s="128">
        <v>4687</v>
      </c>
    </row>
    <row r="56" spans="2:8" ht="52.5" customHeight="1">
      <c r="B56" s="129"/>
      <c r="C56" s="1301" t="s">
        <v>48</v>
      </c>
      <c r="D56" s="1301"/>
      <c r="E56" s="1302"/>
      <c r="F56" s="130">
        <v>152</v>
      </c>
      <c r="G56" s="130">
        <v>102</v>
      </c>
      <c r="H56" s="131">
        <v>52</v>
      </c>
    </row>
    <row r="57" spans="2:8" ht="53.25" customHeight="1">
      <c r="B57" s="129"/>
      <c r="C57" s="1303" t="s">
        <v>49</v>
      </c>
      <c r="D57" s="1303"/>
      <c r="E57" s="1304"/>
      <c r="F57" s="132">
        <v>1735</v>
      </c>
      <c r="G57" s="132">
        <v>1257</v>
      </c>
      <c r="H57" s="133">
        <v>991</v>
      </c>
    </row>
    <row r="58" spans="2:8" ht="45.75" customHeight="1">
      <c r="B58" s="134"/>
      <c r="C58" s="1291" t="s">
        <v>598</v>
      </c>
      <c r="D58" s="1292"/>
      <c r="E58" s="1293"/>
      <c r="F58" s="135">
        <v>302</v>
      </c>
      <c r="G58" s="135">
        <v>352</v>
      </c>
      <c r="H58" s="136">
        <v>402</v>
      </c>
    </row>
    <row r="59" spans="2:8" ht="45.75" customHeight="1">
      <c r="B59" s="134"/>
      <c r="C59" s="1291" t="s">
        <v>599</v>
      </c>
      <c r="D59" s="1292"/>
      <c r="E59" s="1293"/>
      <c r="F59" s="135">
        <v>885</v>
      </c>
      <c r="G59" s="135">
        <v>585</v>
      </c>
      <c r="H59" s="136">
        <v>386</v>
      </c>
    </row>
    <row r="60" spans="2:8" ht="45.75" customHeight="1">
      <c r="B60" s="134"/>
      <c r="C60" s="1291" t="s">
        <v>600</v>
      </c>
      <c r="D60" s="1292"/>
      <c r="E60" s="1293"/>
      <c r="F60" s="135">
        <v>158</v>
      </c>
      <c r="G60" s="135">
        <v>177</v>
      </c>
      <c r="H60" s="136">
        <v>122</v>
      </c>
    </row>
    <row r="61" spans="2:8" ht="45.75" customHeight="1">
      <c r="B61" s="134"/>
      <c r="C61" s="1291" t="s">
        <v>601</v>
      </c>
      <c r="D61" s="1292"/>
      <c r="E61" s="1293"/>
      <c r="F61" s="135">
        <v>63</v>
      </c>
      <c r="G61" s="135">
        <v>67</v>
      </c>
      <c r="H61" s="136">
        <v>75</v>
      </c>
    </row>
    <row r="62" spans="2:8" ht="45.75" customHeight="1" thickBot="1">
      <c r="B62" s="137"/>
      <c r="C62" s="1294" t="s">
        <v>602</v>
      </c>
      <c r="D62" s="1295"/>
      <c r="E62" s="1296"/>
      <c r="F62" s="138">
        <v>6</v>
      </c>
      <c r="G62" s="138">
        <v>6</v>
      </c>
      <c r="H62" s="139">
        <v>6</v>
      </c>
    </row>
    <row r="63" spans="2:8" ht="52.5" customHeight="1" thickBot="1">
      <c r="B63" s="140"/>
      <c r="C63" s="1297" t="s">
        <v>50</v>
      </c>
      <c r="D63" s="1297"/>
      <c r="E63" s="1298"/>
      <c r="F63" s="141">
        <v>5800</v>
      </c>
      <c r="G63" s="141">
        <v>5389</v>
      </c>
      <c r="H63" s="142">
        <v>5730</v>
      </c>
    </row>
    <row r="64" spans="2:8" ht="15" customHeight="1"/>
    <row r="65" ht="0" hidden="1" customHeight="1"/>
    <row r="66" ht="0" hidden="1" customHeight="1"/>
  </sheetData>
  <sheetProtection algorithmName="SHA-512" hashValue="8XTI0QpfUuo3cLGJJaILMXyskdNnsa96Gwkw/0GjdInizp0atwrPfOYA9dT+rB5/arZqbz2usPaDpj8TpvQbQg==" saltValue="DL/qD1b41Vs/NB8RYaMQ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629</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629</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628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620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5" t="s">
        <v>627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619</v>
      </c>
    </row>
    <row r="50" spans="1:109" ht="13.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540</v>
      </c>
      <c r="BQ50" s="1319"/>
      <c r="BR50" s="1319"/>
      <c r="BS50" s="1319"/>
      <c r="BT50" s="1319"/>
      <c r="BU50" s="1319"/>
      <c r="BV50" s="1319"/>
      <c r="BW50" s="1319"/>
      <c r="BX50" s="1319" t="s">
        <v>541</v>
      </c>
      <c r="BY50" s="1319"/>
      <c r="BZ50" s="1319"/>
      <c r="CA50" s="1319"/>
      <c r="CB50" s="1319"/>
      <c r="CC50" s="1319"/>
      <c r="CD50" s="1319"/>
      <c r="CE50" s="1319"/>
      <c r="CF50" s="1319" t="s">
        <v>542</v>
      </c>
      <c r="CG50" s="1319"/>
      <c r="CH50" s="1319"/>
      <c r="CI50" s="1319"/>
      <c r="CJ50" s="1319"/>
      <c r="CK50" s="1319"/>
      <c r="CL50" s="1319"/>
      <c r="CM50" s="1319"/>
      <c r="CN50" s="1319" t="s">
        <v>543</v>
      </c>
      <c r="CO50" s="1319"/>
      <c r="CP50" s="1319"/>
      <c r="CQ50" s="1319"/>
      <c r="CR50" s="1319"/>
      <c r="CS50" s="1319"/>
      <c r="CT50" s="1319"/>
      <c r="CU50" s="1319"/>
      <c r="CV50" s="1319" t="s">
        <v>544</v>
      </c>
      <c r="CW50" s="1319"/>
      <c r="CX50" s="1319"/>
      <c r="CY50" s="1319"/>
      <c r="CZ50" s="1319"/>
      <c r="DA50" s="1319"/>
      <c r="DB50" s="1319"/>
      <c r="DC50" s="1319"/>
    </row>
    <row r="51" spans="1:109" ht="13.5" customHeight="1">
      <c r="B51" s="386"/>
      <c r="G51" s="1320"/>
      <c r="H51" s="1320"/>
      <c r="I51" s="1323"/>
      <c r="J51" s="1323"/>
      <c r="K51" s="1324"/>
      <c r="L51" s="1324"/>
      <c r="M51" s="1324"/>
      <c r="N51" s="1324"/>
      <c r="AM51" s="393"/>
      <c r="AN51" s="1322" t="s">
        <v>618</v>
      </c>
      <c r="AO51" s="1322"/>
      <c r="AP51" s="1322"/>
      <c r="AQ51" s="1322"/>
      <c r="AR51" s="1322"/>
      <c r="AS51" s="1322"/>
      <c r="AT51" s="1322"/>
      <c r="AU51" s="1322"/>
      <c r="AV51" s="1322"/>
      <c r="AW51" s="1322"/>
      <c r="AX51" s="1322"/>
      <c r="AY51" s="1322"/>
      <c r="AZ51" s="1322"/>
      <c r="BA51" s="1322"/>
      <c r="BB51" s="1322" t="s">
        <v>626</v>
      </c>
      <c r="BC51" s="1322"/>
      <c r="BD51" s="1322"/>
      <c r="BE51" s="1322"/>
      <c r="BF51" s="1322"/>
      <c r="BG51" s="1322"/>
      <c r="BH51" s="1322"/>
      <c r="BI51" s="1322"/>
      <c r="BJ51" s="1322"/>
      <c r="BK51" s="1322"/>
      <c r="BL51" s="1322"/>
      <c r="BM51" s="1322"/>
      <c r="BN51" s="1322"/>
      <c r="BO51" s="1322"/>
      <c r="BP51" s="1321"/>
      <c r="BQ51" s="1314"/>
      <c r="BR51" s="1314"/>
      <c r="BS51" s="1314"/>
      <c r="BT51" s="1314"/>
      <c r="BU51" s="1314"/>
      <c r="BV51" s="1314"/>
      <c r="BW51" s="1314"/>
      <c r="BX51" s="1314">
        <v>47.8</v>
      </c>
      <c r="BY51" s="1314"/>
      <c r="BZ51" s="1314"/>
      <c r="CA51" s="1314"/>
      <c r="CB51" s="1314"/>
      <c r="CC51" s="1314"/>
      <c r="CD51" s="1314"/>
      <c r="CE51" s="1314"/>
      <c r="CF51" s="1314">
        <v>43.1</v>
      </c>
      <c r="CG51" s="1314"/>
      <c r="CH51" s="1314"/>
      <c r="CI51" s="1314"/>
      <c r="CJ51" s="1314"/>
      <c r="CK51" s="1314"/>
      <c r="CL51" s="1314"/>
      <c r="CM51" s="1314"/>
      <c r="CN51" s="1314">
        <v>41</v>
      </c>
      <c r="CO51" s="1314"/>
      <c r="CP51" s="1314"/>
      <c r="CQ51" s="1314"/>
      <c r="CR51" s="1314"/>
      <c r="CS51" s="1314"/>
      <c r="CT51" s="1314"/>
      <c r="CU51" s="1314"/>
      <c r="CV51" s="1314">
        <v>30.6</v>
      </c>
      <c r="CW51" s="1314"/>
      <c r="CX51" s="1314"/>
      <c r="CY51" s="1314"/>
      <c r="CZ51" s="1314"/>
      <c r="DA51" s="1314"/>
      <c r="DB51" s="1314"/>
      <c r="DC51" s="1314"/>
    </row>
    <row r="52" spans="1:109" ht="13.5">
      <c r="B52" s="386"/>
      <c r="G52" s="1320"/>
      <c r="H52" s="1320"/>
      <c r="I52" s="1323"/>
      <c r="J52" s="1323"/>
      <c r="K52" s="1324"/>
      <c r="L52" s="1324"/>
      <c r="M52" s="1324"/>
      <c r="N52" s="1324"/>
      <c r="AM52" s="39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c r="A53" s="401"/>
      <c r="B53" s="386"/>
      <c r="G53" s="1320"/>
      <c r="H53" s="1320"/>
      <c r="I53" s="1315"/>
      <c r="J53" s="1315"/>
      <c r="K53" s="1324"/>
      <c r="L53" s="1324"/>
      <c r="M53" s="1324"/>
      <c r="N53" s="1324"/>
      <c r="AM53" s="393"/>
      <c r="AN53" s="1322"/>
      <c r="AO53" s="1322"/>
      <c r="AP53" s="1322"/>
      <c r="AQ53" s="1322"/>
      <c r="AR53" s="1322"/>
      <c r="AS53" s="1322"/>
      <c r="AT53" s="1322"/>
      <c r="AU53" s="1322"/>
      <c r="AV53" s="1322"/>
      <c r="AW53" s="1322"/>
      <c r="AX53" s="1322"/>
      <c r="AY53" s="1322"/>
      <c r="AZ53" s="1322"/>
      <c r="BA53" s="1322"/>
      <c r="BB53" s="1322" t="s">
        <v>625</v>
      </c>
      <c r="BC53" s="1322"/>
      <c r="BD53" s="1322"/>
      <c r="BE53" s="1322"/>
      <c r="BF53" s="1322"/>
      <c r="BG53" s="1322"/>
      <c r="BH53" s="1322"/>
      <c r="BI53" s="1322"/>
      <c r="BJ53" s="1322"/>
      <c r="BK53" s="1322"/>
      <c r="BL53" s="1322"/>
      <c r="BM53" s="1322"/>
      <c r="BN53" s="1322"/>
      <c r="BO53" s="1322"/>
      <c r="BP53" s="1321"/>
      <c r="BQ53" s="1314"/>
      <c r="BR53" s="1314"/>
      <c r="BS53" s="1314"/>
      <c r="BT53" s="1314"/>
      <c r="BU53" s="1314"/>
      <c r="BV53" s="1314"/>
      <c r="BW53" s="1314"/>
      <c r="BX53" s="1314">
        <v>58.1</v>
      </c>
      <c r="BY53" s="1314"/>
      <c r="BZ53" s="1314"/>
      <c r="CA53" s="1314"/>
      <c r="CB53" s="1314"/>
      <c r="CC53" s="1314"/>
      <c r="CD53" s="1314"/>
      <c r="CE53" s="1314"/>
      <c r="CF53" s="1314">
        <v>57</v>
      </c>
      <c r="CG53" s="1314"/>
      <c r="CH53" s="1314"/>
      <c r="CI53" s="1314"/>
      <c r="CJ53" s="1314"/>
      <c r="CK53" s="1314"/>
      <c r="CL53" s="1314"/>
      <c r="CM53" s="1314"/>
      <c r="CN53" s="1314">
        <v>58.8</v>
      </c>
      <c r="CO53" s="1314"/>
      <c r="CP53" s="1314"/>
      <c r="CQ53" s="1314"/>
      <c r="CR53" s="1314"/>
      <c r="CS53" s="1314"/>
      <c r="CT53" s="1314"/>
      <c r="CU53" s="1314"/>
      <c r="CV53" s="1314">
        <v>60.5</v>
      </c>
      <c r="CW53" s="1314"/>
      <c r="CX53" s="1314"/>
      <c r="CY53" s="1314"/>
      <c r="CZ53" s="1314"/>
      <c r="DA53" s="1314"/>
      <c r="DB53" s="1314"/>
      <c r="DC53" s="1314"/>
    </row>
    <row r="54" spans="1:109" ht="13.5">
      <c r="A54" s="401"/>
      <c r="B54" s="386"/>
      <c r="G54" s="1320"/>
      <c r="H54" s="1320"/>
      <c r="I54" s="1315"/>
      <c r="J54" s="1315"/>
      <c r="K54" s="1324"/>
      <c r="L54" s="1324"/>
      <c r="M54" s="1324"/>
      <c r="N54" s="1324"/>
      <c r="AM54" s="39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c r="A55" s="401"/>
      <c r="B55" s="386"/>
      <c r="G55" s="1315"/>
      <c r="H55" s="1315"/>
      <c r="I55" s="1315"/>
      <c r="J55" s="1315"/>
      <c r="K55" s="1324"/>
      <c r="L55" s="1324"/>
      <c r="M55" s="1324"/>
      <c r="N55" s="1324"/>
      <c r="AN55" s="1319" t="s">
        <v>624</v>
      </c>
      <c r="AO55" s="1319"/>
      <c r="AP55" s="1319"/>
      <c r="AQ55" s="1319"/>
      <c r="AR55" s="1319"/>
      <c r="AS55" s="1319"/>
      <c r="AT55" s="1319"/>
      <c r="AU55" s="1319"/>
      <c r="AV55" s="1319"/>
      <c r="AW55" s="1319"/>
      <c r="AX55" s="1319"/>
      <c r="AY55" s="1319"/>
      <c r="AZ55" s="1319"/>
      <c r="BA55" s="1319"/>
      <c r="BB55" s="1322" t="s">
        <v>623</v>
      </c>
      <c r="BC55" s="1322"/>
      <c r="BD55" s="1322"/>
      <c r="BE55" s="1322"/>
      <c r="BF55" s="1322"/>
      <c r="BG55" s="1322"/>
      <c r="BH55" s="1322"/>
      <c r="BI55" s="1322"/>
      <c r="BJ55" s="1322"/>
      <c r="BK55" s="1322"/>
      <c r="BL55" s="1322"/>
      <c r="BM55" s="1322"/>
      <c r="BN55" s="1322"/>
      <c r="BO55" s="1322"/>
      <c r="BP55" s="1321"/>
      <c r="BQ55" s="1314"/>
      <c r="BR55" s="1314"/>
      <c r="BS55" s="1314"/>
      <c r="BT55" s="1314"/>
      <c r="BU55" s="1314"/>
      <c r="BV55" s="1314"/>
      <c r="BW55" s="1314"/>
      <c r="BX55" s="1314">
        <v>15.8</v>
      </c>
      <c r="BY55" s="1314"/>
      <c r="BZ55" s="1314"/>
      <c r="CA55" s="1314"/>
      <c r="CB55" s="1314"/>
      <c r="CC55" s="1314"/>
      <c r="CD55" s="1314"/>
      <c r="CE55" s="1314"/>
      <c r="CF55" s="1314">
        <v>15</v>
      </c>
      <c r="CG55" s="1314"/>
      <c r="CH55" s="1314"/>
      <c r="CI55" s="1314"/>
      <c r="CJ55" s="1314"/>
      <c r="CK55" s="1314"/>
      <c r="CL55" s="1314"/>
      <c r="CM55" s="1314"/>
      <c r="CN55" s="1314">
        <v>12.2</v>
      </c>
      <c r="CO55" s="1314"/>
      <c r="CP55" s="1314"/>
      <c r="CQ55" s="1314"/>
      <c r="CR55" s="1314"/>
      <c r="CS55" s="1314"/>
      <c r="CT55" s="1314"/>
      <c r="CU55" s="1314"/>
      <c r="CV55" s="1314">
        <v>5</v>
      </c>
      <c r="CW55" s="1314"/>
      <c r="CX55" s="1314"/>
      <c r="CY55" s="1314"/>
      <c r="CZ55" s="1314"/>
      <c r="DA55" s="1314"/>
      <c r="DB55" s="1314"/>
      <c r="DC55" s="1314"/>
    </row>
    <row r="56" spans="1:109" ht="13.5">
      <c r="A56" s="401"/>
      <c r="B56" s="386"/>
      <c r="G56" s="1315"/>
      <c r="H56" s="1315"/>
      <c r="I56" s="1315"/>
      <c r="J56" s="1315"/>
      <c r="K56" s="1324"/>
      <c r="L56" s="1324"/>
      <c r="M56" s="1324"/>
      <c r="N56" s="1324"/>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1" customFormat="1" ht="13.5">
      <c r="B57" s="407"/>
      <c r="G57" s="1315"/>
      <c r="H57" s="1315"/>
      <c r="I57" s="1325"/>
      <c r="J57" s="1325"/>
      <c r="K57" s="1324"/>
      <c r="L57" s="1324"/>
      <c r="M57" s="1324"/>
      <c r="N57" s="1324"/>
      <c r="AM57" s="385"/>
      <c r="AN57" s="1319"/>
      <c r="AO57" s="1319"/>
      <c r="AP57" s="1319"/>
      <c r="AQ57" s="1319"/>
      <c r="AR57" s="1319"/>
      <c r="AS57" s="1319"/>
      <c r="AT57" s="1319"/>
      <c r="AU57" s="1319"/>
      <c r="AV57" s="1319"/>
      <c r="AW57" s="1319"/>
      <c r="AX57" s="1319"/>
      <c r="AY57" s="1319"/>
      <c r="AZ57" s="1319"/>
      <c r="BA57" s="1319"/>
      <c r="BB57" s="1322" t="s">
        <v>622</v>
      </c>
      <c r="BC57" s="1322"/>
      <c r="BD57" s="1322"/>
      <c r="BE57" s="1322"/>
      <c r="BF57" s="1322"/>
      <c r="BG57" s="1322"/>
      <c r="BH57" s="1322"/>
      <c r="BI57" s="1322"/>
      <c r="BJ57" s="1322"/>
      <c r="BK57" s="1322"/>
      <c r="BL57" s="1322"/>
      <c r="BM57" s="1322"/>
      <c r="BN57" s="1322"/>
      <c r="BO57" s="1322"/>
      <c r="BP57" s="1321"/>
      <c r="BQ57" s="1314"/>
      <c r="BR57" s="1314"/>
      <c r="BS57" s="1314"/>
      <c r="BT57" s="1314"/>
      <c r="BU57" s="1314"/>
      <c r="BV57" s="1314"/>
      <c r="BW57" s="1314"/>
      <c r="BX57" s="1314">
        <v>54.5</v>
      </c>
      <c r="BY57" s="1314"/>
      <c r="BZ57" s="1314"/>
      <c r="CA57" s="1314"/>
      <c r="CB57" s="1314"/>
      <c r="CC57" s="1314"/>
      <c r="CD57" s="1314"/>
      <c r="CE57" s="1314"/>
      <c r="CF57" s="1314">
        <v>60.1</v>
      </c>
      <c r="CG57" s="1314"/>
      <c r="CH57" s="1314"/>
      <c r="CI57" s="1314"/>
      <c r="CJ57" s="1314"/>
      <c r="CK57" s="1314"/>
      <c r="CL57" s="1314"/>
      <c r="CM57" s="1314"/>
      <c r="CN57" s="1314">
        <v>61.2</v>
      </c>
      <c r="CO57" s="1314"/>
      <c r="CP57" s="1314"/>
      <c r="CQ57" s="1314"/>
      <c r="CR57" s="1314"/>
      <c r="CS57" s="1314"/>
      <c r="CT57" s="1314"/>
      <c r="CU57" s="1314"/>
      <c r="CV57" s="1314">
        <v>61.7</v>
      </c>
      <c r="CW57" s="1314"/>
      <c r="CX57" s="1314"/>
      <c r="CY57" s="1314"/>
      <c r="CZ57" s="1314"/>
      <c r="DA57" s="1314"/>
      <c r="DB57" s="1314"/>
      <c r="DC57" s="1314"/>
      <c r="DD57" s="412"/>
      <c r="DE57" s="407"/>
    </row>
    <row r="58" spans="1:109" s="401" customFormat="1" ht="13.5">
      <c r="A58" s="385"/>
      <c r="B58" s="407"/>
      <c r="G58" s="1315"/>
      <c r="H58" s="1315"/>
      <c r="I58" s="1325"/>
      <c r="J58" s="1325"/>
      <c r="K58" s="1324"/>
      <c r="L58" s="1324"/>
      <c r="M58" s="1324"/>
      <c r="N58" s="1324"/>
      <c r="AM58" s="385"/>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621</v>
      </c>
    </row>
    <row r="64" spans="1:109" ht="13.5">
      <c r="B64" s="386"/>
      <c r="G64" s="402"/>
      <c r="I64" s="404"/>
      <c r="J64" s="404"/>
      <c r="K64" s="404"/>
      <c r="L64" s="404"/>
      <c r="M64" s="404"/>
      <c r="N64" s="403"/>
      <c r="AM64" s="402"/>
      <c r="AN64" s="402" t="s">
        <v>620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5" t="s">
        <v>631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619</v>
      </c>
    </row>
    <row r="72" spans="2:107" ht="13.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540</v>
      </c>
      <c r="BQ72" s="1319"/>
      <c r="BR72" s="1319"/>
      <c r="BS72" s="1319"/>
      <c r="BT72" s="1319"/>
      <c r="BU72" s="1319"/>
      <c r="BV72" s="1319"/>
      <c r="BW72" s="1319"/>
      <c r="BX72" s="1319" t="s">
        <v>541</v>
      </c>
      <c r="BY72" s="1319"/>
      <c r="BZ72" s="1319"/>
      <c r="CA72" s="1319"/>
      <c r="CB72" s="1319"/>
      <c r="CC72" s="1319"/>
      <c r="CD72" s="1319"/>
      <c r="CE72" s="1319"/>
      <c r="CF72" s="1319" t="s">
        <v>542</v>
      </c>
      <c r="CG72" s="1319"/>
      <c r="CH72" s="1319"/>
      <c r="CI72" s="1319"/>
      <c r="CJ72" s="1319"/>
      <c r="CK72" s="1319"/>
      <c r="CL72" s="1319"/>
      <c r="CM72" s="1319"/>
      <c r="CN72" s="1319" t="s">
        <v>543</v>
      </c>
      <c r="CO72" s="1319"/>
      <c r="CP72" s="1319"/>
      <c r="CQ72" s="1319"/>
      <c r="CR72" s="1319"/>
      <c r="CS72" s="1319"/>
      <c r="CT72" s="1319"/>
      <c r="CU72" s="1319"/>
      <c r="CV72" s="1319" t="s">
        <v>544</v>
      </c>
      <c r="CW72" s="1319"/>
      <c r="CX72" s="1319"/>
      <c r="CY72" s="1319"/>
      <c r="CZ72" s="1319"/>
      <c r="DA72" s="1319"/>
      <c r="DB72" s="1319"/>
      <c r="DC72" s="1319"/>
    </row>
    <row r="73" spans="2:107" ht="13.5">
      <c r="B73" s="386"/>
      <c r="G73" s="1320"/>
      <c r="H73" s="1320"/>
      <c r="I73" s="1320"/>
      <c r="J73" s="1320"/>
      <c r="K73" s="1326"/>
      <c r="L73" s="1326"/>
      <c r="M73" s="1326"/>
      <c r="N73" s="1326"/>
      <c r="AM73" s="393"/>
      <c r="AN73" s="1322" t="s">
        <v>618</v>
      </c>
      <c r="AO73" s="1322"/>
      <c r="AP73" s="1322"/>
      <c r="AQ73" s="1322"/>
      <c r="AR73" s="1322"/>
      <c r="AS73" s="1322"/>
      <c r="AT73" s="1322"/>
      <c r="AU73" s="1322"/>
      <c r="AV73" s="1322"/>
      <c r="AW73" s="1322"/>
      <c r="AX73" s="1322"/>
      <c r="AY73" s="1322"/>
      <c r="AZ73" s="1322"/>
      <c r="BA73" s="1322"/>
      <c r="BB73" s="1322" t="s">
        <v>615</v>
      </c>
      <c r="BC73" s="1322"/>
      <c r="BD73" s="1322"/>
      <c r="BE73" s="1322"/>
      <c r="BF73" s="1322"/>
      <c r="BG73" s="1322"/>
      <c r="BH73" s="1322"/>
      <c r="BI73" s="1322"/>
      <c r="BJ73" s="1322"/>
      <c r="BK73" s="1322"/>
      <c r="BL73" s="1322"/>
      <c r="BM73" s="1322"/>
      <c r="BN73" s="1322"/>
      <c r="BO73" s="1322"/>
      <c r="BP73" s="1314">
        <v>46.4</v>
      </c>
      <c r="BQ73" s="1314"/>
      <c r="BR73" s="1314"/>
      <c r="BS73" s="1314"/>
      <c r="BT73" s="1314"/>
      <c r="BU73" s="1314"/>
      <c r="BV73" s="1314"/>
      <c r="BW73" s="1314"/>
      <c r="BX73" s="1314">
        <v>47.8</v>
      </c>
      <c r="BY73" s="1314"/>
      <c r="BZ73" s="1314"/>
      <c r="CA73" s="1314"/>
      <c r="CB73" s="1314"/>
      <c r="CC73" s="1314"/>
      <c r="CD73" s="1314"/>
      <c r="CE73" s="1314"/>
      <c r="CF73" s="1314">
        <v>43.1</v>
      </c>
      <c r="CG73" s="1314"/>
      <c r="CH73" s="1314"/>
      <c r="CI73" s="1314"/>
      <c r="CJ73" s="1314"/>
      <c r="CK73" s="1314"/>
      <c r="CL73" s="1314"/>
      <c r="CM73" s="1314"/>
      <c r="CN73" s="1314">
        <v>41</v>
      </c>
      <c r="CO73" s="1314"/>
      <c r="CP73" s="1314"/>
      <c r="CQ73" s="1314"/>
      <c r="CR73" s="1314"/>
      <c r="CS73" s="1314"/>
      <c r="CT73" s="1314"/>
      <c r="CU73" s="1314"/>
      <c r="CV73" s="1314">
        <v>30.6</v>
      </c>
      <c r="CW73" s="1314"/>
      <c r="CX73" s="1314"/>
      <c r="CY73" s="1314"/>
      <c r="CZ73" s="1314"/>
      <c r="DA73" s="1314"/>
      <c r="DB73" s="1314"/>
      <c r="DC73" s="1314"/>
    </row>
    <row r="74" spans="2:107" ht="13.5">
      <c r="B74" s="386"/>
      <c r="G74" s="1320"/>
      <c r="H74" s="1320"/>
      <c r="I74" s="1320"/>
      <c r="J74" s="1320"/>
      <c r="K74" s="1326"/>
      <c r="L74" s="1326"/>
      <c r="M74" s="1326"/>
      <c r="N74" s="1326"/>
      <c r="AM74" s="39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c r="B75" s="386"/>
      <c r="G75" s="1320"/>
      <c r="H75" s="1320"/>
      <c r="I75" s="1315"/>
      <c r="J75" s="1315"/>
      <c r="K75" s="1324"/>
      <c r="L75" s="1324"/>
      <c r="M75" s="1324"/>
      <c r="N75" s="1324"/>
      <c r="AM75" s="393"/>
      <c r="AN75" s="1322"/>
      <c r="AO75" s="1322"/>
      <c r="AP75" s="1322"/>
      <c r="AQ75" s="1322"/>
      <c r="AR75" s="1322"/>
      <c r="AS75" s="1322"/>
      <c r="AT75" s="1322"/>
      <c r="AU75" s="1322"/>
      <c r="AV75" s="1322"/>
      <c r="AW75" s="1322"/>
      <c r="AX75" s="1322"/>
      <c r="AY75" s="1322"/>
      <c r="AZ75" s="1322"/>
      <c r="BA75" s="1322"/>
      <c r="BB75" s="1322" t="s">
        <v>617</v>
      </c>
      <c r="BC75" s="1322"/>
      <c r="BD75" s="1322"/>
      <c r="BE75" s="1322"/>
      <c r="BF75" s="1322"/>
      <c r="BG75" s="1322"/>
      <c r="BH75" s="1322"/>
      <c r="BI75" s="1322"/>
      <c r="BJ75" s="1322"/>
      <c r="BK75" s="1322"/>
      <c r="BL75" s="1322"/>
      <c r="BM75" s="1322"/>
      <c r="BN75" s="1322"/>
      <c r="BO75" s="1322"/>
      <c r="BP75" s="1314">
        <v>4.4000000000000004</v>
      </c>
      <c r="BQ75" s="1314"/>
      <c r="BR75" s="1314"/>
      <c r="BS75" s="1314"/>
      <c r="BT75" s="1314"/>
      <c r="BU75" s="1314"/>
      <c r="BV75" s="1314"/>
      <c r="BW75" s="1314"/>
      <c r="BX75" s="1314">
        <v>4.4000000000000004</v>
      </c>
      <c r="BY75" s="1314"/>
      <c r="BZ75" s="1314"/>
      <c r="CA75" s="1314"/>
      <c r="CB75" s="1314"/>
      <c r="CC75" s="1314"/>
      <c r="CD75" s="1314"/>
      <c r="CE75" s="1314"/>
      <c r="CF75" s="1314">
        <v>4.5</v>
      </c>
      <c r="CG75" s="1314"/>
      <c r="CH75" s="1314"/>
      <c r="CI75" s="1314"/>
      <c r="CJ75" s="1314"/>
      <c r="CK75" s="1314"/>
      <c r="CL75" s="1314"/>
      <c r="CM75" s="1314"/>
      <c r="CN75" s="1314">
        <v>4.8</v>
      </c>
      <c r="CO75" s="1314"/>
      <c r="CP75" s="1314"/>
      <c r="CQ75" s="1314"/>
      <c r="CR75" s="1314"/>
      <c r="CS75" s="1314"/>
      <c r="CT75" s="1314"/>
      <c r="CU75" s="1314"/>
      <c r="CV75" s="1314">
        <v>5.0999999999999996</v>
      </c>
      <c r="CW75" s="1314"/>
      <c r="CX75" s="1314"/>
      <c r="CY75" s="1314"/>
      <c r="CZ75" s="1314"/>
      <c r="DA75" s="1314"/>
      <c r="DB75" s="1314"/>
      <c r="DC75" s="1314"/>
    </row>
    <row r="76" spans="2:107" ht="13.5">
      <c r="B76" s="386"/>
      <c r="G76" s="1320"/>
      <c r="H76" s="1320"/>
      <c r="I76" s="1315"/>
      <c r="J76" s="1315"/>
      <c r="K76" s="1324"/>
      <c r="L76" s="1324"/>
      <c r="M76" s="1324"/>
      <c r="N76" s="1324"/>
      <c r="AM76" s="39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c r="B77" s="386"/>
      <c r="G77" s="1315"/>
      <c r="H77" s="1315"/>
      <c r="I77" s="1315"/>
      <c r="J77" s="1315"/>
      <c r="K77" s="1326"/>
      <c r="L77" s="1326"/>
      <c r="M77" s="1326"/>
      <c r="N77" s="1326"/>
      <c r="AN77" s="1319" t="s">
        <v>616</v>
      </c>
      <c r="AO77" s="1319"/>
      <c r="AP77" s="1319"/>
      <c r="AQ77" s="1319"/>
      <c r="AR77" s="1319"/>
      <c r="AS77" s="1319"/>
      <c r="AT77" s="1319"/>
      <c r="AU77" s="1319"/>
      <c r="AV77" s="1319"/>
      <c r="AW77" s="1319"/>
      <c r="AX77" s="1319"/>
      <c r="AY77" s="1319"/>
      <c r="AZ77" s="1319"/>
      <c r="BA77" s="1319"/>
      <c r="BB77" s="1322" t="s">
        <v>615</v>
      </c>
      <c r="BC77" s="1322"/>
      <c r="BD77" s="1322"/>
      <c r="BE77" s="1322"/>
      <c r="BF77" s="1322"/>
      <c r="BG77" s="1322"/>
      <c r="BH77" s="1322"/>
      <c r="BI77" s="1322"/>
      <c r="BJ77" s="1322"/>
      <c r="BK77" s="1322"/>
      <c r="BL77" s="1322"/>
      <c r="BM77" s="1322"/>
      <c r="BN77" s="1322"/>
      <c r="BO77" s="1322"/>
      <c r="BP77" s="1314">
        <v>33.799999999999997</v>
      </c>
      <c r="BQ77" s="1314"/>
      <c r="BR77" s="1314"/>
      <c r="BS77" s="1314"/>
      <c r="BT77" s="1314"/>
      <c r="BU77" s="1314"/>
      <c r="BV77" s="1314"/>
      <c r="BW77" s="1314"/>
      <c r="BX77" s="1314">
        <v>15.8</v>
      </c>
      <c r="BY77" s="1314"/>
      <c r="BZ77" s="1314"/>
      <c r="CA77" s="1314"/>
      <c r="CB77" s="1314"/>
      <c r="CC77" s="1314"/>
      <c r="CD77" s="1314"/>
      <c r="CE77" s="1314"/>
      <c r="CF77" s="1314">
        <v>15</v>
      </c>
      <c r="CG77" s="1314"/>
      <c r="CH77" s="1314"/>
      <c r="CI77" s="1314"/>
      <c r="CJ77" s="1314"/>
      <c r="CK77" s="1314"/>
      <c r="CL77" s="1314"/>
      <c r="CM77" s="1314"/>
      <c r="CN77" s="1314">
        <v>12.2</v>
      </c>
      <c r="CO77" s="1314"/>
      <c r="CP77" s="1314"/>
      <c r="CQ77" s="1314"/>
      <c r="CR77" s="1314"/>
      <c r="CS77" s="1314"/>
      <c r="CT77" s="1314"/>
      <c r="CU77" s="1314"/>
      <c r="CV77" s="1314">
        <v>5</v>
      </c>
      <c r="CW77" s="1314"/>
      <c r="CX77" s="1314"/>
      <c r="CY77" s="1314"/>
      <c r="CZ77" s="1314"/>
      <c r="DA77" s="1314"/>
      <c r="DB77" s="1314"/>
      <c r="DC77" s="1314"/>
    </row>
    <row r="78" spans="2:107" ht="13.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c r="B79" s="386"/>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614</v>
      </c>
      <c r="BC79" s="1322"/>
      <c r="BD79" s="1322"/>
      <c r="BE79" s="1322"/>
      <c r="BF79" s="1322"/>
      <c r="BG79" s="1322"/>
      <c r="BH79" s="1322"/>
      <c r="BI79" s="1322"/>
      <c r="BJ79" s="1322"/>
      <c r="BK79" s="1322"/>
      <c r="BL79" s="1322"/>
      <c r="BM79" s="1322"/>
      <c r="BN79" s="1322"/>
      <c r="BO79" s="1322"/>
      <c r="BP79" s="1314">
        <v>7.1</v>
      </c>
      <c r="BQ79" s="1314"/>
      <c r="BR79" s="1314"/>
      <c r="BS79" s="1314"/>
      <c r="BT79" s="1314"/>
      <c r="BU79" s="1314"/>
      <c r="BV79" s="1314"/>
      <c r="BW79" s="1314"/>
      <c r="BX79" s="1314">
        <v>6.2</v>
      </c>
      <c r="BY79" s="1314"/>
      <c r="BZ79" s="1314"/>
      <c r="CA79" s="1314"/>
      <c r="CB79" s="1314"/>
      <c r="CC79" s="1314"/>
      <c r="CD79" s="1314"/>
      <c r="CE79" s="1314"/>
      <c r="CF79" s="1314">
        <v>5</v>
      </c>
      <c r="CG79" s="1314"/>
      <c r="CH79" s="1314"/>
      <c r="CI79" s="1314"/>
      <c r="CJ79" s="1314"/>
      <c r="CK79" s="1314"/>
      <c r="CL79" s="1314"/>
      <c r="CM79" s="1314"/>
      <c r="CN79" s="1314">
        <v>4.8</v>
      </c>
      <c r="CO79" s="1314"/>
      <c r="CP79" s="1314"/>
      <c r="CQ79" s="1314"/>
      <c r="CR79" s="1314"/>
      <c r="CS79" s="1314"/>
      <c r="CT79" s="1314"/>
      <c r="CU79" s="1314"/>
      <c r="CV79" s="1314">
        <v>4.5</v>
      </c>
      <c r="CW79" s="1314"/>
      <c r="CX79" s="1314"/>
      <c r="CY79" s="1314"/>
      <c r="CZ79" s="1314"/>
      <c r="DA79" s="1314"/>
      <c r="DB79" s="1314"/>
      <c r="DC79" s="1314"/>
    </row>
    <row r="80" spans="2:107" ht="13.5">
      <c r="B80" s="386"/>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6VMo672RbmrZwj6c+QF+WJB5fN/PkAbW1LBpZWADHeppjeEnYtaGrPoiI3iqZvl35bHMrvZg24NjOID3+3OhQ==" saltValue="P3YHaHv8Mjd93d+C0tDoT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CN79:CU80"/>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CV72:DC72"/>
    <mergeCell ref="BX72:CE72"/>
    <mergeCell ref="CF72:CM72"/>
    <mergeCell ref="CN72:CU72"/>
    <mergeCell ref="CN57:CU58"/>
    <mergeCell ref="CV57:DC58"/>
    <mergeCell ref="G72:J72"/>
    <mergeCell ref="AN72:BO72"/>
    <mergeCell ref="BP72:BW72"/>
    <mergeCell ref="I57:J58"/>
    <mergeCell ref="K57:K58"/>
    <mergeCell ref="G55:H58"/>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58bLPzgA/oAepNxKgnzgW5fdL+XnNJ9AC/Zb7xeArVoZdLqIjqR7N4g9YhSCnWnReU/TD7RiE+F6BbOATzD7w==" saltValue="uDWm9P5HYy6OD8zrJ2Vo4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ZLubYgVXFpWuioV8OACpvEXvCK0WwIyx7vNMFvtbnX0tjg7ViW3hDkB20g1Y8wiyguYkyt5mizVAX/YfO1akQ==" saltValue="8qEPBx5quthVbN7DxIeU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537</v>
      </c>
      <c r="G2" s="156"/>
      <c r="H2" s="157"/>
    </row>
    <row r="3" spans="1:8">
      <c r="A3" s="153" t="s">
        <v>530</v>
      </c>
      <c r="B3" s="158"/>
      <c r="C3" s="159"/>
      <c r="D3" s="160">
        <v>24217</v>
      </c>
      <c r="E3" s="161"/>
      <c r="F3" s="162">
        <v>53605</v>
      </c>
      <c r="G3" s="163"/>
      <c r="H3" s="164"/>
    </row>
    <row r="4" spans="1:8">
      <c r="A4" s="165"/>
      <c r="B4" s="166"/>
      <c r="C4" s="167"/>
      <c r="D4" s="168">
        <v>13496</v>
      </c>
      <c r="E4" s="169"/>
      <c r="F4" s="170">
        <v>28343</v>
      </c>
      <c r="G4" s="171"/>
      <c r="H4" s="172"/>
    </row>
    <row r="5" spans="1:8">
      <c r="A5" s="153" t="s">
        <v>532</v>
      </c>
      <c r="B5" s="158"/>
      <c r="C5" s="159"/>
      <c r="D5" s="160">
        <v>45796</v>
      </c>
      <c r="E5" s="161"/>
      <c r="F5" s="162">
        <v>46440</v>
      </c>
      <c r="G5" s="163"/>
      <c r="H5" s="164"/>
    </row>
    <row r="6" spans="1:8">
      <c r="A6" s="165"/>
      <c r="B6" s="166"/>
      <c r="C6" s="167"/>
      <c r="D6" s="168">
        <v>26632</v>
      </c>
      <c r="E6" s="169"/>
      <c r="F6" s="170">
        <v>27658</v>
      </c>
      <c r="G6" s="171"/>
      <c r="H6" s="172"/>
    </row>
    <row r="7" spans="1:8">
      <c r="A7" s="153" t="s">
        <v>533</v>
      </c>
      <c r="B7" s="158"/>
      <c r="C7" s="159"/>
      <c r="D7" s="160">
        <v>38798</v>
      </c>
      <c r="E7" s="161"/>
      <c r="F7" s="162">
        <v>40879</v>
      </c>
      <c r="G7" s="163"/>
      <c r="H7" s="164"/>
    </row>
    <row r="8" spans="1:8">
      <c r="A8" s="165"/>
      <c r="B8" s="166"/>
      <c r="C8" s="167"/>
      <c r="D8" s="168">
        <v>18504</v>
      </c>
      <c r="E8" s="169"/>
      <c r="F8" s="170">
        <v>24087</v>
      </c>
      <c r="G8" s="171"/>
      <c r="H8" s="172"/>
    </row>
    <row r="9" spans="1:8">
      <c r="A9" s="153" t="s">
        <v>534</v>
      </c>
      <c r="B9" s="158"/>
      <c r="C9" s="159"/>
      <c r="D9" s="160">
        <v>23626</v>
      </c>
      <c r="E9" s="161"/>
      <c r="F9" s="162">
        <v>42651</v>
      </c>
      <c r="G9" s="163"/>
      <c r="H9" s="164"/>
    </row>
    <row r="10" spans="1:8">
      <c r="A10" s="165"/>
      <c r="B10" s="166"/>
      <c r="C10" s="167"/>
      <c r="D10" s="168">
        <v>14828</v>
      </c>
      <c r="E10" s="169"/>
      <c r="F10" s="170">
        <v>22675</v>
      </c>
      <c r="G10" s="171"/>
      <c r="H10" s="172"/>
    </row>
    <row r="11" spans="1:8">
      <c r="A11" s="153" t="s">
        <v>535</v>
      </c>
      <c r="B11" s="158"/>
      <c r="C11" s="159"/>
      <c r="D11" s="160">
        <v>32241</v>
      </c>
      <c r="E11" s="161"/>
      <c r="F11" s="162">
        <v>43226</v>
      </c>
      <c r="G11" s="163"/>
      <c r="H11" s="164"/>
    </row>
    <row r="12" spans="1:8">
      <c r="A12" s="165"/>
      <c r="B12" s="166"/>
      <c r="C12" s="173"/>
      <c r="D12" s="168">
        <v>18946</v>
      </c>
      <c r="E12" s="169"/>
      <c r="F12" s="170">
        <v>22622</v>
      </c>
      <c r="G12" s="171"/>
      <c r="H12" s="172"/>
    </row>
    <row r="13" spans="1:8">
      <c r="A13" s="153"/>
      <c r="B13" s="158"/>
      <c r="C13" s="174"/>
      <c r="D13" s="175">
        <v>32936</v>
      </c>
      <c r="E13" s="176"/>
      <c r="F13" s="177">
        <v>45360</v>
      </c>
      <c r="G13" s="178"/>
      <c r="H13" s="164"/>
    </row>
    <row r="14" spans="1:8">
      <c r="A14" s="165"/>
      <c r="B14" s="166"/>
      <c r="C14" s="167"/>
      <c r="D14" s="168">
        <v>18481</v>
      </c>
      <c r="E14" s="169"/>
      <c r="F14" s="170">
        <v>25077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7.31</v>
      </c>
      <c r="C19" s="179">
        <f>ROUND(VALUE(SUBSTITUTE(実質収支比率等に係る経年分析!G$48,"▲","-")),2)</f>
        <v>7.88</v>
      </c>
      <c r="D19" s="179">
        <f>ROUND(VALUE(SUBSTITUTE(実質収支比率等に係る経年分析!H$48,"▲","-")),2)</f>
        <v>5.16</v>
      </c>
      <c r="E19" s="179">
        <f>ROUND(VALUE(SUBSTITUTE(実質収支比率等に係る経年分析!I$48,"▲","-")),2)</f>
        <v>7.55</v>
      </c>
      <c r="F19" s="179">
        <f>ROUND(VALUE(SUBSTITUTE(実質収支比率等に係る経年分析!J$48,"▲","-")),2)</f>
        <v>5.19</v>
      </c>
    </row>
    <row r="20" spans="1:11">
      <c r="A20" s="179" t="s">
        <v>54</v>
      </c>
      <c r="B20" s="179">
        <f>ROUND(VALUE(SUBSTITUTE(実質収支比率等に係る経年分析!F$47,"▲","-")),2)</f>
        <v>20.309999999999999</v>
      </c>
      <c r="C20" s="179">
        <f>ROUND(VALUE(SUBSTITUTE(実質収支比率等に係る経年分析!G$47,"▲","-")),2)</f>
        <v>19.52</v>
      </c>
      <c r="D20" s="179">
        <f>ROUND(VALUE(SUBSTITUTE(実質収支比率等に係る経年分析!H$47,"▲","-")),2)</f>
        <v>21.38</v>
      </c>
      <c r="E20" s="179">
        <f>ROUND(VALUE(SUBSTITUTE(実質収支比率等に係る経年分析!I$47,"▲","-")),2)</f>
        <v>22.01</v>
      </c>
      <c r="F20" s="179">
        <f>ROUND(VALUE(SUBSTITUTE(実質収支比率等に係る経年分析!J$47,"▲","-")),2)</f>
        <v>25.26</v>
      </c>
    </row>
    <row r="21" spans="1:11">
      <c r="A21" s="179" t="s">
        <v>55</v>
      </c>
      <c r="B21" s="179">
        <f>IF(ISNUMBER(VALUE(SUBSTITUTE(実質収支比率等に係る経年分析!F$49,"▲","-"))),ROUND(VALUE(SUBSTITUTE(実質収支比率等に係る経年分析!F$49,"▲","-")),2),NA())</f>
        <v>1.75</v>
      </c>
      <c r="C21" s="179">
        <f>IF(ISNUMBER(VALUE(SUBSTITUTE(実質収支比率等に係る経年分析!G$49,"▲","-"))),ROUND(VALUE(SUBSTITUTE(実質収支比率等に係る経年分析!G$49,"▲","-")),2),NA())</f>
        <v>0.24</v>
      </c>
      <c r="D21" s="179">
        <f>IF(ISNUMBER(VALUE(SUBSTITUTE(実質収支比率等に係る経年分析!H$49,"▲","-"))),ROUND(VALUE(SUBSTITUTE(実質収支比率等に係る経年分析!H$49,"▲","-")),2),NA())</f>
        <v>-0.25</v>
      </c>
      <c r="E21" s="179">
        <f>IF(ISNUMBER(VALUE(SUBSTITUTE(実質収支比率等に係る経年分析!I$49,"▲","-"))),ROUND(VALUE(SUBSTITUTE(実質収支比率等に係る経年分析!I$49,"▲","-")),2),NA())</f>
        <v>3.02</v>
      </c>
      <c r="F21" s="179">
        <f>IF(ISNUMBER(VALUE(SUBSTITUTE(実質収支比率等に係る経年分析!J$49,"▲","-"))),ROUND(VALUE(SUBSTITUTE(実質収支比率等に係る経年分析!J$49,"▲","-")),2),NA())</f>
        <v>1.28</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坂戸中央２日の出町土地区画整理事業特別会計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関間四丁目土地区画整理事業特別会計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0.14000000000000001</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0.17</v>
      </c>
    </row>
    <row r="32" spans="1:11">
      <c r="A32" s="180" t="str">
        <f>IF(連結実質赤字比率に係る赤字・黒字の構成分析!C$38="",NA(),連結実質赤字比率に係る赤字・黒字の構成分析!C$38)</f>
        <v>片柳土地区画整理事業特別会計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0.62</v>
      </c>
    </row>
    <row r="33" spans="1:16">
      <c r="A33" s="180" t="str">
        <f>IF(連結実質赤字比率に係る赤字・黒字の構成分析!C$37="",NA(),連結実質赤字比率に係る赤字・黒字の構成分析!C$37)</f>
        <v>石井土地区画整理事業特別会計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1.73</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5.18</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2467</v>
      </c>
      <c r="E42" s="181"/>
      <c r="F42" s="181"/>
      <c r="G42" s="181">
        <f>'実質公債費比率（分子）の構造'!L$52</f>
        <v>2379</v>
      </c>
      <c r="H42" s="181"/>
      <c r="I42" s="181"/>
      <c r="J42" s="181">
        <f>'実質公債費比率（分子）の構造'!M$52</f>
        <v>2509</v>
      </c>
      <c r="K42" s="181"/>
      <c r="L42" s="181"/>
      <c r="M42" s="181">
        <f>'実質公債費比率（分子）の構造'!N$52</f>
        <v>2563</v>
      </c>
      <c r="N42" s="181"/>
      <c r="O42" s="181"/>
      <c r="P42" s="181">
        <f>'実質公債費比率（分子）の構造'!O$52</f>
        <v>2608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701</v>
      </c>
      <c r="C45" s="181"/>
      <c r="D45" s="181"/>
      <c r="E45" s="181">
        <f>'実質公債費比率（分子）の構造'!L$49</f>
        <v>715</v>
      </c>
      <c r="F45" s="181"/>
      <c r="G45" s="181"/>
      <c r="H45" s="181">
        <f>'実質公債費比率（分子）の構造'!M$49</f>
        <v>719</v>
      </c>
      <c r="I45" s="181"/>
      <c r="J45" s="181"/>
      <c r="K45" s="181">
        <f>'実質公債費比率（分子）の構造'!N$49</f>
        <v>598</v>
      </c>
      <c r="L45" s="181"/>
      <c r="M45" s="181"/>
      <c r="N45" s="181">
        <f>'実質公債費比率（分子）の構造'!O$49</f>
        <v>628</v>
      </c>
      <c r="O45" s="181"/>
      <c r="P45" s="181"/>
    </row>
    <row r="46" spans="1:16">
      <c r="A46" s="181" t="s">
        <v>66</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2418</v>
      </c>
      <c r="C49" s="181"/>
      <c r="D49" s="181"/>
      <c r="E49" s="181">
        <f>'実質公債費比率（分子）の構造'!L$45</f>
        <v>2409</v>
      </c>
      <c r="F49" s="181"/>
      <c r="G49" s="181"/>
      <c r="H49" s="181">
        <f>'実質公債費比率（分子）の構造'!M$45</f>
        <v>2588</v>
      </c>
      <c r="I49" s="181"/>
      <c r="J49" s="181"/>
      <c r="K49" s="181">
        <f>'実質公債費比率（分子）の構造'!N$45</f>
        <v>2770</v>
      </c>
      <c r="L49" s="181"/>
      <c r="M49" s="181"/>
      <c r="N49" s="181">
        <f>'実質公債費比率（分子）の構造'!O$45</f>
        <v>2899</v>
      </c>
      <c r="O49" s="181"/>
      <c r="P49" s="181"/>
    </row>
    <row r="50" spans="1:16">
      <c r="A50" s="181" t="s">
        <v>70</v>
      </c>
      <c r="B50" s="181" t="e">
        <f>NA()</f>
        <v>#N/A</v>
      </c>
      <c r="C50" s="181">
        <f>IF(ISNUMBER('実質公債費比率（分子）の構造'!K$53),'実質公債費比率（分子）の構造'!K$53,NA())</f>
        <v>652</v>
      </c>
      <c r="D50" s="181" t="e">
        <f>NA()</f>
        <v>#N/A</v>
      </c>
      <c r="E50" s="181" t="e">
        <f>NA()</f>
        <v>#N/A</v>
      </c>
      <c r="F50" s="181">
        <f>IF(ISNUMBER('実質公債費比率（分子）の構造'!L$53),'実質公債費比率（分子）の構造'!L$53,NA())</f>
        <v>745</v>
      </c>
      <c r="G50" s="181" t="e">
        <f>NA()</f>
        <v>#N/A</v>
      </c>
      <c r="H50" s="181" t="e">
        <f>NA()</f>
        <v>#N/A</v>
      </c>
      <c r="I50" s="181">
        <f>IF(ISNUMBER('実質公債費比率（分子）の構造'!M$53),'実質公債費比率（分子）の構造'!M$53,NA())</f>
        <v>798</v>
      </c>
      <c r="J50" s="181" t="e">
        <f>NA()</f>
        <v>#N/A</v>
      </c>
      <c r="K50" s="181" t="e">
        <f>NA()</f>
        <v>#N/A</v>
      </c>
      <c r="L50" s="181">
        <f>IF(ISNUMBER('実質公債費比率（分子）の構造'!N$53),'実質公債費比率（分子）の構造'!N$53,NA())</f>
        <v>805</v>
      </c>
      <c r="M50" s="181" t="e">
        <f>NA()</f>
        <v>#N/A</v>
      </c>
      <c r="N50" s="181" t="e">
        <f>NA()</f>
        <v>#N/A</v>
      </c>
      <c r="O50" s="181">
        <f>IF(ISNUMBER('実質公債費比率（分子）の構造'!O$53),'実質公債費比率（分子）の構造'!O$53,NA())</f>
        <v>919</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23979</v>
      </c>
      <c r="E56" s="180"/>
      <c r="F56" s="180"/>
      <c r="G56" s="180">
        <f>'将来負担比率（分子）の構造'!J$52</f>
        <v>24461</v>
      </c>
      <c r="H56" s="180"/>
      <c r="I56" s="180"/>
      <c r="J56" s="180">
        <f>'将来負担比率（分子）の構造'!K$52</f>
        <v>24795</v>
      </c>
      <c r="K56" s="180"/>
      <c r="L56" s="180"/>
      <c r="M56" s="180">
        <f>'将来負担比率（分子）の構造'!L$52</f>
        <v>24811</v>
      </c>
      <c r="N56" s="180"/>
      <c r="O56" s="180"/>
      <c r="P56" s="180">
        <f>'将来負担比率（分子）の構造'!M$52</f>
        <v>24771</v>
      </c>
    </row>
    <row r="57" spans="1:16">
      <c r="A57" s="180" t="s">
        <v>41</v>
      </c>
      <c r="B57" s="180"/>
      <c r="C57" s="180"/>
      <c r="D57" s="180">
        <f>'将来負担比率（分子）の構造'!I$51</f>
        <v>4951</v>
      </c>
      <c r="E57" s="180"/>
      <c r="F57" s="180"/>
      <c r="G57" s="180">
        <f>'将来負担比率（分子）の構造'!J$51</f>
        <v>4994</v>
      </c>
      <c r="H57" s="180"/>
      <c r="I57" s="180"/>
      <c r="J57" s="180">
        <f>'将来負担比率（分子）の構造'!K$51</f>
        <v>4972</v>
      </c>
      <c r="K57" s="180"/>
      <c r="L57" s="180"/>
      <c r="M57" s="180">
        <f>'将来負担比率（分子）の構造'!L$51</f>
        <v>5047</v>
      </c>
      <c r="N57" s="180"/>
      <c r="O57" s="180"/>
      <c r="P57" s="180">
        <f>'将来負担比率（分子）の構造'!M$51</f>
        <v>5066</v>
      </c>
    </row>
    <row r="58" spans="1:16">
      <c r="A58" s="180" t="s">
        <v>40</v>
      </c>
      <c r="B58" s="180"/>
      <c r="C58" s="180"/>
      <c r="D58" s="180">
        <f>'将来負担比率（分子）の構造'!I$50</f>
        <v>7315</v>
      </c>
      <c r="E58" s="180"/>
      <c r="F58" s="180"/>
      <c r="G58" s="180">
        <f>'将来負担比率（分子）の構造'!J$50</f>
        <v>6814</v>
      </c>
      <c r="H58" s="180"/>
      <c r="I58" s="180"/>
      <c r="J58" s="180">
        <f>'将来負担比率（分子）の構造'!K$50</f>
        <v>7244</v>
      </c>
      <c r="K58" s="180"/>
      <c r="L58" s="180"/>
      <c r="M58" s="180">
        <f>'将来負担比率（分子）の構造'!L$50</f>
        <v>6598</v>
      </c>
      <c r="N58" s="180"/>
      <c r="O58" s="180"/>
      <c r="P58" s="180">
        <f>'将来負担比率（分子）の構造'!M$50</f>
        <v>8150</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0</v>
      </c>
      <c r="C61" s="180"/>
      <c r="D61" s="180"/>
      <c r="E61" s="180">
        <f>'将来負担比率（分子）の構造'!J$46</f>
        <v>0</v>
      </c>
      <c r="F61" s="180"/>
      <c r="G61" s="180"/>
      <c r="H61" s="180">
        <f>'将来負担比率（分子）の構造'!K$46</f>
        <v>0</v>
      </c>
      <c r="I61" s="180"/>
      <c r="J61" s="180"/>
      <c r="K61" s="180">
        <f>'将来負担比率（分子）の構造'!L$46</f>
        <v>0</v>
      </c>
      <c r="L61" s="180"/>
      <c r="M61" s="180"/>
      <c r="N61" s="180">
        <f>'将来負担比率（分子）の構造'!M$46</f>
        <v>0</v>
      </c>
      <c r="O61" s="180"/>
      <c r="P61" s="180"/>
    </row>
    <row r="62" spans="1:16">
      <c r="A62" s="180" t="s">
        <v>34</v>
      </c>
      <c r="B62" s="180">
        <f>'将来負担比率（分子）の構造'!I$45</f>
        <v>3849</v>
      </c>
      <c r="C62" s="180"/>
      <c r="D62" s="180"/>
      <c r="E62" s="180">
        <f>'将来負担比率（分子）の構造'!J$45</f>
        <v>3627</v>
      </c>
      <c r="F62" s="180"/>
      <c r="G62" s="180"/>
      <c r="H62" s="180">
        <f>'将来負担比率（分子）の構造'!K$45</f>
        <v>3561</v>
      </c>
      <c r="I62" s="180"/>
      <c r="J62" s="180"/>
      <c r="K62" s="180">
        <f>'将来負担比率（分子）の構造'!L$45</f>
        <v>3478</v>
      </c>
      <c r="L62" s="180"/>
      <c r="M62" s="180"/>
      <c r="N62" s="180">
        <f>'将来負担比率（分子）の構造'!M$45</f>
        <v>3306</v>
      </c>
      <c r="O62" s="180"/>
      <c r="P62" s="180"/>
    </row>
    <row r="63" spans="1:16">
      <c r="A63" s="180" t="s">
        <v>33</v>
      </c>
      <c r="B63" s="180">
        <f>'将来負担比率（分子）の構造'!I$44</f>
        <v>6786</v>
      </c>
      <c r="C63" s="180"/>
      <c r="D63" s="180"/>
      <c r="E63" s="180">
        <f>'将来負担比率（分子）の構造'!J$44</f>
        <v>6676</v>
      </c>
      <c r="F63" s="180"/>
      <c r="G63" s="180"/>
      <c r="H63" s="180">
        <f>'将来負担比率（分子）の構造'!K$44</f>
        <v>6625</v>
      </c>
      <c r="I63" s="180"/>
      <c r="J63" s="180"/>
      <c r="K63" s="180">
        <f>'将来負担比率（分子）の構造'!L$44</f>
        <v>6448</v>
      </c>
      <c r="L63" s="180"/>
      <c r="M63" s="180"/>
      <c r="N63" s="180">
        <f>'将来負担比率（分子）の構造'!M$44</f>
        <v>6811</v>
      </c>
      <c r="O63" s="180"/>
      <c r="P63" s="180"/>
    </row>
    <row r="64" spans="1:16">
      <c r="A64" s="180" t="s">
        <v>32</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31</v>
      </c>
      <c r="B65" s="180">
        <f>'将来負担比率（分子）の構造'!I$42</f>
        <v>3005</v>
      </c>
      <c r="C65" s="180"/>
      <c r="D65" s="180"/>
      <c r="E65" s="180">
        <f>'将来負担比率（分子）の構造'!J$42</f>
        <v>3062</v>
      </c>
      <c r="F65" s="180"/>
      <c r="G65" s="180"/>
      <c r="H65" s="180">
        <f>'将来負担比率（分子）の構造'!K$42</f>
        <v>2723</v>
      </c>
      <c r="I65" s="180"/>
      <c r="J65" s="180"/>
      <c r="K65" s="180">
        <f>'将来負担比率（分子）の構造'!L$42</f>
        <v>2551</v>
      </c>
      <c r="L65" s="180"/>
      <c r="M65" s="180"/>
      <c r="N65" s="180">
        <f>'将来負担比率（分子）の構造'!M$42</f>
        <v>2394</v>
      </c>
      <c r="O65" s="180"/>
      <c r="P65" s="180"/>
    </row>
    <row r="66" spans="1:16">
      <c r="A66" s="180" t="s">
        <v>30</v>
      </c>
      <c r="B66" s="180">
        <f>'将来負担比率（分子）の構造'!I$41</f>
        <v>29814</v>
      </c>
      <c r="C66" s="180"/>
      <c r="D66" s="180"/>
      <c r="E66" s="180">
        <f>'将来負担比率（分子）の構造'!J$41</f>
        <v>30529</v>
      </c>
      <c r="F66" s="180"/>
      <c r="G66" s="180"/>
      <c r="H66" s="180">
        <f>'将来負担比率（分子）の構造'!K$41</f>
        <v>31112</v>
      </c>
      <c r="I66" s="180"/>
      <c r="J66" s="180"/>
      <c r="K66" s="180">
        <f>'将来負担比率（分子）の構造'!L$41</f>
        <v>30629</v>
      </c>
      <c r="L66" s="180"/>
      <c r="M66" s="180"/>
      <c r="N66" s="180">
        <f>'将来負担比率（分子）の構造'!M$41</f>
        <v>30510</v>
      </c>
      <c r="O66" s="180"/>
      <c r="P66" s="180"/>
    </row>
    <row r="67" spans="1:16">
      <c r="A67" s="180" t="s">
        <v>74</v>
      </c>
      <c r="B67" s="180" t="e">
        <f>NA()</f>
        <v>#N/A</v>
      </c>
      <c r="C67" s="180">
        <f>IF(ISNUMBER('将来負担比率（分子）の構造'!I$53), IF('将来負担比率（分子）の構造'!I$53 &lt; 0, 0, '将来負担比率（分子）の構造'!I$53), NA())</f>
        <v>7209</v>
      </c>
      <c r="D67" s="180" t="e">
        <f>NA()</f>
        <v>#N/A</v>
      </c>
      <c r="E67" s="180" t="e">
        <f>NA()</f>
        <v>#N/A</v>
      </c>
      <c r="F67" s="180">
        <f>IF(ISNUMBER('将来負担比率（分子）の構造'!J$53), IF('将来負担比率（分子）の構造'!J$53 &lt; 0, 0, '将来負担比率（分子）の構造'!J$53), NA())</f>
        <v>7624</v>
      </c>
      <c r="G67" s="180" t="e">
        <f>NA()</f>
        <v>#N/A</v>
      </c>
      <c r="H67" s="180" t="e">
        <f>NA()</f>
        <v>#N/A</v>
      </c>
      <c r="I67" s="180">
        <f>IF(ISNUMBER('将来負担比率（分子）の構造'!K$53), IF('将来負担比率（分子）の構造'!K$53 &lt; 0, 0, '将来負担比率（分子）の構造'!K$53), NA())</f>
        <v>7009</v>
      </c>
      <c r="J67" s="180" t="e">
        <f>NA()</f>
        <v>#N/A</v>
      </c>
      <c r="K67" s="180" t="e">
        <f>NA()</f>
        <v>#N/A</v>
      </c>
      <c r="L67" s="180">
        <f>IF(ISNUMBER('将来負担比率（分子）の構造'!L$53), IF('将来負担比率（分子）の構造'!L$53 &lt; 0, 0, '将来負担比率（分子）の構造'!L$53), NA())</f>
        <v>6651</v>
      </c>
      <c r="M67" s="180" t="e">
        <f>NA()</f>
        <v>#N/A</v>
      </c>
      <c r="N67" s="180" t="e">
        <f>NA()</f>
        <v>#N/A</v>
      </c>
      <c r="O67" s="180">
        <f>IF(ISNUMBER('将来負担比率（分子）の構造'!M$53), IF('将来負担比率（分子）の構造'!M$53 &lt; 0, 0, '将来負担比率（分子）の構造'!M$53), NA())</f>
        <v>5034</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3913</v>
      </c>
      <c r="C72" s="184">
        <f>基金残高に係る経年分析!G55</f>
        <v>4029</v>
      </c>
      <c r="D72" s="184">
        <f>基金残高に係る経年分析!H55</f>
        <v>4687</v>
      </c>
    </row>
    <row r="73" spans="1:16">
      <c r="A73" s="183" t="s">
        <v>77</v>
      </c>
      <c r="B73" s="184">
        <f>基金残高に係る経年分析!F56</f>
        <v>152</v>
      </c>
      <c r="C73" s="184">
        <f>基金残高に係る経年分析!G56</f>
        <v>102</v>
      </c>
      <c r="D73" s="184">
        <f>基金残高に係る経年分析!H56</f>
        <v>52</v>
      </c>
    </row>
    <row r="74" spans="1:16">
      <c r="A74" s="183" t="s">
        <v>78</v>
      </c>
      <c r="B74" s="184">
        <f>基金残高に係る経年分析!F57</f>
        <v>1735</v>
      </c>
      <c r="C74" s="184">
        <f>基金残高に係る経年分析!G57</f>
        <v>1257</v>
      </c>
      <c r="D74" s="184">
        <f>基金残高に係る経年分析!H57</f>
        <v>991</v>
      </c>
    </row>
  </sheetData>
  <sheetProtection algorithmName="SHA-512" hashValue="RsfmLuXRTsIZM/R4cgseU7Eq5RtZ8Ead2U5gYkH7RP0j/+C6WZh370OaJzk0wfGIDDQk0g5P2RzTt6HWqw9A5Q==" saltValue="W7Xq0VZmwTm5M56Co5aUJ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13398602</v>
      </c>
      <c r="S5" s="669"/>
      <c r="T5" s="669"/>
      <c r="U5" s="669"/>
      <c r="V5" s="669"/>
      <c r="W5" s="669"/>
      <c r="X5" s="669"/>
      <c r="Y5" s="670"/>
      <c r="Z5" s="671">
        <v>43.3</v>
      </c>
      <c r="AA5" s="671"/>
      <c r="AB5" s="671"/>
      <c r="AC5" s="671"/>
      <c r="AD5" s="672">
        <v>12730530</v>
      </c>
      <c r="AE5" s="672"/>
      <c r="AF5" s="672"/>
      <c r="AG5" s="672"/>
      <c r="AH5" s="672"/>
      <c r="AI5" s="672"/>
      <c r="AJ5" s="672"/>
      <c r="AK5" s="672"/>
      <c r="AL5" s="673">
        <v>73.099999999999994</v>
      </c>
      <c r="AM5" s="674"/>
      <c r="AN5" s="674"/>
      <c r="AO5" s="675"/>
      <c r="AP5" s="665" t="s">
        <v>226</v>
      </c>
      <c r="AQ5" s="666"/>
      <c r="AR5" s="666"/>
      <c r="AS5" s="666"/>
      <c r="AT5" s="666"/>
      <c r="AU5" s="666"/>
      <c r="AV5" s="666"/>
      <c r="AW5" s="666"/>
      <c r="AX5" s="666"/>
      <c r="AY5" s="666"/>
      <c r="AZ5" s="666"/>
      <c r="BA5" s="666"/>
      <c r="BB5" s="666"/>
      <c r="BC5" s="666"/>
      <c r="BD5" s="666"/>
      <c r="BE5" s="666"/>
      <c r="BF5" s="667"/>
      <c r="BG5" s="679">
        <v>12730530</v>
      </c>
      <c r="BH5" s="680"/>
      <c r="BI5" s="680"/>
      <c r="BJ5" s="680"/>
      <c r="BK5" s="680"/>
      <c r="BL5" s="680"/>
      <c r="BM5" s="680"/>
      <c r="BN5" s="681"/>
      <c r="BO5" s="682">
        <v>95</v>
      </c>
      <c r="BP5" s="682"/>
      <c r="BQ5" s="682"/>
      <c r="BR5" s="682"/>
      <c r="BS5" s="683">
        <v>109920</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249084</v>
      </c>
      <c r="S6" s="680"/>
      <c r="T6" s="680"/>
      <c r="U6" s="680"/>
      <c r="V6" s="680"/>
      <c r="W6" s="680"/>
      <c r="X6" s="680"/>
      <c r="Y6" s="681"/>
      <c r="Z6" s="682">
        <v>0.8</v>
      </c>
      <c r="AA6" s="682"/>
      <c r="AB6" s="682"/>
      <c r="AC6" s="682"/>
      <c r="AD6" s="683">
        <v>249084</v>
      </c>
      <c r="AE6" s="683"/>
      <c r="AF6" s="683"/>
      <c r="AG6" s="683"/>
      <c r="AH6" s="683"/>
      <c r="AI6" s="683"/>
      <c r="AJ6" s="683"/>
      <c r="AK6" s="683"/>
      <c r="AL6" s="684">
        <v>1.4</v>
      </c>
      <c r="AM6" s="685"/>
      <c r="AN6" s="685"/>
      <c r="AO6" s="686"/>
      <c r="AP6" s="676" t="s">
        <v>231</v>
      </c>
      <c r="AQ6" s="677"/>
      <c r="AR6" s="677"/>
      <c r="AS6" s="677"/>
      <c r="AT6" s="677"/>
      <c r="AU6" s="677"/>
      <c r="AV6" s="677"/>
      <c r="AW6" s="677"/>
      <c r="AX6" s="677"/>
      <c r="AY6" s="677"/>
      <c r="AZ6" s="677"/>
      <c r="BA6" s="677"/>
      <c r="BB6" s="677"/>
      <c r="BC6" s="677"/>
      <c r="BD6" s="677"/>
      <c r="BE6" s="677"/>
      <c r="BF6" s="678"/>
      <c r="BG6" s="679">
        <v>12730530</v>
      </c>
      <c r="BH6" s="680"/>
      <c r="BI6" s="680"/>
      <c r="BJ6" s="680"/>
      <c r="BK6" s="680"/>
      <c r="BL6" s="680"/>
      <c r="BM6" s="680"/>
      <c r="BN6" s="681"/>
      <c r="BO6" s="682">
        <v>95</v>
      </c>
      <c r="BP6" s="682"/>
      <c r="BQ6" s="682"/>
      <c r="BR6" s="682"/>
      <c r="BS6" s="683">
        <v>109920</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240568</v>
      </c>
      <c r="CS6" s="680"/>
      <c r="CT6" s="680"/>
      <c r="CU6" s="680"/>
      <c r="CV6" s="680"/>
      <c r="CW6" s="680"/>
      <c r="CX6" s="680"/>
      <c r="CY6" s="681"/>
      <c r="CZ6" s="673">
        <v>0.8</v>
      </c>
      <c r="DA6" s="674"/>
      <c r="DB6" s="674"/>
      <c r="DC6" s="693"/>
      <c r="DD6" s="688" t="s">
        <v>233</v>
      </c>
      <c r="DE6" s="680"/>
      <c r="DF6" s="680"/>
      <c r="DG6" s="680"/>
      <c r="DH6" s="680"/>
      <c r="DI6" s="680"/>
      <c r="DJ6" s="680"/>
      <c r="DK6" s="680"/>
      <c r="DL6" s="680"/>
      <c r="DM6" s="680"/>
      <c r="DN6" s="680"/>
      <c r="DO6" s="680"/>
      <c r="DP6" s="681"/>
      <c r="DQ6" s="688">
        <v>240568</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19206</v>
      </c>
      <c r="S7" s="680"/>
      <c r="T7" s="680"/>
      <c r="U7" s="680"/>
      <c r="V7" s="680"/>
      <c r="W7" s="680"/>
      <c r="X7" s="680"/>
      <c r="Y7" s="681"/>
      <c r="Z7" s="682">
        <v>0.1</v>
      </c>
      <c r="AA7" s="682"/>
      <c r="AB7" s="682"/>
      <c r="AC7" s="682"/>
      <c r="AD7" s="683">
        <v>19206</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6322805</v>
      </c>
      <c r="BH7" s="680"/>
      <c r="BI7" s="680"/>
      <c r="BJ7" s="680"/>
      <c r="BK7" s="680"/>
      <c r="BL7" s="680"/>
      <c r="BM7" s="680"/>
      <c r="BN7" s="681"/>
      <c r="BO7" s="682">
        <v>47.2</v>
      </c>
      <c r="BP7" s="682"/>
      <c r="BQ7" s="682"/>
      <c r="BR7" s="682"/>
      <c r="BS7" s="683">
        <v>109920</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4695398</v>
      </c>
      <c r="CS7" s="680"/>
      <c r="CT7" s="680"/>
      <c r="CU7" s="680"/>
      <c r="CV7" s="680"/>
      <c r="CW7" s="680"/>
      <c r="CX7" s="680"/>
      <c r="CY7" s="681"/>
      <c r="CZ7" s="682">
        <v>15.7</v>
      </c>
      <c r="DA7" s="682"/>
      <c r="DB7" s="682"/>
      <c r="DC7" s="682"/>
      <c r="DD7" s="688">
        <v>336753</v>
      </c>
      <c r="DE7" s="680"/>
      <c r="DF7" s="680"/>
      <c r="DG7" s="680"/>
      <c r="DH7" s="680"/>
      <c r="DI7" s="680"/>
      <c r="DJ7" s="680"/>
      <c r="DK7" s="680"/>
      <c r="DL7" s="680"/>
      <c r="DM7" s="680"/>
      <c r="DN7" s="680"/>
      <c r="DO7" s="680"/>
      <c r="DP7" s="681"/>
      <c r="DQ7" s="688">
        <v>4221525</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53367</v>
      </c>
      <c r="S8" s="680"/>
      <c r="T8" s="680"/>
      <c r="U8" s="680"/>
      <c r="V8" s="680"/>
      <c r="W8" s="680"/>
      <c r="X8" s="680"/>
      <c r="Y8" s="681"/>
      <c r="Z8" s="682">
        <v>0.2</v>
      </c>
      <c r="AA8" s="682"/>
      <c r="AB8" s="682"/>
      <c r="AC8" s="682"/>
      <c r="AD8" s="683">
        <v>53367</v>
      </c>
      <c r="AE8" s="683"/>
      <c r="AF8" s="683"/>
      <c r="AG8" s="683"/>
      <c r="AH8" s="683"/>
      <c r="AI8" s="683"/>
      <c r="AJ8" s="683"/>
      <c r="AK8" s="683"/>
      <c r="AL8" s="684">
        <v>0.3</v>
      </c>
      <c r="AM8" s="685"/>
      <c r="AN8" s="685"/>
      <c r="AO8" s="686"/>
      <c r="AP8" s="676" t="s">
        <v>238</v>
      </c>
      <c r="AQ8" s="677"/>
      <c r="AR8" s="677"/>
      <c r="AS8" s="677"/>
      <c r="AT8" s="677"/>
      <c r="AU8" s="677"/>
      <c r="AV8" s="677"/>
      <c r="AW8" s="677"/>
      <c r="AX8" s="677"/>
      <c r="AY8" s="677"/>
      <c r="AZ8" s="677"/>
      <c r="BA8" s="677"/>
      <c r="BB8" s="677"/>
      <c r="BC8" s="677"/>
      <c r="BD8" s="677"/>
      <c r="BE8" s="677"/>
      <c r="BF8" s="678"/>
      <c r="BG8" s="679">
        <v>181048</v>
      </c>
      <c r="BH8" s="680"/>
      <c r="BI8" s="680"/>
      <c r="BJ8" s="680"/>
      <c r="BK8" s="680"/>
      <c r="BL8" s="680"/>
      <c r="BM8" s="680"/>
      <c r="BN8" s="681"/>
      <c r="BO8" s="682">
        <v>1.4</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11669602</v>
      </c>
      <c r="CS8" s="680"/>
      <c r="CT8" s="680"/>
      <c r="CU8" s="680"/>
      <c r="CV8" s="680"/>
      <c r="CW8" s="680"/>
      <c r="CX8" s="680"/>
      <c r="CY8" s="681"/>
      <c r="CZ8" s="682">
        <v>39</v>
      </c>
      <c r="DA8" s="682"/>
      <c r="DB8" s="682"/>
      <c r="DC8" s="682"/>
      <c r="DD8" s="688">
        <v>381204</v>
      </c>
      <c r="DE8" s="680"/>
      <c r="DF8" s="680"/>
      <c r="DG8" s="680"/>
      <c r="DH8" s="680"/>
      <c r="DI8" s="680"/>
      <c r="DJ8" s="680"/>
      <c r="DK8" s="680"/>
      <c r="DL8" s="680"/>
      <c r="DM8" s="680"/>
      <c r="DN8" s="680"/>
      <c r="DO8" s="680"/>
      <c r="DP8" s="681"/>
      <c r="DQ8" s="688">
        <v>5969652</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49082</v>
      </c>
      <c r="S9" s="680"/>
      <c r="T9" s="680"/>
      <c r="U9" s="680"/>
      <c r="V9" s="680"/>
      <c r="W9" s="680"/>
      <c r="X9" s="680"/>
      <c r="Y9" s="681"/>
      <c r="Z9" s="682">
        <v>0.2</v>
      </c>
      <c r="AA9" s="682"/>
      <c r="AB9" s="682"/>
      <c r="AC9" s="682"/>
      <c r="AD9" s="683">
        <v>49082</v>
      </c>
      <c r="AE9" s="683"/>
      <c r="AF9" s="683"/>
      <c r="AG9" s="683"/>
      <c r="AH9" s="683"/>
      <c r="AI9" s="683"/>
      <c r="AJ9" s="683"/>
      <c r="AK9" s="683"/>
      <c r="AL9" s="684">
        <v>0.3</v>
      </c>
      <c r="AM9" s="685"/>
      <c r="AN9" s="685"/>
      <c r="AO9" s="686"/>
      <c r="AP9" s="676" t="s">
        <v>241</v>
      </c>
      <c r="AQ9" s="677"/>
      <c r="AR9" s="677"/>
      <c r="AS9" s="677"/>
      <c r="AT9" s="677"/>
      <c r="AU9" s="677"/>
      <c r="AV9" s="677"/>
      <c r="AW9" s="677"/>
      <c r="AX9" s="677"/>
      <c r="AY9" s="677"/>
      <c r="AZ9" s="677"/>
      <c r="BA9" s="677"/>
      <c r="BB9" s="677"/>
      <c r="BC9" s="677"/>
      <c r="BD9" s="677"/>
      <c r="BE9" s="677"/>
      <c r="BF9" s="678"/>
      <c r="BG9" s="679">
        <v>5334152</v>
      </c>
      <c r="BH9" s="680"/>
      <c r="BI9" s="680"/>
      <c r="BJ9" s="680"/>
      <c r="BK9" s="680"/>
      <c r="BL9" s="680"/>
      <c r="BM9" s="680"/>
      <c r="BN9" s="681"/>
      <c r="BO9" s="682">
        <v>39.799999999999997</v>
      </c>
      <c r="BP9" s="682"/>
      <c r="BQ9" s="682"/>
      <c r="BR9" s="682"/>
      <c r="BS9" s="688" t="s">
        <v>233</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2620528</v>
      </c>
      <c r="CS9" s="680"/>
      <c r="CT9" s="680"/>
      <c r="CU9" s="680"/>
      <c r="CV9" s="680"/>
      <c r="CW9" s="680"/>
      <c r="CX9" s="680"/>
      <c r="CY9" s="681"/>
      <c r="CZ9" s="682">
        <v>8.8000000000000007</v>
      </c>
      <c r="DA9" s="682"/>
      <c r="DB9" s="682"/>
      <c r="DC9" s="682"/>
      <c r="DD9" s="688">
        <v>441550</v>
      </c>
      <c r="DE9" s="680"/>
      <c r="DF9" s="680"/>
      <c r="DG9" s="680"/>
      <c r="DH9" s="680"/>
      <c r="DI9" s="680"/>
      <c r="DJ9" s="680"/>
      <c r="DK9" s="680"/>
      <c r="DL9" s="680"/>
      <c r="DM9" s="680"/>
      <c r="DN9" s="680"/>
      <c r="DO9" s="680"/>
      <c r="DP9" s="681"/>
      <c r="DQ9" s="688">
        <v>2041239</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233</v>
      </c>
      <c r="AA10" s="682"/>
      <c r="AB10" s="682"/>
      <c r="AC10" s="682"/>
      <c r="AD10" s="683" t="s">
        <v>137</v>
      </c>
      <c r="AE10" s="683"/>
      <c r="AF10" s="683"/>
      <c r="AG10" s="683"/>
      <c r="AH10" s="683"/>
      <c r="AI10" s="683"/>
      <c r="AJ10" s="683"/>
      <c r="AK10" s="683"/>
      <c r="AL10" s="684" t="s">
        <v>128</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221077</v>
      </c>
      <c r="BH10" s="680"/>
      <c r="BI10" s="680"/>
      <c r="BJ10" s="680"/>
      <c r="BK10" s="680"/>
      <c r="BL10" s="680"/>
      <c r="BM10" s="680"/>
      <c r="BN10" s="681"/>
      <c r="BO10" s="682">
        <v>1.7</v>
      </c>
      <c r="BP10" s="682"/>
      <c r="BQ10" s="682"/>
      <c r="BR10" s="682"/>
      <c r="BS10" s="688" t="s">
        <v>137</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43161</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36148</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128</v>
      </c>
      <c r="AE11" s="683"/>
      <c r="AF11" s="683"/>
      <c r="AG11" s="683"/>
      <c r="AH11" s="683"/>
      <c r="AI11" s="683"/>
      <c r="AJ11" s="683"/>
      <c r="AK11" s="683"/>
      <c r="AL11" s="684" t="s">
        <v>233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586528</v>
      </c>
      <c r="BH11" s="680"/>
      <c r="BI11" s="680"/>
      <c r="BJ11" s="680"/>
      <c r="BK11" s="680"/>
      <c r="BL11" s="680"/>
      <c r="BM11" s="680"/>
      <c r="BN11" s="681"/>
      <c r="BO11" s="682">
        <v>4.4000000000000004</v>
      </c>
      <c r="BP11" s="682"/>
      <c r="BQ11" s="682"/>
      <c r="BR11" s="682"/>
      <c r="BS11" s="688">
        <v>109920</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192590</v>
      </c>
      <c r="CS11" s="680"/>
      <c r="CT11" s="680"/>
      <c r="CU11" s="680"/>
      <c r="CV11" s="680"/>
      <c r="CW11" s="680"/>
      <c r="CX11" s="680"/>
      <c r="CY11" s="681"/>
      <c r="CZ11" s="682">
        <v>0.6</v>
      </c>
      <c r="DA11" s="682"/>
      <c r="DB11" s="682"/>
      <c r="DC11" s="682"/>
      <c r="DD11" s="688">
        <v>53734</v>
      </c>
      <c r="DE11" s="680"/>
      <c r="DF11" s="680"/>
      <c r="DG11" s="680"/>
      <c r="DH11" s="680"/>
      <c r="DI11" s="680"/>
      <c r="DJ11" s="680"/>
      <c r="DK11" s="680"/>
      <c r="DL11" s="680"/>
      <c r="DM11" s="680"/>
      <c r="DN11" s="680"/>
      <c r="DO11" s="680"/>
      <c r="DP11" s="681"/>
      <c r="DQ11" s="688">
        <v>140226</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1673157</v>
      </c>
      <c r="S12" s="680"/>
      <c r="T12" s="680"/>
      <c r="U12" s="680"/>
      <c r="V12" s="680"/>
      <c r="W12" s="680"/>
      <c r="X12" s="680"/>
      <c r="Y12" s="681"/>
      <c r="Z12" s="682">
        <v>5.4</v>
      </c>
      <c r="AA12" s="682"/>
      <c r="AB12" s="682"/>
      <c r="AC12" s="682"/>
      <c r="AD12" s="683">
        <v>1673157</v>
      </c>
      <c r="AE12" s="683"/>
      <c r="AF12" s="683"/>
      <c r="AG12" s="683"/>
      <c r="AH12" s="683"/>
      <c r="AI12" s="683"/>
      <c r="AJ12" s="683"/>
      <c r="AK12" s="683"/>
      <c r="AL12" s="684">
        <v>9.6</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5664721</v>
      </c>
      <c r="BH12" s="680"/>
      <c r="BI12" s="680"/>
      <c r="BJ12" s="680"/>
      <c r="BK12" s="680"/>
      <c r="BL12" s="680"/>
      <c r="BM12" s="680"/>
      <c r="BN12" s="681"/>
      <c r="BO12" s="682">
        <v>42.3</v>
      </c>
      <c r="BP12" s="682"/>
      <c r="BQ12" s="682"/>
      <c r="BR12" s="682"/>
      <c r="BS12" s="688" t="s">
        <v>128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100192</v>
      </c>
      <c r="CS12" s="680"/>
      <c r="CT12" s="680"/>
      <c r="CU12" s="680"/>
      <c r="CV12" s="680"/>
      <c r="CW12" s="680"/>
      <c r="CX12" s="680"/>
      <c r="CY12" s="681"/>
      <c r="CZ12" s="682">
        <v>0.3</v>
      </c>
      <c r="DA12" s="682"/>
      <c r="DB12" s="682"/>
      <c r="DC12" s="682"/>
      <c r="DD12" s="688" t="s">
        <v>233</v>
      </c>
      <c r="DE12" s="680"/>
      <c r="DF12" s="680"/>
      <c r="DG12" s="680"/>
      <c r="DH12" s="680"/>
      <c r="DI12" s="680"/>
      <c r="DJ12" s="680"/>
      <c r="DK12" s="680"/>
      <c r="DL12" s="680"/>
      <c r="DM12" s="680"/>
      <c r="DN12" s="680"/>
      <c r="DO12" s="680"/>
      <c r="DP12" s="681"/>
      <c r="DQ12" s="688">
        <v>90022</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137</v>
      </c>
      <c r="S13" s="680"/>
      <c r="T13" s="680"/>
      <c r="U13" s="680"/>
      <c r="V13" s="680"/>
      <c r="W13" s="680"/>
      <c r="X13" s="680"/>
      <c r="Y13" s="681"/>
      <c r="Z13" s="682" t="s">
        <v>137</v>
      </c>
      <c r="AA13" s="682"/>
      <c r="AB13" s="682"/>
      <c r="AC13" s="682"/>
      <c r="AD13" s="683" t="s">
        <v>128</v>
      </c>
      <c r="AE13" s="683"/>
      <c r="AF13" s="683"/>
      <c r="AG13" s="683"/>
      <c r="AH13" s="683"/>
      <c r="AI13" s="683"/>
      <c r="AJ13" s="683"/>
      <c r="AK13" s="683"/>
      <c r="AL13" s="684" t="s">
        <v>128</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5659046</v>
      </c>
      <c r="BH13" s="680"/>
      <c r="BI13" s="680"/>
      <c r="BJ13" s="680"/>
      <c r="BK13" s="680"/>
      <c r="BL13" s="680"/>
      <c r="BM13" s="680"/>
      <c r="BN13" s="681"/>
      <c r="BO13" s="682">
        <v>42.2</v>
      </c>
      <c r="BP13" s="682"/>
      <c r="BQ13" s="682"/>
      <c r="BR13" s="682"/>
      <c r="BS13" s="688" t="s">
        <v>137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3077996</v>
      </c>
      <c r="CS13" s="680"/>
      <c r="CT13" s="680"/>
      <c r="CU13" s="680"/>
      <c r="CV13" s="680"/>
      <c r="CW13" s="680"/>
      <c r="CX13" s="680"/>
      <c r="CY13" s="681"/>
      <c r="CZ13" s="682">
        <v>10.3</v>
      </c>
      <c r="DA13" s="682"/>
      <c r="DB13" s="682"/>
      <c r="DC13" s="682"/>
      <c r="DD13" s="688">
        <v>1595337</v>
      </c>
      <c r="DE13" s="680"/>
      <c r="DF13" s="680"/>
      <c r="DG13" s="680"/>
      <c r="DH13" s="680"/>
      <c r="DI13" s="680"/>
      <c r="DJ13" s="680"/>
      <c r="DK13" s="680"/>
      <c r="DL13" s="680"/>
      <c r="DM13" s="680"/>
      <c r="DN13" s="680"/>
      <c r="DO13" s="680"/>
      <c r="DP13" s="681"/>
      <c r="DQ13" s="688">
        <v>1970123</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137</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200474</v>
      </c>
      <c r="BH14" s="680"/>
      <c r="BI14" s="680"/>
      <c r="BJ14" s="680"/>
      <c r="BK14" s="680"/>
      <c r="BL14" s="680"/>
      <c r="BM14" s="680"/>
      <c r="BN14" s="681"/>
      <c r="BO14" s="682">
        <v>1.5</v>
      </c>
      <c r="BP14" s="682"/>
      <c r="BQ14" s="682"/>
      <c r="BR14" s="682"/>
      <c r="BS14" s="688" t="s">
        <v>128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1404845</v>
      </c>
      <c r="CS14" s="680"/>
      <c r="CT14" s="680"/>
      <c r="CU14" s="680"/>
      <c r="CV14" s="680"/>
      <c r="CW14" s="680"/>
      <c r="CX14" s="680"/>
      <c r="CY14" s="681"/>
      <c r="CZ14" s="682">
        <v>4.7</v>
      </c>
      <c r="DA14" s="682"/>
      <c r="DB14" s="682"/>
      <c r="DC14" s="682"/>
      <c r="DD14" s="688">
        <v>99824</v>
      </c>
      <c r="DE14" s="680"/>
      <c r="DF14" s="680"/>
      <c r="DG14" s="680"/>
      <c r="DH14" s="680"/>
      <c r="DI14" s="680"/>
      <c r="DJ14" s="680"/>
      <c r="DK14" s="680"/>
      <c r="DL14" s="680"/>
      <c r="DM14" s="680"/>
      <c r="DN14" s="680"/>
      <c r="DO14" s="680"/>
      <c r="DP14" s="681"/>
      <c r="DQ14" s="688">
        <v>1305745</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106433</v>
      </c>
      <c r="S15" s="680"/>
      <c r="T15" s="680"/>
      <c r="U15" s="680"/>
      <c r="V15" s="680"/>
      <c r="W15" s="680"/>
      <c r="X15" s="680"/>
      <c r="Y15" s="681"/>
      <c r="Z15" s="682">
        <v>0.3</v>
      </c>
      <c r="AA15" s="682"/>
      <c r="AB15" s="682"/>
      <c r="AC15" s="682"/>
      <c r="AD15" s="683">
        <v>106433</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542530</v>
      </c>
      <c r="BH15" s="680"/>
      <c r="BI15" s="680"/>
      <c r="BJ15" s="680"/>
      <c r="BK15" s="680"/>
      <c r="BL15" s="680"/>
      <c r="BM15" s="680"/>
      <c r="BN15" s="681"/>
      <c r="BO15" s="682">
        <v>4</v>
      </c>
      <c r="BP15" s="682"/>
      <c r="BQ15" s="682"/>
      <c r="BR15" s="682"/>
      <c r="BS15" s="688" t="s">
        <v>128</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2991220</v>
      </c>
      <c r="CS15" s="680"/>
      <c r="CT15" s="680"/>
      <c r="CU15" s="680"/>
      <c r="CV15" s="680"/>
      <c r="CW15" s="680"/>
      <c r="CX15" s="680"/>
      <c r="CY15" s="681"/>
      <c r="CZ15" s="682">
        <v>10</v>
      </c>
      <c r="DA15" s="682"/>
      <c r="DB15" s="682"/>
      <c r="DC15" s="682"/>
      <c r="DD15" s="688">
        <v>355214</v>
      </c>
      <c r="DE15" s="680"/>
      <c r="DF15" s="680"/>
      <c r="DG15" s="680"/>
      <c r="DH15" s="680"/>
      <c r="DI15" s="680"/>
      <c r="DJ15" s="680"/>
      <c r="DK15" s="680"/>
      <c r="DL15" s="680"/>
      <c r="DM15" s="680"/>
      <c r="DN15" s="680"/>
      <c r="DO15" s="680"/>
      <c r="DP15" s="681"/>
      <c r="DQ15" s="688">
        <v>2481812</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233</v>
      </c>
      <c r="AA16" s="682"/>
      <c r="AB16" s="682"/>
      <c r="AC16" s="682"/>
      <c r="AD16" s="683" t="s">
        <v>128</v>
      </c>
      <c r="AE16" s="683"/>
      <c r="AF16" s="683"/>
      <c r="AG16" s="683"/>
      <c r="AH16" s="683"/>
      <c r="AI16" s="683"/>
      <c r="AJ16" s="683"/>
      <c r="AK16" s="683"/>
      <c r="AL16" s="684" t="s">
        <v>137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137</v>
      </c>
      <c r="CS16" s="680"/>
      <c r="CT16" s="680"/>
      <c r="CU16" s="680"/>
      <c r="CV16" s="680"/>
      <c r="CW16" s="680"/>
      <c r="CX16" s="680"/>
      <c r="CY16" s="681"/>
      <c r="CZ16" s="682" t="s">
        <v>137</v>
      </c>
      <c r="DA16" s="682"/>
      <c r="DB16" s="682"/>
      <c r="DC16" s="682"/>
      <c r="DD16" s="688" t="s">
        <v>128</v>
      </c>
      <c r="DE16" s="680"/>
      <c r="DF16" s="680"/>
      <c r="DG16" s="680"/>
      <c r="DH16" s="680"/>
      <c r="DI16" s="680"/>
      <c r="DJ16" s="680"/>
      <c r="DK16" s="680"/>
      <c r="DL16" s="680"/>
      <c r="DM16" s="680"/>
      <c r="DN16" s="680"/>
      <c r="DO16" s="680"/>
      <c r="DP16" s="681"/>
      <c r="DQ16" s="688" t="s">
        <v>233</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97131</v>
      </c>
      <c r="S17" s="680"/>
      <c r="T17" s="680"/>
      <c r="U17" s="680"/>
      <c r="V17" s="680"/>
      <c r="W17" s="680"/>
      <c r="X17" s="680"/>
      <c r="Y17" s="681"/>
      <c r="Z17" s="682">
        <v>0.3</v>
      </c>
      <c r="AA17" s="682"/>
      <c r="AB17" s="682"/>
      <c r="AC17" s="682"/>
      <c r="AD17" s="683">
        <v>97131</v>
      </c>
      <c r="AE17" s="683"/>
      <c r="AF17" s="683"/>
      <c r="AG17" s="683"/>
      <c r="AH17" s="683"/>
      <c r="AI17" s="683"/>
      <c r="AJ17" s="683"/>
      <c r="AK17" s="683"/>
      <c r="AL17" s="684">
        <v>0.6</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233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2899233</v>
      </c>
      <c r="CS17" s="680"/>
      <c r="CT17" s="680"/>
      <c r="CU17" s="680"/>
      <c r="CV17" s="680"/>
      <c r="CW17" s="680"/>
      <c r="CX17" s="680"/>
      <c r="CY17" s="681"/>
      <c r="CZ17" s="682">
        <v>9.6999999999999993</v>
      </c>
      <c r="DA17" s="682"/>
      <c r="DB17" s="682"/>
      <c r="DC17" s="682"/>
      <c r="DD17" s="688" t="s">
        <v>233</v>
      </c>
      <c r="DE17" s="680"/>
      <c r="DF17" s="680"/>
      <c r="DG17" s="680"/>
      <c r="DH17" s="680"/>
      <c r="DI17" s="680"/>
      <c r="DJ17" s="680"/>
      <c r="DK17" s="680"/>
      <c r="DL17" s="680"/>
      <c r="DM17" s="680"/>
      <c r="DN17" s="680"/>
      <c r="DO17" s="680"/>
      <c r="DP17" s="681"/>
      <c r="DQ17" s="688">
        <v>2820600</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2689322</v>
      </c>
      <c r="S18" s="680"/>
      <c r="T18" s="680"/>
      <c r="U18" s="680"/>
      <c r="V18" s="680"/>
      <c r="W18" s="680"/>
      <c r="X18" s="680"/>
      <c r="Y18" s="681"/>
      <c r="Z18" s="682">
        <v>8.6999999999999993</v>
      </c>
      <c r="AA18" s="682"/>
      <c r="AB18" s="682"/>
      <c r="AC18" s="682"/>
      <c r="AD18" s="683">
        <v>2319262</v>
      </c>
      <c r="AE18" s="683"/>
      <c r="AF18" s="683"/>
      <c r="AG18" s="683"/>
      <c r="AH18" s="683"/>
      <c r="AI18" s="683"/>
      <c r="AJ18" s="683"/>
      <c r="AK18" s="683"/>
      <c r="AL18" s="684">
        <v>13.3</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128</v>
      </c>
      <c r="DA18" s="682"/>
      <c r="DB18" s="682"/>
      <c r="DC18" s="682"/>
      <c r="DD18" s="688" t="s">
        <v>233</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2319262</v>
      </c>
      <c r="S19" s="680"/>
      <c r="T19" s="680"/>
      <c r="U19" s="680"/>
      <c r="V19" s="680"/>
      <c r="W19" s="680"/>
      <c r="X19" s="680"/>
      <c r="Y19" s="681"/>
      <c r="Z19" s="682">
        <v>7.5</v>
      </c>
      <c r="AA19" s="682"/>
      <c r="AB19" s="682"/>
      <c r="AC19" s="682"/>
      <c r="AD19" s="683">
        <v>2319262</v>
      </c>
      <c r="AE19" s="683"/>
      <c r="AF19" s="683"/>
      <c r="AG19" s="683"/>
      <c r="AH19" s="683"/>
      <c r="AI19" s="683"/>
      <c r="AJ19" s="683"/>
      <c r="AK19" s="683"/>
      <c r="AL19" s="684">
        <v>13.3</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668072</v>
      </c>
      <c r="BH19" s="680"/>
      <c r="BI19" s="680"/>
      <c r="BJ19" s="680"/>
      <c r="BK19" s="680"/>
      <c r="BL19" s="680"/>
      <c r="BM19" s="680"/>
      <c r="BN19" s="681"/>
      <c r="BO19" s="682">
        <v>5</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233</v>
      </c>
      <c r="DA19" s="682"/>
      <c r="DB19" s="682"/>
      <c r="DC19" s="682"/>
      <c r="DD19" s="688" t="s">
        <v>128</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369519</v>
      </c>
      <c r="S20" s="680"/>
      <c r="T20" s="680"/>
      <c r="U20" s="680"/>
      <c r="V20" s="680"/>
      <c r="W20" s="680"/>
      <c r="X20" s="680"/>
      <c r="Y20" s="681"/>
      <c r="Z20" s="682">
        <v>1.2</v>
      </c>
      <c r="AA20" s="682"/>
      <c r="AB20" s="682"/>
      <c r="AC20" s="682"/>
      <c r="AD20" s="683" t="s">
        <v>233</v>
      </c>
      <c r="AE20" s="683"/>
      <c r="AF20" s="683"/>
      <c r="AG20" s="683"/>
      <c r="AH20" s="683"/>
      <c r="AI20" s="683"/>
      <c r="AJ20" s="683"/>
      <c r="AK20" s="683"/>
      <c r="AL20" s="684" t="s">
        <v>128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668072</v>
      </c>
      <c r="BH20" s="680"/>
      <c r="BI20" s="680"/>
      <c r="BJ20" s="680"/>
      <c r="BK20" s="680"/>
      <c r="BL20" s="680"/>
      <c r="BM20" s="680"/>
      <c r="BN20" s="681"/>
      <c r="BO20" s="682">
        <v>5</v>
      </c>
      <c r="BP20" s="682"/>
      <c r="BQ20" s="682"/>
      <c r="BR20" s="682"/>
      <c r="BS20" s="688" t="s">
        <v>233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29935333</v>
      </c>
      <c r="CS20" s="680"/>
      <c r="CT20" s="680"/>
      <c r="CU20" s="680"/>
      <c r="CV20" s="680"/>
      <c r="CW20" s="680"/>
      <c r="CX20" s="680"/>
      <c r="CY20" s="681"/>
      <c r="CZ20" s="682">
        <v>100</v>
      </c>
      <c r="DA20" s="682"/>
      <c r="DB20" s="682"/>
      <c r="DC20" s="682"/>
      <c r="DD20" s="688">
        <v>3263616</v>
      </c>
      <c r="DE20" s="680"/>
      <c r="DF20" s="680"/>
      <c r="DG20" s="680"/>
      <c r="DH20" s="680"/>
      <c r="DI20" s="680"/>
      <c r="DJ20" s="680"/>
      <c r="DK20" s="680"/>
      <c r="DL20" s="680"/>
      <c r="DM20" s="680"/>
      <c r="DN20" s="680"/>
      <c r="DO20" s="680"/>
      <c r="DP20" s="681"/>
      <c r="DQ20" s="688">
        <v>21317660</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v>541</v>
      </c>
      <c r="S21" s="680"/>
      <c r="T21" s="680"/>
      <c r="U21" s="680"/>
      <c r="V21" s="680"/>
      <c r="W21" s="680"/>
      <c r="X21" s="680"/>
      <c r="Y21" s="681"/>
      <c r="Z21" s="682">
        <v>0</v>
      </c>
      <c r="AA21" s="682"/>
      <c r="AB21" s="682"/>
      <c r="AC21" s="682"/>
      <c r="AD21" s="683" t="s">
        <v>233</v>
      </c>
      <c r="AE21" s="683"/>
      <c r="AF21" s="683"/>
      <c r="AG21" s="683"/>
      <c r="AH21" s="683"/>
      <c r="AI21" s="683"/>
      <c r="AJ21" s="683"/>
      <c r="AK21" s="683"/>
      <c r="AL21" s="684" t="s">
        <v>128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233</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18335384</v>
      </c>
      <c r="S22" s="680"/>
      <c r="T22" s="680"/>
      <c r="U22" s="680"/>
      <c r="V22" s="680"/>
      <c r="W22" s="680"/>
      <c r="X22" s="680"/>
      <c r="Y22" s="681"/>
      <c r="Z22" s="682">
        <v>59.2</v>
      </c>
      <c r="AA22" s="682"/>
      <c r="AB22" s="682"/>
      <c r="AC22" s="682"/>
      <c r="AD22" s="683">
        <v>17297252</v>
      </c>
      <c r="AE22" s="683"/>
      <c r="AF22" s="683"/>
      <c r="AG22" s="683"/>
      <c r="AH22" s="683"/>
      <c r="AI22" s="683"/>
      <c r="AJ22" s="683"/>
      <c r="AK22" s="683"/>
      <c r="AL22" s="684">
        <v>99.3</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12178</v>
      </c>
      <c r="S23" s="680"/>
      <c r="T23" s="680"/>
      <c r="U23" s="680"/>
      <c r="V23" s="680"/>
      <c r="W23" s="680"/>
      <c r="X23" s="680"/>
      <c r="Y23" s="681"/>
      <c r="Z23" s="682">
        <v>0</v>
      </c>
      <c r="AA23" s="682"/>
      <c r="AB23" s="682"/>
      <c r="AC23" s="682"/>
      <c r="AD23" s="683">
        <v>12178</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668072</v>
      </c>
      <c r="BH23" s="680"/>
      <c r="BI23" s="680"/>
      <c r="BJ23" s="680"/>
      <c r="BK23" s="680"/>
      <c r="BL23" s="680"/>
      <c r="BM23" s="680"/>
      <c r="BN23" s="681"/>
      <c r="BO23" s="682">
        <v>5</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245404</v>
      </c>
      <c r="S24" s="680"/>
      <c r="T24" s="680"/>
      <c r="U24" s="680"/>
      <c r="V24" s="680"/>
      <c r="W24" s="680"/>
      <c r="X24" s="680"/>
      <c r="Y24" s="681"/>
      <c r="Z24" s="682">
        <v>0.8</v>
      </c>
      <c r="AA24" s="682"/>
      <c r="AB24" s="682"/>
      <c r="AC24" s="682"/>
      <c r="AD24" s="683" t="s">
        <v>137</v>
      </c>
      <c r="AE24" s="683"/>
      <c r="AF24" s="683"/>
      <c r="AG24" s="683"/>
      <c r="AH24" s="683"/>
      <c r="AI24" s="683"/>
      <c r="AJ24" s="683"/>
      <c r="AK24" s="683"/>
      <c r="AL24" s="684" t="s">
        <v>137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233</v>
      </c>
      <c r="BP24" s="682"/>
      <c r="BQ24" s="682"/>
      <c r="BR24" s="682"/>
      <c r="BS24" s="688" t="s">
        <v>137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14005452</v>
      </c>
      <c r="CS24" s="669"/>
      <c r="CT24" s="669"/>
      <c r="CU24" s="669"/>
      <c r="CV24" s="669"/>
      <c r="CW24" s="669"/>
      <c r="CX24" s="669"/>
      <c r="CY24" s="670"/>
      <c r="CZ24" s="673">
        <v>46.8</v>
      </c>
      <c r="DA24" s="674"/>
      <c r="DB24" s="674"/>
      <c r="DC24" s="693"/>
      <c r="DD24" s="712">
        <v>8724757</v>
      </c>
      <c r="DE24" s="669"/>
      <c r="DF24" s="669"/>
      <c r="DG24" s="669"/>
      <c r="DH24" s="669"/>
      <c r="DI24" s="669"/>
      <c r="DJ24" s="669"/>
      <c r="DK24" s="670"/>
      <c r="DL24" s="712">
        <v>8717441</v>
      </c>
      <c r="DM24" s="669"/>
      <c r="DN24" s="669"/>
      <c r="DO24" s="669"/>
      <c r="DP24" s="669"/>
      <c r="DQ24" s="669"/>
      <c r="DR24" s="669"/>
      <c r="DS24" s="669"/>
      <c r="DT24" s="669"/>
      <c r="DU24" s="669"/>
      <c r="DV24" s="670"/>
      <c r="DW24" s="673">
        <v>46.2</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255437</v>
      </c>
      <c r="S25" s="680"/>
      <c r="T25" s="680"/>
      <c r="U25" s="680"/>
      <c r="V25" s="680"/>
      <c r="W25" s="680"/>
      <c r="X25" s="680"/>
      <c r="Y25" s="681"/>
      <c r="Z25" s="682">
        <v>0.8</v>
      </c>
      <c r="AA25" s="682"/>
      <c r="AB25" s="682"/>
      <c r="AC25" s="682"/>
      <c r="AD25" s="683">
        <v>59683</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233</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4447126</v>
      </c>
      <c r="CS25" s="715"/>
      <c r="CT25" s="715"/>
      <c r="CU25" s="715"/>
      <c r="CV25" s="715"/>
      <c r="CW25" s="715"/>
      <c r="CX25" s="715"/>
      <c r="CY25" s="716"/>
      <c r="CZ25" s="684">
        <v>14.9</v>
      </c>
      <c r="DA25" s="713"/>
      <c r="DB25" s="713"/>
      <c r="DC25" s="717"/>
      <c r="DD25" s="688">
        <v>3870327</v>
      </c>
      <c r="DE25" s="715"/>
      <c r="DF25" s="715"/>
      <c r="DG25" s="715"/>
      <c r="DH25" s="715"/>
      <c r="DI25" s="715"/>
      <c r="DJ25" s="715"/>
      <c r="DK25" s="716"/>
      <c r="DL25" s="688">
        <v>3863171</v>
      </c>
      <c r="DM25" s="715"/>
      <c r="DN25" s="715"/>
      <c r="DO25" s="715"/>
      <c r="DP25" s="715"/>
      <c r="DQ25" s="715"/>
      <c r="DR25" s="715"/>
      <c r="DS25" s="715"/>
      <c r="DT25" s="715"/>
      <c r="DU25" s="715"/>
      <c r="DV25" s="716"/>
      <c r="DW25" s="684">
        <v>20.5</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180291</v>
      </c>
      <c r="S26" s="680"/>
      <c r="T26" s="680"/>
      <c r="U26" s="680"/>
      <c r="V26" s="680"/>
      <c r="W26" s="680"/>
      <c r="X26" s="680"/>
      <c r="Y26" s="681"/>
      <c r="Z26" s="682">
        <v>0.6</v>
      </c>
      <c r="AA26" s="682"/>
      <c r="AB26" s="682"/>
      <c r="AC26" s="682"/>
      <c r="AD26" s="683" t="s">
        <v>128</v>
      </c>
      <c r="AE26" s="683"/>
      <c r="AF26" s="683"/>
      <c r="AG26" s="683"/>
      <c r="AH26" s="683"/>
      <c r="AI26" s="683"/>
      <c r="AJ26" s="683"/>
      <c r="AK26" s="683"/>
      <c r="AL26" s="684" t="s">
        <v>128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3139388</v>
      </c>
      <c r="CS26" s="680"/>
      <c r="CT26" s="680"/>
      <c r="CU26" s="680"/>
      <c r="CV26" s="680"/>
      <c r="CW26" s="680"/>
      <c r="CX26" s="680"/>
      <c r="CY26" s="681"/>
      <c r="CZ26" s="684">
        <v>10.5</v>
      </c>
      <c r="DA26" s="713"/>
      <c r="DB26" s="713"/>
      <c r="DC26" s="717"/>
      <c r="DD26" s="688">
        <v>2572319</v>
      </c>
      <c r="DE26" s="680"/>
      <c r="DF26" s="680"/>
      <c r="DG26" s="680"/>
      <c r="DH26" s="680"/>
      <c r="DI26" s="680"/>
      <c r="DJ26" s="680"/>
      <c r="DK26" s="681"/>
      <c r="DL26" s="688" t="s">
        <v>128</v>
      </c>
      <c r="DM26" s="680"/>
      <c r="DN26" s="680"/>
      <c r="DO26" s="680"/>
      <c r="DP26" s="680"/>
      <c r="DQ26" s="680"/>
      <c r="DR26" s="680"/>
      <c r="DS26" s="680"/>
      <c r="DT26" s="680"/>
      <c r="DU26" s="680"/>
      <c r="DV26" s="681"/>
      <c r="DW26" s="684" t="s">
        <v>137</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4576451</v>
      </c>
      <c r="S27" s="680"/>
      <c r="T27" s="680"/>
      <c r="U27" s="680"/>
      <c r="V27" s="680"/>
      <c r="W27" s="680"/>
      <c r="X27" s="680"/>
      <c r="Y27" s="681"/>
      <c r="Z27" s="682">
        <v>14.8</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13398602</v>
      </c>
      <c r="BH27" s="680"/>
      <c r="BI27" s="680"/>
      <c r="BJ27" s="680"/>
      <c r="BK27" s="680"/>
      <c r="BL27" s="680"/>
      <c r="BM27" s="680"/>
      <c r="BN27" s="681"/>
      <c r="BO27" s="682">
        <v>100</v>
      </c>
      <c r="BP27" s="682"/>
      <c r="BQ27" s="682"/>
      <c r="BR27" s="682"/>
      <c r="BS27" s="688">
        <v>109920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6659093</v>
      </c>
      <c r="CS27" s="715"/>
      <c r="CT27" s="715"/>
      <c r="CU27" s="715"/>
      <c r="CV27" s="715"/>
      <c r="CW27" s="715"/>
      <c r="CX27" s="715"/>
      <c r="CY27" s="716"/>
      <c r="CZ27" s="684">
        <v>22.2</v>
      </c>
      <c r="DA27" s="713"/>
      <c r="DB27" s="713"/>
      <c r="DC27" s="717"/>
      <c r="DD27" s="688">
        <v>2033830</v>
      </c>
      <c r="DE27" s="715"/>
      <c r="DF27" s="715"/>
      <c r="DG27" s="715"/>
      <c r="DH27" s="715"/>
      <c r="DI27" s="715"/>
      <c r="DJ27" s="715"/>
      <c r="DK27" s="716"/>
      <c r="DL27" s="688">
        <v>2033670</v>
      </c>
      <c r="DM27" s="715"/>
      <c r="DN27" s="715"/>
      <c r="DO27" s="715"/>
      <c r="DP27" s="715"/>
      <c r="DQ27" s="715"/>
      <c r="DR27" s="715"/>
      <c r="DS27" s="715"/>
      <c r="DT27" s="715"/>
      <c r="DU27" s="715"/>
      <c r="DV27" s="716"/>
      <c r="DW27" s="684">
        <v>10.8</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233</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2899233</v>
      </c>
      <c r="CS28" s="680"/>
      <c r="CT28" s="680"/>
      <c r="CU28" s="680"/>
      <c r="CV28" s="680"/>
      <c r="CW28" s="680"/>
      <c r="CX28" s="680"/>
      <c r="CY28" s="681"/>
      <c r="CZ28" s="684">
        <v>9.6999999999999993</v>
      </c>
      <c r="DA28" s="713"/>
      <c r="DB28" s="713"/>
      <c r="DC28" s="717"/>
      <c r="DD28" s="688">
        <v>2820600</v>
      </c>
      <c r="DE28" s="680"/>
      <c r="DF28" s="680"/>
      <c r="DG28" s="680"/>
      <c r="DH28" s="680"/>
      <c r="DI28" s="680"/>
      <c r="DJ28" s="680"/>
      <c r="DK28" s="681"/>
      <c r="DL28" s="688">
        <v>2820600</v>
      </c>
      <c r="DM28" s="680"/>
      <c r="DN28" s="680"/>
      <c r="DO28" s="680"/>
      <c r="DP28" s="680"/>
      <c r="DQ28" s="680"/>
      <c r="DR28" s="680"/>
      <c r="DS28" s="680"/>
      <c r="DT28" s="680"/>
      <c r="DU28" s="680"/>
      <c r="DV28" s="681"/>
      <c r="DW28" s="684">
        <v>14.9</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1810142</v>
      </c>
      <c r="S29" s="680"/>
      <c r="T29" s="680"/>
      <c r="U29" s="680"/>
      <c r="V29" s="680"/>
      <c r="W29" s="680"/>
      <c r="X29" s="680"/>
      <c r="Y29" s="681"/>
      <c r="Z29" s="682">
        <v>5.8</v>
      </c>
      <c r="AA29" s="682"/>
      <c r="AB29" s="682"/>
      <c r="AC29" s="682"/>
      <c r="AD29" s="683" t="s">
        <v>233</v>
      </c>
      <c r="AE29" s="683"/>
      <c r="AF29" s="683"/>
      <c r="AG29" s="683"/>
      <c r="AH29" s="683"/>
      <c r="AI29" s="683"/>
      <c r="AJ29" s="683"/>
      <c r="AK29" s="683"/>
      <c r="AL29" s="684" t="s">
        <v>137</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2899233</v>
      </c>
      <c r="CS29" s="715"/>
      <c r="CT29" s="715"/>
      <c r="CU29" s="715"/>
      <c r="CV29" s="715"/>
      <c r="CW29" s="715"/>
      <c r="CX29" s="715"/>
      <c r="CY29" s="716"/>
      <c r="CZ29" s="684">
        <v>9.6999999999999993</v>
      </c>
      <c r="DA29" s="713"/>
      <c r="DB29" s="713"/>
      <c r="DC29" s="717"/>
      <c r="DD29" s="688">
        <v>2820600</v>
      </c>
      <c r="DE29" s="715"/>
      <c r="DF29" s="715"/>
      <c r="DG29" s="715"/>
      <c r="DH29" s="715"/>
      <c r="DI29" s="715"/>
      <c r="DJ29" s="715"/>
      <c r="DK29" s="716"/>
      <c r="DL29" s="688">
        <v>2820600</v>
      </c>
      <c r="DM29" s="715"/>
      <c r="DN29" s="715"/>
      <c r="DO29" s="715"/>
      <c r="DP29" s="715"/>
      <c r="DQ29" s="715"/>
      <c r="DR29" s="715"/>
      <c r="DS29" s="715"/>
      <c r="DT29" s="715"/>
      <c r="DU29" s="715"/>
      <c r="DV29" s="716"/>
      <c r="DW29" s="684">
        <v>14.9</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42142</v>
      </c>
      <c r="S30" s="680"/>
      <c r="T30" s="680"/>
      <c r="U30" s="680"/>
      <c r="V30" s="680"/>
      <c r="W30" s="680"/>
      <c r="X30" s="680"/>
      <c r="Y30" s="681"/>
      <c r="Z30" s="682">
        <v>0.1</v>
      </c>
      <c r="AA30" s="682"/>
      <c r="AB30" s="682"/>
      <c r="AC30" s="682"/>
      <c r="AD30" s="683">
        <v>36109</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98.6</v>
      </c>
      <c r="BH30" s="740"/>
      <c r="BI30" s="740"/>
      <c r="BJ30" s="740"/>
      <c r="BK30" s="740"/>
      <c r="BL30" s="740"/>
      <c r="BM30" s="674">
        <v>95.7</v>
      </c>
      <c r="BN30" s="740"/>
      <c r="BO30" s="740"/>
      <c r="BP30" s="740"/>
      <c r="BQ30" s="741"/>
      <c r="BR30" s="739">
        <v>98.5</v>
      </c>
      <c r="BS30" s="740"/>
      <c r="BT30" s="740"/>
      <c r="BU30" s="740"/>
      <c r="BV30" s="740"/>
      <c r="BW30" s="740"/>
      <c r="BX30" s="674">
        <v>94.8</v>
      </c>
      <c r="BY30" s="740"/>
      <c r="BZ30" s="740"/>
      <c r="CA30" s="740"/>
      <c r="CB30" s="741"/>
      <c r="CD30" s="744"/>
      <c r="CE30" s="745"/>
      <c r="CF30" s="694" t="s">
        <v>310</v>
      </c>
      <c r="CG30" s="695"/>
      <c r="CH30" s="695"/>
      <c r="CI30" s="695"/>
      <c r="CJ30" s="695"/>
      <c r="CK30" s="695"/>
      <c r="CL30" s="695"/>
      <c r="CM30" s="695"/>
      <c r="CN30" s="695"/>
      <c r="CO30" s="695"/>
      <c r="CP30" s="695"/>
      <c r="CQ30" s="696"/>
      <c r="CR30" s="679">
        <v>2689390</v>
      </c>
      <c r="CS30" s="680"/>
      <c r="CT30" s="680"/>
      <c r="CU30" s="680"/>
      <c r="CV30" s="680"/>
      <c r="CW30" s="680"/>
      <c r="CX30" s="680"/>
      <c r="CY30" s="681"/>
      <c r="CZ30" s="684">
        <v>9</v>
      </c>
      <c r="DA30" s="713"/>
      <c r="DB30" s="713"/>
      <c r="DC30" s="717"/>
      <c r="DD30" s="688">
        <v>2613047</v>
      </c>
      <c r="DE30" s="680"/>
      <c r="DF30" s="680"/>
      <c r="DG30" s="680"/>
      <c r="DH30" s="680"/>
      <c r="DI30" s="680"/>
      <c r="DJ30" s="680"/>
      <c r="DK30" s="681"/>
      <c r="DL30" s="688">
        <v>2613047</v>
      </c>
      <c r="DM30" s="680"/>
      <c r="DN30" s="680"/>
      <c r="DO30" s="680"/>
      <c r="DP30" s="680"/>
      <c r="DQ30" s="680"/>
      <c r="DR30" s="680"/>
      <c r="DS30" s="680"/>
      <c r="DT30" s="680"/>
      <c r="DU30" s="680"/>
      <c r="DV30" s="681"/>
      <c r="DW30" s="684">
        <v>13.8</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67134</v>
      </c>
      <c r="S31" s="680"/>
      <c r="T31" s="680"/>
      <c r="U31" s="680"/>
      <c r="V31" s="680"/>
      <c r="W31" s="680"/>
      <c r="X31" s="680"/>
      <c r="Y31" s="681"/>
      <c r="Z31" s="682">
        <v>0.2</v>
      </c>
      <c r="AA31" s="682"/>
      <c r="AB31" s="682"/>
      <c r="AC31" s="682"/>
      <c r="AD31" s="683" t="s">
        <v>233</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98.3</v>
      </c>
      <c r="BH31" s="715"/>
      <c r="BI31" s="715"/>
      <c r="BJ31" s="715"/>
      <c r="BK31" s="715"/>
      <c r="BL31" s="715"/>
      <c r="BM31" s="685">
        <v>95.5</v>
      </c>
      <c r="BN31" s="737"/>
      <c r="BO31" s="737"/>
      <c r="BP31" s="737"/>
      <c r="BQ31" s="738"/>
      <c r="BR31" s="736">
        <v>98.1</v>
      </c>
      <c r="BS31" s="715"/>
      <c r="BT31" s="715"/>
      <c r="BU31" s="715"/>
      <c r="BV31" s="715"/>
      <c r="BW31" s="715"/>
      <c r="BX31" s="685">
        <v>94.2</v>
      </c>
      <c r="BY31" s="737"/>
      <c r="BZ31" s="737"/>
      <c r="CA31" s="737"/>
      <c r="CB31" s="738"/>
      <c r="CD31" s="744"/>
      <c r="CE31" s="745"/>
      <c r="CF31" s="694" t="s">
        <v>314</v>
      </c>
      <c r="CG31" s="695"/>
      <c r="CH31" s="695"/>
      <c r="CI31" s="695"/>
      <c r="CJ31" s="695"/>
      <c r="CK31" s="695"/>
      <c r="CL31" s="695"/>
      <c r="CM31" s="695"/>
      <c r="CN31" s="695"/>
      <c r="CO31" s="695"/>
      <c r="CP31" s="695"/>
      <c r="CQ31" s="696"/>
      <c r="CR31" s="679">
        <v>209843</v>
      </c>
      <c r="CS31" s="715"/>
      <c r="CT31" s="715"/>
      <c r="CU31" s="715"/>
      <c r="CV31" s="715"/>
      <c r="CW31" s="715"/>
      <c r="CX31" s="715"/>
      <c r="CY31" s="716"/>
      <c r="CZ31" s="684">
        <v>0.7</v>
      </c>
      <c r="DA31" s="713"/>
      <c r="DB31" s="713"/>
      <c r="DC31" s="717"/>
      <c r="DD31" s="688">
        <v>207553</v>
      </c>
      <c r="DE31" s="715"/>
      <c r="DF31" s="715"/>
      <c r="DG31" s="715"/>
      <c r="DH31" s="715"/>
      <c r="DI31" s="715"/>
      <c r="DJ31" s="715"/>
      <c r="DK31" s="716"/>
      <c r="DL31" s="688">
        <v>207553</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1061077</v>
      </c>
      <c r="S32" s="680"/>
      <c r="T32" s="680"/>
      <c r="U32" s="680"/>
      <c r="V32" s="680"/>
      <c r="W32" s="680"/>
      <c r="X32" s="680"/>
      <c r="Y32" s="681"/>
      <c r="Z32" s="682">
        <v>3.4</v>
      </c>
      <c r="AA32" s="682"/>
      <c r="AB32" s="682"/>
      <c r="AC32" s="682"/>
      <c r="AD32" s="683" t="s">
        <v>137</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98.8</v>
      </c>
      <c r="BH32" s="749"/>
      <c r="BI32" s="749"/>
      <c r="BJ32" s="749"/>
      <c r="BK32" s="749"/>
      <c r="BL32" s="749"/>
      <c r="BM32" s="750">
        <v>95.7</v>
      </c>
      <c r="BN32" s="749"/>
      <c r="BO32" s="749"/>
      <c r="BP32" s="749"/>
      <c r="BQ32" s="751"/>
      <c r="BR32" s="748">
        <v>98.7</v>
      </c>
      <c r="BS32" s="749"/>
      <c r="BT32" s="749"/>
      <c r="BU32" s="749"/>
      <c r="BV32" s="749"/>
      <c r="BW32" s="749"/>
      <c r="BX32" s="750">
        <v>95</v>
      </c>
      <c r="BY32" s="749"/>
      <c r="BZ32" s="749"/>
      <c r="CA32" s="749"/>
      <c r="CB32" s="751"/>
      <c r="CD32" s="746"/>
      <c r="CE32" s="747"/>
      <c r="CF32" s="694" t="s">
        <v>317</v>
      </c>
      <c r="CG32" s="695"/>
      <c r="CH32" s="695"/>
      <c r="CI32" s="695"/>
      <c r="CJ32" s="695"/>
      <c r="CK32" s="695"/>
      <c r="CL32" s="695"/>
      <c r="CM32" s="695"/>
      <c r="CN32" s="695"/>
      <c r="CO32" s="695"/>
      <c r="CP32" s="695"/>
      <c r="CQ32" s="696"/>
      <c r="CR32" s="679" t="s">
        <v>233</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233</v>
      </c>
      <c r="DM32" s="680"/>
      <c r="DN32" s="680"/>
      <c r="DO32" s="680"/>
      <c r="DP32" s="680"/>
      <c r="DQ32" s="680"/>
      <c r="DR32" s="680"/>
      <c r="DS32" s="680"/>
      <c r="DT32" s="680"/>
      <c r="DU32" s="680"/>
      <c r="DV32" s="681"/>
      <c r="DW32" s="684" t="s">
        <v>233</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1435729</v>
      </c>
      <c r="S33" s="680"/>
      <c r="T33" s="680"/>
      <c r="U33" s="680"/>
      <c r="V33" s="680"/>
      <c r="W33" s="680"/>
      <c r="X33" s="680"/>
      <c r="Y33" s="681"/>
      <c r="Z33" s="682">
        <v>4.5999999999999996</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12666265</v>
      </c>
      <c r="CS33" s="715"/>
      <c r="CT33" s="715"/>
      <c r="CU33" s="715"/>
      <c r="CV33" s="715"/>
      <c r="CW33" s="715"/>
      <c r="CX33" s="715"/>
      <c r="CY33" s="716"/>
      <c r="CZ33" s="684">
        <v>42.3</v>
      </c>
      <c r="DA33" s="713"/>
      <c r="DB33" s="713"/>
      <c r="DC33" s="717"/>
      <c r="DD33" s="688">
        <v>11384343</v>
      </c>
      <c r="DE33" s="715"/>
      <c r="DF33" s="715"/>
      <c r="DG33" s="715"/>
      <c r="DH33" s="715"/>
      <c r="DI33" s="715"/>
      <c r="DJ33" s="715"/>
      <c r="DK33" s="716"/>
      <c r="DL33" s="688">
        <v>8480530</v>
      </c>
      <c r="DM33" s="715"/>
      <c r="DN33" s="715"/>
      <c r="DO33" s="715"/>
      <c r="DP33" s="715"/>
      <c r="DQ33" s="715"/>
      <c r="DR33" s="715"/>
      <c r="DS33" s="715"/>
      <c r="DT33" s="715"/>
      <c r="DU33" s="715"/>
      <c r="DV33" s="716"/>
      <c r="DW33" s="684">
        <v>44.9</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361290</v>
      </c>
      <c r="S34" s="680"/>
      <c r="T34" s="680"/>
      <c r="U34" s="680"/>
      <c r="V34" s="680"/>
      <c r="W34" s="680"/>
      <c r="X34" s="680"/>
      <c r="Y34" s="681"/>
      <c r="Z34" s="682">
        <v>1.2</v>
      </c>
      <c r="AA34" s="682"/>
      <c r="AB34" s="682"/>
      <c r="AC34" s="682"/>
      <c r="AD34" s="683">
        <v>13441</v>
      </c>
      <c r="AE34" s="683"/>
      <c r="AF34" s="683"/>
      <c r="AG34" s="683"/>
      <c r="AH34" s="683"/>
      <c r="AI34" s="683"/>
      <c r="AJ34" s="683"/>
      <c r="AK34" s="683"/>
      <c r="AL34" s="684">
        <v>0.1</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4956490</v>
      </c>
      <c r="CS34" s="680"/>
      <c r="CT34" s="680"/>
      <c r="CU34" s="680"/>
      <c r="CV34" s="680"/>
      <c r="CW34" s="680"/>
      <c r="CX34" s="680"/>
      <c r="CY34" s="681"/>
      <c r="CZ34" s="684">
        <v>16.600000000000001</v>
      </c>
      <c r="DA34" s="713"/>
      <c r="DB34" s="713"/>
      <c r="DC34" s="717"/>
      <c r="DD34" s="688">
        <v>4328862</v>
      </c>
      <c r="DE34" s="680"/>
      <c r="DF34" s="680"/>
      <c r="DG34" s="680"/>
      <c r="DH34" s="680"/>
      <c r="DI34" s="680"/>
      <c r="DJ34" s="680"/>
      <c r="DK34" s="681"/>
      <c r="DL34" s="688">
        <v>3965661</v>
      </c>
      <c r="DM34" s="680"/>
      <c r="DN34" s="680"/>
      <c r="DO34" s="680"/>
      <c r="DP34" s="680"/>
      <c r="DQ34" s="680"/>
      <c r="DR34" s="680"/>
      <c r="DS34" s="680"/>
      <c r="DT34" s="680"/>
      <c r="DU34" s="680"/>
      <c r="DV34" s="681"/>
      <c r="DW34" s="684">
        <v>21</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2569890</v>
      </c>
      <c r="S35" s="680"/>
      <c r="T35" s="680"/>
      <c r="U35" s="680"/>
      <c r="V35" s="680"/>
      <c r="W35" s="680"/>
      <c r="X35" s="680"/>
      <c r="Y35" s="681"/>
      <c r="Z35" s="682">
        <v>8.3000000000000007</v>
      </c>
      <c r="AA35" s="682"/>
      <c r="AB35" s="682"/>
      <c r="AC35" s="682"/>
      <c r="AD35" s="683" t="s">
        <v>128</v>
      </c>
      <c r="AE35" s="683"/>
      <c r="AF35" s="683"/>
      <c r="AG35" s="683"/>
      <c r="AH35" s="683"/>
      <c r="AI35" s="683"/>
      <c r="AJ35" s="683"/>
      <c r="AK35" s="683"/>
      <c r="AL35" s="684" t="s">
        <v>128</v>
      </c>
      <c r="AM35" s="685"/>
      <c r="AN35" s="685"/>
      <c r="AO35" s="686"/>
      <c r="AP35" s="234"/>
      <c r="AQ35" s="752" t="s">
        <v>325</v>
      </c>
      <c r="AR35" s="753"/>
      <c r="AS35" s="753"/>
      <c r="AT35" s="753"/>
      <c r="AU35" s="753"/>
      <c r="AV35" s="753"/>
      <c r="AW35" s="753"/>
      <c r="AX35" s="753"/>
      <c r="AY35" s="754"/>
      <c r="AZ35" s="668">
        <v>3567365</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322232</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417169</v>
      </c>
      <c r="CS35" s="715"/>
      <c r="CT35" s="715"/>
      <c r="CU35" s="715"/>
      <c r="CV35" s="715"/>
      <c r="CW35" s="715"/>
      <c r="CX35" s="715"/>
      <c r="CY35" s="716"/>
      <c r="CZ35" s="684">
        <v>1.4</v>
      </c>
      <c r="DA35" s="713"/>
      <c r="DB35" s="713"/>
      <c r="DC35" s="717"/>
      <c r="DD35" s="688">
        <v>390185</v>
      </c>
      <c r="DE35" s="715"/>
      <c r="DF35" s="715"/>
      <c r="DG35" s="715"/>
      <c r="DH35" s="715"/>
      <c r="DI35" s="715"/>
      <c r="DJ35" s="715"/>
      <c r="DK35" s="716"/>
      <c r="DL35" s="688">
        <v>135369</v>
      </c>
      <c r="DM35" s="715"/>
      <c r="DN35" s="715"/>
      <c r="DO35" s="715"/>
      <c r="DP35" s="715"/>
      <c r="DQ35" s="715"/>
      <c r="DR35" s="715"/>
      <c r="DS35" s="715"/>
      <c r="DT35" s="715"/>
      <c r="DU35" s="715"/>
      <c r="DV35" s="716"/>
      <c r="DW35" s="684">
        <v>0.7</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233</v>
      </c>
      <c r="AA36" s="682"/>
      <c r="AB36" s="682"/>
      <c r="AC36" s="682"/>
      <c r="AD36" s="683" t="s">
        <v>128</v>
      </c>
      <c r="AE36" s="683"/>
      <c r="AF36" s="683"/>
      <c r="AG36" s="683"/>
      <c r="AH36" s="683"/>
      <c r="AI36" s="683"/>
      <c r="AJ36" s="683"/>
      <c r="AK36" s="683"/>
      <c r="AL36" s="684" t="s">
        <v>128</v>
      </c>
      <c r="AM36" s="685"/>
      <c r="AN36" s="685"/>
      <c r="AO36" s="686"/>
      <c r="AQ36" s="756" t="s">
        <v>329</v>
      </c>
      <c r="AR36" s="757"/>
      <c r="AS36" s="757"/>
      <c r="AT36" s="757"/>
      <c r="AU36" s="757"/>
      <c r="AV36" s="757"/>
      <c r="AW36" s="757"/>
      <c r="AX36" s="757"/>
      <c r="AY36" s="758"/>
      <c r="AZ36" s="679">
        <v>697771</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293627</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2459466</v>
      </c>
      <c r="CS36" s="680"/>
      <c r="CT36" s="680"/>
      <c r="CU36" s="680"/>
      <c r="CV36" s="680"/>
      <c r="CW36" s="680"/>
      <c r="CX36" s="680"/>
      <c r="CY36" s="681"/>
      <c r="CZ36" s="684">
        <v>8.1999999999999993</v>
      </c>
      <c r="DA36" s="713"/>
      <c r="DB36" s="713"/>
      <c r="DC36" s="717"/>
      <c r="DD36" s="688">
        <v>2315502</v>
      </c>
      <c r="DE36" s="680"/>
      <c r="DF36" s="680"/>
      <c r="DG36" s="680"/>
      <c r="DH36" s="680"/>
      <c r="DI36" s="680"/>
      <c r="DJ36" s="680"/>
      <c r="DK36" s="681"/>
      <c r="DL36" s="688">
        <v>2021680</v>
      </c>
      <c r="DM36" s="680"/>
      <c r="DN36" s="680"/>
      <c r="DO36" s="680"/>
      <c r="DP36" s="680"/>
      <c r="DQ36" s="680"/>
      <c r="DR36" s="680"/>
      <c r="DS36" s="680"/>
      <c r="DT36" s="680"/>
      <c r="DU36" s="680"/>
      <c r="DV36" s="681"/>
      <c r="DW36" s="684">
        <v>10.7</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1455990</v>
      </c>
      <c r="S37" s="680"/>
      <c r="T37" s="680"/>
      <c r="U37" s="680"/>
      <c r="V37" s="680"/>
      <c r="W37" s="680"/>
      <c r="X37" s="680"/>
      <c r="Y37" s="681"/>
      <c r="Z37" s="682">
        <v>4.7</v>
      </c>
      <c r="AA37" s="682"/>
      <c r="AB37" s="682"/>
      <c r="AC37" s="682"/>
      <c r="AD37" s="683" t="s">
        <v>128</v>
      </c>
      <c r="AE37" s="683"/>
      <c r="AF37" s="683"/>
      <c r="AG37" s="683"/>
      <c r="AH37" s="683"/>
      <c r="AI37" s="683"/>
      <c r="AJ37" s="683"/>
      <c r="AK37" s="683"/>
      <c r="AL37" s="684" t="s">
        <v>137</v>
      </c>
      <c r="AM37" s="685"/>
      <c r="AN37" s="685"/>
      <c r="AO37" s="686"/>
      <c r="AQ37" s="756" t="s">
        <v>333</v>
      </c>
      <c r="AR37" s="757"/>
      <c r="AS37" s="757"/>
      <c r="AT37" s="757"/>
      <c r="AU37" s="757"/>
      <c r="AV37" s="757"/>
      <c r="AW37" s="757"/>
      <c r="AX37" s="757"/>
      <c r="AY37" s="758"/>
      <c r="AZ37" s="679">
        <v>211176</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16242</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1418552</v>
      </c>
      <c r="CS37" s="715"/>
      <c r="CT37" s="715"/>
      <c r="CU37" s="715"/>
      <c r="CV37" s="715"/>
      <c r="CW37" s="715"/>
      <c r="CX37" s="715"/>
      <c r="CY37" s="716"/>
      <c r="CZ37" s="684">
        <v>4.7</v>
      </c>
      <c r="DA37" s="713"/>
      <c r="DB37" s="713"/>
      <c r="DC37" s="717"/>
      <c r="DD37" s="688">
        <v>1418552</v>
      </c>
      <c r="DE37" s="715"/>
      <c r="DF37" s="715"/>
      <c r="DG37" s="715"/>
      <c r="DH37" s="715"/>
      <c r="DI37" s="715"/>
      <c r="DJ37" s="715"/>
      <c r="DK37" s="716"/>
      <c r="DL37" s="688">
        <v>1385078</v>
      </c>
      <c r="DM37" s="715"/>
      <c r="DN37" s="715"/>
      <c r="DO37" s="715"/>
      <c r="DP37" s="715"/>
      <c r="DQ37" s="715"/>
      <c r="DR37" s="715"/>
      <c r="DS37" s="715"/>
      <c r="DT37" s="715"/>
      <c r="DU37" s="715"/>
      <c r="DV37" s="716"/>
      <c r="DW37" s="684">
        <v>7.3</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30952549</v>
      </c>
      <c r="S38" s="760"/>
      <c r="T38" s="760"/>
      <c r="U38" s="760"/>
      <c r="V38" s="760"/>
      <c r="W38" s="760"/>
      <c r="X38" s="760"/>
      <c r="Y38" s="761"/>
      <c r="Z38" s="762">
        <v>100</v>
      </c>
      <c r="AA38" s="762"/>
      <c r="AB38" s="762"/>
      <c r="AC38" s="762"/>
      <c r="AD38" s="763">
        <v>17418663</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1622</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24726</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3565743</v>
      </c>
      <c r="CS38" s="680"/>
      <c r="CT38" s="680"/>
      <c r="CU38" s="680"/>
      <c r="CV38" s="680"/>
      <c r="CW38" s="680"/>
      <c r="CX38" s="680"/>
      <c r="CY38" s="681"/>
      <c r="CZ38" s="684">
        <v>11.9</v>
      </c>
      <c r="DA38" s="713"/>
      <c r="DB38" s="713"/>
      <c r="DC38" s="717"/>
      <c r="DD38" s="688">
        <v>3141882</v>
      </c>
      <c r="DE38" s="680"/>
      <c r="DF38" s="680"/>
      <c r="DG38" s="680"/>
      <c r="DH38" s="680"/>
      <c r="DI38" s="680"/>
      <c r="DJ38" s="680"/>
      <c r="DK38" s="681"/>
      <c r="DL38" s="688">
        <v>2357820</v>
      </c>
      <c r="DM38" s="680"/>
      <c r="DN38" s="680"/>
      <c r="DO38" s="680"/>
      <c r="DP38" s="680"/>
      <c r="DQ38" s="680"/>
      <c r="DR38" s="680"/>
      <c r="DS38" s="680"/>
      <c r="DT38" s="680"/>
      <c r="DU38" s="680"/>
      <c r="DV38" s="681"/>
      <c r="DW38" s="684">
        <v>12.5</v>
      </c>
      <c r="DX38" s="713"/>
      <c r="DY38" s="713"/>
      <c r="DZ38" s="713"/>
      <c r="EA38" s="713"/>
      <c r="EB38" s="713"/>
      <c r="EC38" s="714"/>
    </row>
    <row r="39" spans="2:133" ht="11.25" customHeight="1">
      <c r="AQ39" s="756" t="s">
        <v>340</v>
      </c>
      <c r="AR39" s="757"/>
      <c r="AS39" s="757"/>
      <c r="AT39" s="757"/>
      <c r="AU39" s="757"/>
      <c r="AV39" s="757"/>
      <c r="AW39" s="757"/>
      <c r="AX39" s="757"/>
      <c r="AY39" s="758"/>
      <c r="AZ39" s="679" t="s">
        <v>128</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84</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1256097</v>
      </c>
      <c r="CS39" s="715"/>
      <c r="CT39" s="715"/>
      <c r="CU39" s="715"/>
      <c r="CV39" s="715"/>
      <c r="CW39" s="715"/>
      <c r="CX39" s="715"/>
      <c r="CY39" s="716"/>
      <c r="CZ39" s="684">
        <v>4.2</v>
      </c>
      <c r="DA39" s="713"/>
      <c r="DB39" s="713"/>
      <c r="DC39" s="717"/>
      <c r="DD39" s="688">
        <v>1207912</v>
      </c>
      <c r="DE39" s="715"/>
      <c r="DF39" s="715"/>
      <c r="DG39" s="715"/>
      <c r="DH39" s="715"/>
      <c r="DI39" s="715"/>
      <c r="DJ39" s="715"/>
      <c r="DK39" s="716"/>
      <c r="DL39" s="688" t="s">
        <v>137</v>
      </c>
      <c r="DM39" s="715"/>
      <c r="DN39" s="715"/>
      <c r="DO39" s="715"/>
      <c r="DP39" s="715"/>
      <c r="DQ39" s="715"/>
      <c r="DR39" s="715"/>
      <c r="DS39" s="715"/>
      <c r="DT39" s="715"/>
      <c r="DU39" s="715"/>
      <c r="DV39" s="716"/>
      <c r="DW39" s="684" t="s">
        <v>233</v>
      </c>
      <c r="DX39" s="713"/>
      <c r="DY39" s="713"/>
      <c r="DZ39" s="713"/>
      <c r="EA39" s="713"/>
      <c r="EB39" s="713"/>
      <c r="EC39" s="714"/>
    </row>
    <row r="40" spans="2:133" ht="11.25" customHeight="1">
      <c r="AQ40" s="756" t="s">
        <v>344</v>
      </c>
      <c r="AR40" s="757"/>
      <c r="AS40" s="757"/>
      <c r="AT40" s="757"/>
      <c r="AU40" s="757"/>
      <c r="AV40" s="757"/>
      <c r="AW40" s="757"/>
      <c r="AX40" s="757"/>
      <c r="AY40" s="758"/>
      <c r="AZ40" s="679">
        <v>785620</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11300</v>
      </c>
      <c r="CS40" s="680"/>
      <c r="CT40" s="680"/>
      <c r="CU40" s="680"/>
      <c r="CV40" s="680"/>
      <c r="CW40" s="680"/>
      <c r="CX40" s="680"/>
      <c r="CY40" s="681"/>
      <c r="CZ40" s="684">
        <v>0</v>
      </c>
      <c r="DA40" s="713"/>
      <c r="DB40" s="713"/>
      <c r="DC40" s="717"/>
      <c r="DD40" s="688" t="s">
        <v>137</v>
      </c>
      <c r="DE40" s="680"/>
      <c r="DF40" s="680"/>
      <c r="DG40" s="680"/>
      <c r="DH40" s="680"/>
      <c r="DI40" s="680"/>
      <c r="DJ40" s="680"/>
      <c r="DK40" s="681"/>
      <c r="DL40" s="688" t="s">
        <v>233</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347</v>
      </c>
      <c r="AR41" s="767"/>
      <c r="AS41" s="767"/>
      <c r="AT41" s="767"/>
      <c r="AU41" s="767"/>
      <c r="AV41" s="767"/>
      <c r="AW41" s="767"/>
      <c r="AX41" s="767"/>
      <c r="AY41" s="768"/>
      <c r="AZ41" s="759">
        <v>1871176</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277</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3263616</v>
      </c>
      <c r="CS42" s="680"/>
      <c r="CT42" s="680"/>
      <c r="CU42" s="680"/>
      <c r="CV42" s="680"/>
      <c r="CW42" s="680"/>
      <c r="CX42" s="680"/>
      <c r="CY42" s="681"/>
      <c r="CZ42" s="684">
        <v>10.9</v>
      </c>
      <c r="DA42" s="685"/>
      <c r="DB42" s="685"/>
      <c r="DC42" s="780"/>
      <c r="DD42" s="688">
        <v>1208560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245025</v>
      </c>
      <c r="CS43" s="715"/>
      <c r="CT43" s="715"/>
      <c r="CU43" s="715"/>
      <c r="CV43" s="715"/>
      <c r="CW43" s="715"/>
      <c r="CX43" s="715"/>
      <c r="CY43" s="716"/>
      <c r="CZ43" s="684">
        <v>0.8</v>
      </c>
      <c r="DA43" s="713"/>
      <c r="DB43" s="713"/>
      <c r="DC43" s="717"/>
      <c r="DD43" s="688">
        <v>245025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3263616</v>
      </c>
      <c r="CS44" s="680"/>
      <c r="CT44" s="680"/>
      <c r="CU44" s="680"/>
      <c r="CV44" s="680"/>
      <c r="CW44" s="680"/>
      <c r="CX44" s="680"/>
      <c r="CY44" s="681"/>
      <c r="CZ44" s="684">
        <v>10.9</v>
      </c>
      <c r="DA44" s="685"/>
      <c r="DB44" s="685"/>
      <c r="DC44" s="780"/>
      <c r="DD44" s="688">
        <v>1208560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1342291</v>
      </c>
      <c r="CS45" s="715"/>
      <c r="CT45" s="715"/>
      <c r="CU45" s="715"/>
      <c r="CV45" s="715"/>
      <c r="CW45" s="715"/>
      <c r="CX45" s="715"/>
      <c r="CY45" s="716"/>
      <c r="CZ45" s="684">
        <v>4.5</v>
      </c>
      <c r="DA45" s="713"/>
      <c r="DB45" s="713"/>
      <c r="DC45" s="717"/>
      <c r="DD45" s="688">
        <v>145760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1917854</v>
      </c>
      <c r="CS46" s="680"/>
      <c r="CT46" s="680"/>
      <c r="CU46" s="680"/>
      <c r="CV46" s="680"/>
      <c r="CW46" s="680"/>
      <c r="CX46" s="680"/>
      <c r="CY46" s="681"/>
      <c r="CZ46" s="684">
        <v>6.4</v>
      </c>
      <c r="DA46" s="685"/>
      <c r="DB46" s="685"/>
      <c r="DC46" s="780"/>
      <c r="DD46" s="688">
        <v>1059329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t="s">
        <v>233</v>
      </c>
      <c r="CS47" s="715"/>
      <c r="CT47" s="715"/>
      <c r="CU47" s="715"/>
      <c r="CV47" s="715"/>
      <c r="CW47" s="715"/>
      <c r="CX47" s="715"/>
      <c r="CY47" s="716"/>
      <c r="CZ47" s="684" t="s">
        <v>233</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233</v>
      </c>
      <c r="CS48" s="680"/>
      <c r="CT48" s="680"/>
      <c r="CU48" s="680"/>
      <c r="CV48" s="680"/>
      <c r="CW48" s="680"/>
      <c r="CX48" s="680"/>
      <c r="CY48" s="681"/>
      <c r="CZ48" s="684" t="s">
        <v>233</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29935333</v>
      </c>
      <c r="CS49" s="749"/>
      <c r="CT49" s="749"/>
      <c r="CU49" s="749"/>
      <c r="CV49" s="749"/>
      <c r="CW49" s="749"/>
      <c r="CX49" s="749"/>
      <c r="CY49" s="781"/>
      <c r="CZ49" s="764">
        <v>100</v>
      </c>
      <c r="DA49" s="782"/>
      <c r="DB49" s="782"/>
      <c r="DC49" s="783"/>
      <c r="DD49" s="784">
        <v>21317660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nnJB7j2Gdf6MHmiu85X5HgrlJBkwABnRbW5mVIesjuC+O9+wYVTgQX8H23toA+bbCXLbvq929jG+PEpKh9RfTQ==" saltValue="Pz3KFSHLnLnA2X5kMtRr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30596</v>
      </c>
      <c r="R7" s="815"/>
      <c r="S7" s="815"/>
      <c r="T7" s="815"/>
      <c r="U7" s="815"/>
      <c r="V7" s="815">
        <v>29584</v>
      </c>
      <c r="W7" s="815"/>
      <c r="X7" s="815"/>
      <c r="Y7" s="815"/>
      <c r="Z7" s="815"/>
      <c r="AA7" s="815">
        <v>1013</v>
      </c>
      <c r="AB7" s="815"/>
      <c r="AC7" s="815"/>
      <c r="AD7" s="815"/>
      <c r="AE7" s="816"/>
      <c r="AF7" s="817">
        <v>962</v>
      </c>
      <c r="AG7" s="818"/>
      <c r="AH7" s="818"/>
      <c r="AI7" s="818"/>
      <c r="AJ7" s="819"/>
      <c r="AK7" s="854">
        <v>1061</v>
      </c>
      <c r="AL7" s="855"/>
      <c r="AM7" s="855"/>
      <c r="AN7" s="855"/>
      <c r="AO7" s="855"/>
      <c r="AP7" s="855">
        <v>26651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v>12</v>
      </c>
      <c r="CI7" s="852"/>
      <c r="CJ7" s="852"/>
      <c r="CK7" s="852"/>
      <c r="CL7" s="853"/>
      <c r="CM7" s="851">
        <v>3346</v>
      </c>
      <c r="CN7" s="852"/>
      <c r="CO7" s="852"/>
      <c r="CP7" s="852"/>
      <c r="CQ7" s="853"/>
      <c r="CR7" s="851">
        <v>5</v>
      </c>
      <c r="CS7" s="852"/>
      <c r="CT7" s="852"/>
      <c r="CU7" s="852"/>
      <c r="CV7" s="853"/>
      <c r="CW7" s="851" t="s">
        <v>590</v>
      </c>
      <c r="CX7" s="852"/>
      <c r="CY7" s="852"/>
      <c r="CZ7" s="852"/>
      <c r="DA7" s="853"/>
      <c r="DB7" s="851" t="s">
        <v>592</v>
      </c>
      <c r="DC7" s="852"/>
      <c r="DD7" s="852"/>
      <c r="DE7" s="852"/>
      <c r="DF7" s="853"/>
      <c r="DG7" s="851" t="s">
        <v>594</v>
      </c>
      <c r="DH7" s="852"/>
      <c r="DI7" s="852"/>
      <c r="DJ7" s="852"/>
      <c r="DK7" s="853"/>
      <c r="DL7" s="851" t="s">
        <v>591</v>
      </c>
      <c r="DM7" s="852"/>
      <c r="DN7" s="852"/>
      <c r="DO7" s="852"/>
      <c r="DP7" s="853"/>
      <c r="DQ7" s="851" t="s">
        <v>597</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621</v>
      </c>
      <c r="R8" s="839"/>
      <c r="S8" s="839"/>
      <c r="T8" s="839"/>
      <c r="U8" s="839"/>
      <c r="V8" s="839">
        <v>490</v>
      </c>
      <c r="W8" s="839"/>
      <c r="X8" s="839"/>
      <c r="Y8" s="839"/>
      <c r="Z8" s="839"/>
      <c r="AA8" s="839">
        <v>131</v>
      </c>
      <c r="AB8" s="839"/>
      <c r="AC8" s="839"/>
      <c r="AD8" s="839"/>
      <c r="AE8" s="840"/>
      <c r="AF8" s="841">
        <v>131</v>
      </c>
      <c r="AG8" s="842"/>
      <c r="AH8" s="842"/>
      <c r="AI8" s="842"/>
      <c r="AJ8" s="843"/>
      <c r="AK8" s="844">
        <v>299</v>
      </c>
      <c r="AL8" s="845"/>
      <c r="AM8" s="845"/>
      <c r="AN8" s="845"/>
      <c r="AO8" s="845"/>
      <c r="AP8" s="845">
        <v>2018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589</v>
      </c>
      <c r="BT8" s="849"/>
      <c r="BU8" s="849"/>
      <c r="BV8" s="849"/>
      <c r="BW8" s="849"/>
      <c r="BX8" s="849"/>
      <c r="BY8" s="849"/>
      <c r="BZ8" s="849"/>
      <c r="CA8" s="849"/>
      <c r="CB8" s="849"/>
      <c r="CC8" s="849"/>
      <c r="CD8" s="849"/>
      <c r="CE8" s="849"/>
      <c r="CF8" s="849"/>
      <c r="CG8" s="850"/>
      <c r="CH8" s="861">
        <v>124</v>
      </c>
      <c r="CI8" s="862"/>
      <c r="CJ8" s="862"/>
      <c r="CK8" s="862"/>
      <c r="CL8" s="863"/>
      <c r="CM8" s="861">
        <v>11598</v>
      </c>
      <c r="CN8" s="862"/>
      <c r="CO8" s="862"/>
      <c r="CP8" s="862"/>
      <c r="CQ8" s="863"/>
      <c r="CR8" s="861">
        <v>798</v>
      </c>
      <c r="CS8" s="862"/>
      <c r="CT8" s="862"/>
      <c r="CU8" s="862"/>
      <c r="CV8" s="863"/>
      <c r="CW8" s="861" t="s">
        <v>591</v>
      </c>
      <c r="CX8" s="862"/>
      <c r="CY8" s="862"/>
      <c r="CZ8" s="862"/>
      <c r="DA8" s="863"/>
      <c r="DB8" s="861" t="s">
        <v>593</v>
      </c>
      <c r="DC8" s="862"/>
      <c r="DD8" s="862"/>
      <c r="DE8" s="862"/>
      <c r="DF8" s="863"/>
      <c r="DG8" s="861" t="s">
        <v>595</v>
      </c>
      <c r="DH8" s="862"/>
      <c r="DI8" s="862"/>
      <c r="DJ8" s="862"/>
      <c r="DK8" s="863"/>
      <c r="DL8" s="861" t="s">
        <v>596</v>
      </c>
      <c r="DM8" s="862"/>
      <c r="DN8" s="862"/>
      <c r="DO8" s="862"/>
      <c r="DP8" s="863"/>
      <c r="DQ8" s="861" t="s">
        <v>595</v>
      </c>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v>63</v>
      </c>
      <c r="R9" s="839"/>
      <c r="S9" s="839"/>
      <c r="T9" s="839"/>
      <c r="U9" s="839"/>
      <c r="V9" s="839">
        <v>40</v>
      </c>
      <c r="W9" s="839"/>
      <c r="X9" s="839"/>
      <c r="Y9" s="839"/>
      <c r="Z9" s="839"/>
      <c r="AA9" s="839">
        <v>23</v>
      </c>
      <c r="AB9" s="839"/>
      <c r="AC9" s="839"/>
      <c r="AD9" s="839"/>
      <c r="AE9" s="840"/>
      <c r="AF9" s="841">
        <v>3</v>
      </c>
      <c r="AG9" s="842"/>
      <c r="AH9" s="842"/>
      <c r="AI9" s="842"/>
      <c r="AJ9" s="843"/>
      <c r="AK9" s="844">
        <v>56</v>
      </c>
      <c r="AL9" s="845"/>
      <c r="AM9" s="845"/>
      <c r="AN9" s="845"/>
      <c r="AO9" s="845"/>
      <c r="AP9" s="845">
        <v>198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t="s">
        <v>386</v>
      </c>
      <c r="C10" s="836"/>
      <c r="D10" s="836"/>
      <c r="E10" s="836"/>
      <c r="F10" s="836"/>
      <c r="G10" s="836"/>
      <c r="H10" s="836"/>
      <c r="I10" s="836"/>
      <c r="J10" s="836"/>
      <c r="K10" s="836"/>
      <c r="L10" s="836"/>
      <c r="M10" s="836"/>
      <c r="N10" s="836"/>
      <c r="O10" s="836"/>
      <c r="P10" s="837"/>
      <c r="Q10" s="838">
        <v>610</v>
      </c>
      <c r="R10" s="839"/>
      <c r="S10" s="839"/>
      <c r="T10" s="839"/>
      <c r="U10" s="839"/>
      <c r="V10" s="839">
        <v>490</v>
      </c>
      <c r="W10" s="839"/>
      <c r="X10" s="839"/>
      <c r="Y10" s="839"/>
      <c r="Z10" s="839"/>
      <c r="AA10" s="839">
        <v>121</v>
      </c>
      <c r="AB10" s="839"/>
      <c r="AC10" s="839"/>
      <c r="AD10" s="839"/>
      <c r="AE10" s="840"/>
      <c r="AF10" s="841">
        <v>116</v>
      </c>
      <c r="AG10" s="842"/>
      <c r="AH10" s="842"/>
      <c r="AI10" s="842"/>
      <c r="AJ10" s="843"/>
      <c r="AK10" s="844">
        <v>239</v>
      </c>
      <c r="AL10" s="845"/>
      <c r="AM10" s="845"/>
      <c r="AN10" s="845"/>
      <c r="AO10" s="845"/>
      <c r="AP10" s="845">
        <v>922</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t="s">
        <v>387</v>
      </c>
      <c r="C11" s="836"/>
      <c r="D11" s="836"/>
      <c r="E11" s="836"/>
      <c r="F11" s="836"/>
      <c r="G11" s="836"/>
      <c r="H11" s="836"/>
      <c r="I11" s="836"/>
      <c r="J11" s="836"/>
      <c r="K11" s="836"/>
      <c r="L11" s="836"/>
      <c r="M11" s="836"/>
      <c r="N11" s="836"/>
      <c r="O11" s="836"/>
      <c r="P11" s="837"/>
      <c r="Q11" s="838">
        <v>182</v>
      </c>
      <c r="R11" s="839"/>
      <c r="S11" s="839"/>
      <c r="T11" s="839"/>
      <c r="U11" s="839"/>
      <c r="V11" s="839">
        <v>155</v>
      </c>
      <c r="W11" s="839"/>
      <c r="X11" s="839"/>
      <c r="Y11" s="839"/>
      <c r="Z11" s="839"/>
      <c r="AA11" s="839">
        <v>27</v>
      </c>
      <c r="AB11" s="839"/>
      <c r="AC11" s="839"/>
      <c r="AD11" s="839"/>
      <c r="AE11" s="840"/>
      <c r="AF11" s="841">
        <v>27</v>
      </c>
      <c r="AG11" s="842"/>
      <c r="AH11" s="842"/>
      <c r="AI11" s="842"/>
      <c r="AJ11" s="843"/>
      <c r="AK11" s="844">
        <v>123</v>
      </c>
      <c r="AL11" s="845"/>
      <c r="AM11" s="845"/>
      <c r="AN11" s="845"/>
      <c r="AO11" s="845"/>
      <c r="AP11" s="845">
        <v>722</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t="s">
        <v>388</v>
      </c>
      <c r="C12" s="836"/>
      <c r="D12" s="836"/>
      <c r="E12" s="836"/>
      <c r="F12" s="836"/>
      <c r="G12" s="836"/>
      <c r="H12" s="836"/>
      <c r="I12" s="836"/>
      <c r="J12" s="836"/>
      <c r="K12" s="836"/>
      <c r="L12" s="836"/>
      <c r="M12" s="836"/>
      <c r="N12" s="836"/>
      <c r="O12" s="836"/>
      <c r="P12" s="837"/>
      <c r="Q12" s="838">
        <v>1</v>
      </c>
      <c r="R12" s="839"/>
      <c r="S12" s="839"/>
      <c r="T12" s="839"/>
      <c r="U12" s="839"/>
      <c r="V12" s="839">
        <v>0</v>
      </c>
      <c r="W12" s="839"/>
      <c r="X12" s="839"/>
      <c r="Y12" s="839"/>
      <c r="Z12" s="839"/>
      <c r="AA12" s="839">
        <v>0</v>
      </c>
      <c r="AB12" s="839"/>
      <c r="AC12" s="839"/>
      <c r="AD12" s="839"/>
      <c r="AE12" s="840"/>
      <c r="AF12" s="841">
        <v>0</v>
      </c>
      <c r="AG12" s="842"/>
      <c r="AH12" s="842"/>
      <c r="AI12" s="842"/>
      <c r="AJ12" s="843"/>
      <c r="AK12" s="844" t="s">
        <v>582</v>
      </c>
      <c r="AL12" s="845"/>
      <c r="AM12" s="845"/>
      <c r="AN12" s="845"/>
      <c r="AO12" s="845"/>
      <c r="AP12" s="845" t="s">
        <v>580</v>
      </c>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390</v>
      </c>
      <c r="B23" s="870" t="s">
        <v>391</v>
      </c>
      <c r="C23" s="871"/>
      <c r="D23" s="871"/>
      <c r="E23" s="871"/>
      <c r="F23" s="871"/>
      <c r="G23" s="871"/>
      <c r="H23" s="871"/>
      <c r="I23" s="871"/>
      <c r="J23" s="871"/>
      <c r="K23" s="871"/>
      <c r="L23" s="871"/>
      <c r="M23" s="871"/>
      <c r="N23" s="871"/>
      <c r="O23" s="871"/>
      <c r="P23" s="872"/>
      <c r="Q23" s="873">
        <v>32073</v>
      </c>
      <c r="R23" s="874"/>
      <c r="S23" s="874"/>
      <c r="T23" s="874"/>
      <c r="U23" s="874"/>
      <c r="V23" s="874">
        <v>30759</v>
      </c>
      <c r="W23" s="874"/>
      <c r="X23" s="874"/>
      <c r="Y23" s="874"/>
      <c r="Z23" s="874"/>
      <c r="AA23" s="874">
        <v>1315</v>
      </c>
      <c r="AB23" s="874"/>
      <c r="AC23" s="874"/>
      <c r="AD23" s="874"/>
      <c r="AE23" s="875"/>
      <c r="AF23" s="876">
        <v>1240</v>
      </c>
      <c r="AG23" s="874"/>
      <c r="AH23" s="874"/>
      <c r="AI23" s="874"/>
      <c r="AJ23" s="877"/>
      <c r="AK23" s="878"/>
      <c r="AL23" s="879"/>
      <c r="AM23" s="879"/>
      <c r="AN23" s="879"/>
      <c r="AO23" s="879"/>
      <c r="AP23" s="874">
        <v>30511</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402</v>
      </c>
      <c r="C28" s="812"/>
      <c r="D28" s="812"/>
      <c r="E28" s="812"/>
      <c r="F28" s="812"/>
      <c r="G28" s="812"/>
      <c r="H28" s="812"/>
      <c r="I28" s="812"/>
      <c r="J28" s="812"/>
      <c r="K28" s="812"/>
      <c r="L28" s="812"/>
      <c r="M28" s="812"/>
      <c r="N28" s="812"/>
      <c r="O28" s="812"/>
      <c r="P28" s="813"/>
      <c r="Q28" s="902">
        <v>10739</v>
      </c>
      <c r="R28" s="903"/>
      <c r="S28" s="903"/>
      <c r="T28" s="903"/>
      <c r="U28" s="903"/>
      <c r="V28" s="903">
        <v>10416</v>
      </c>
      <c r="W28" s="903"/>
      <c r="X28" s="903"/>
      <c r="Y28" s="903"/>
      <c r="Z28" s="903"/>
      <c r="AA28" s="903">
        <v>322</v>
      </c>
      <c r="AB28" s="903"/>
      <c r="AC28" s="903"/>
      <c r="AD28" s="903"/>
      <c r="AE28" s="904"/>
      <c r="AF28" s="905">
        <v>322</v>
      </c>
      <c r="AG28" s="903"/>
      <c r="AH28" s="903"/>
      <c r="AI28" s="903"/>
      <c r="AJ28" s="906"/>
      <c r="AK28" s="907">
        <v>896</v>
      </c>
      <c r="AL28" s="898"/>
      <c r="AM28" s="898"/>
      <c r="AN28" s="898"/>
      <c r="AO28" s="898"/>
      <c r="AP28" s="898" t="s">
        <v>577</v>
      </c>
      <c r="AQ28" s="898"/>
      <c r="AR28" s="898"/>
      <c r="AS28" s="898"/>
      <c r="AT28" s="898"/>
      <c r="AU28" s="898" t="s">
        <v>577</v>
      </c>
      <c r="AV28" s="898"/>
      <c r="AW28" s="898"/>
      <c r="AX28" s="898"/>
      <c r="AY28" s="898"/>
      <c r="AZ28" s="899" t="s">
        <v>579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403</v>
      </c>
      <c r="C29" s="836"/>
      <c r="D29" s="836"/>
      <c r="E29" s="836"/>
      <c r="F29" s="836"/>
      <c r="G29" s="836"/>
      <c r="H29" s="836"/>
      <c r="I29" s="836"/>
      <c r="J29" s="836"/>
      <c r="K29" s="836"/>
      <c r="L29" s="836"/>
      <c r="M29" s="836"/>
      <c r="N29" s="836"/>
      <c r="O29" s="836"/>
      <c r="P29" s="837"/>
      <c r="Q29" s="838">
        <v>7155</v>
      </c>
      <c r="R29" s="839"/>
      <c r="S29" s="839"/>
      <c r="T29" s="839"/>
      <c r="U29" s="839"/>
      <c r="V29" s="839">
        <v>6713</v>
      </c>
      <c r="W29" s="839"/>
      <c r="X29" s="839"/>
      <c r="Y29" s="839"/>
      <c r="Z29" s="839"/>
      <c r="AA29" s="839">
        <v>442</v>
      </c>
      <c r="AB29" s="839"/>
      <c r="AC29" s="839"/>
      <c r="AD29" s="839"/>
      <c r="AE29" s="840"/>
      <c r="AF29" s="841">
        <v>442</v>
      </c>
      <c r="AG29" s="842"/>
      <c r="AH29" s="842"/>
      <c r="AI29" s="842"/>
      <c r="AJ29" s="843"/>
      <c r="AK29" s="910">
        <v>992</v>
      </c>
      <c r="AL29" s="911"/>
      <c r="AM29" s="911"/>
      <c r="AN29" s="911"/>
      <c r="AO29" s="911"/>
      <c r="AP29" s="911" t="s">
        <v>576</v>
      </c>
      <c r="AQ29" s="911"/>
      <c r="AR29" s="911"/>
      <c r="AS29" s="911"/>
      <c r="AT29" s="911"/>
      <c r="AU29" s="911" t="s">
        <v>576</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404</v>
      </c>
      <c r="C30" s="836"/>
      <c r="D30" s="836"/>
      <c r="E30" s="836"/>
      <c r="F30" s="836"/>
      <c r="G30" s="836"/>
      <c r="H30" s="836"/>
      <c r="I30" s="836"/>
      <c r="J30" s="836"/>
      <c r="K30" s="836"/>
      <c r="L30" s="836"/>
      <c r="M30" s="836"/>
      <c r="N30" s="836"/>
      <c r="O30" s="836"/>
      <c r="P30" s="837"/>
      <c r="Q30" s="838">
        <v>1147</v>
      </c>
      <c r="R30" s="839"/>
      <c r="S30" s="839"/>
      <c r="T30" s="839"/>
      <c r="U30" s="839"/>
      <c r="V30" s="839">
        <v>1114</v>
      </c>
      <c r="W30" s="839"/>
      <c r="X30" s="839"/>
      <c r="Y30" s="839"/>
      <c r="Z30" s="839"/>
      <c r="AA30" s="839">
        <v>32</v>
      </c>
      <c r="AB30" s="839"/>
      <c r="AC30" s="839"/>
      <c r="AD30" s="839"/>
      <c r="AE30" s="840"/>
      <c r="AF30" s="841">
        <v>32</v>
      </c>
      <c r="AG30" s="842"/>
      <c r="AH30" s="842"/>
      <c r="AI30" s="842"/>
      <c r="AJ30" s="843"/>
      <c r="AK30" s="910">
        <v>177</v>
      </c>
      <c r="AL30" s="911"/>
      <c r="AM30" s="911"/>
      <c r="AN30" s="911"/>
      <c r="AO30" s="911"/>
      <c r="AP30" s="911" t="s">
        <v>578</v>
      </c>
      <c r="AQ30" s="911"/>
      <c r="AR30" s="911"/>
      <c r="AS30" s="911"/>
      <c r="AT30" s="911"/>
      <c r="AU30" s="911" t="s">
        <v>578</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390</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797</v>
      </c>
      <c r="AG63" s="922"/>
      <c r="AH63" s="922"/>
      <c r="AI63" s="922"/>
      <c r="AJ63" s="923"/>
      <c r="AK63" s="924"/>
      <c r="AL63" s="919"/>
      <c r="AM63" s="919"/>
      <c r="AN63" s="919"/>
      <c r="AO63" s="919"/>
      <c r="AP63" s="922" t="s">
        <v>603</v>
      </c>
      <c r="AQ63" s="922"/>
      <c r="AR63" s="922"/>
      <c r="AS63" s="922"/>
      <c r="AT63" s="922"/>
      <c r="AU63" s="922" t="s">
        <v>603</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408</v>
      </c>
      <c r="B66" s="821"/>
      <c r="C66" s="821"/>
      <c r="D66" s="821"/>
      <c r="E66" s="821"/>
      <c r="F66" s="821"/>
      <c r="G66" s="821"/>
      <c r="H66" s="821"/>
      <c r="I66" s="821"/>
      <c r="J66" s="821"/>
      <c r="K66" s="821"/>
      <c r="L66" s="821"/>
      <c r="M66" s="821"/>
      <c r="N66" s="821"/>
      <c r="O66" s="821"/>
      <c r="P66" s="822"/>
      <c r="Q66" s="797" t="s">
        <v>394</v>
      </c>
      <c r="R66" s="798"/>
      <c r="S66" s="798"/>
      <c r="T66" s="798"/>
      <c r="U66" s="799"/>
      <c r="V66" s="797" t="s">
        <v>409</v>
      </c>
      <c r="W66" s="798"/>
      <c r="X66" s="798"/>
      <c r="Y66" s="798"/>
      <c r="Z66" s="799"/>
      <c r="AA66" s="797" t="s">
        <v>396</v>
      </c>
      <c r="AB66" s="798"/>
      <c r="AC66" s="798"/>
      <c r="AD66" s="798"/>
      <c r="AE66" s="799"/>
      <c r="AF66" s="932" t="s">
        <v>397</v>
      </c>
      <c r="AG66" s="893"/>
      <c r="AH66" s="893"/>
      <c r="AI66" s="893"/>
      <c r="AJ66" s="933"/>
      <c r="AK66" s="797" t="s">
        <v>398</v>
      </c>
      <c r="AL66" s="821"/>
      <c r="AM66" s="821"/>
      <c r="AN66" s="821"/>
      <c r="AO66" s="822"/>
      <c r="AP66" s="797" t="s">
        <v>410</v>
      </c>
      <c r="AQ66" s="798"/>
      <c r="AR66" s="798"/>
      <c r="AS66" s="798"/>
      <c r="AT66" s="799"/>
      <c r="AU66" s="797" t="s">
        <v>411</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561</v>
      </c>
      <c r="C68" s="950"/>
      <c r="D68" s="950"/>
      <c r="E68" s="950"/>
      <c r="F68" s="950"/>
      <c r="G68" s="950"/>
      <c r="H68" s="950"/>
      <c r="I68" s="950"/>
      <c r="J68" s="950"/>
      <c r="K68" s="950"/>
      <c r="L68" s="950"/>
      <c r="M68" s="950"/>
      <c r="N68" s="950"/>
      <c r="O68" s="950"/>
      <c r="P68" s="951"/>
      <c r="Q68" s="952">
        <v>4386</v>
      </c>
      <c r="R68" s="946"/>
      <c r="S68" s="946"/>
      <c r="T68" s="946"/>
      <c r="U68" s="946"/>
      <c r="V68" s="946">
        <v>4211</v>
      </c>
      <c r="W68" s="946"/>
      <c r="X68" s="946"/>
      <c r="Y68" s="946"/>
      <c r="Z68" s="946"/>
      <c r="AA68" s="946">
        <v>175</v>
      </c>
      <c r="AB68" s="946"/>
      <c r="AC68" s="946"/>
      <c r="AD68" s="946"/>
      <c r="AE68" s="946"/>
      <c r="AF68" s="946">
        <v>168</v>
      </c>
      <c r="AG68" s="946"/>
      <c r="AH68" s="946"/>
      <c r="AI68" s="946"/>
      <c r="AJ68" s="946"/>
      <c r="AK68" s="946" t="s">
        <v>576</v>
      </c>
      <c r="AL68" s="946"/>
      <c r="AM68" s="946"/>
      <c r="AN68" s="946"/>
      <c r="AO68" s="946"/>
      <c r="AP68" s="946">
        <v>13210</v>
      </c>
      <c r="AQ68" s="946"/>
      <c r="AR68" s="946"/>
      <c r="AS68" s="946"/>
      <c r="AT68" s="946"/>
      <c r="AU68" s="946">
        <v>5324</v>
      </c>
      <c r="AV68" s="946"/>
      <c r="AW68" s="946"/>
      <c r="AX68" s="946"/>
      <c r="AY68" s="946"/>
      <c r="AZ68" s="947" t="s">
        <v>562</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561</v>
      </c>
      <c r="C69" s="954"/>
      <c r="D69" s="954"/>
      <c r="E69" s="954"/>
      <c r="F69" s="954"/>
      <c r="G69" s="954"/>
      <c r="H69" s="954"/>
      <c r="I69" s="954"/>
      <c r="J69" s="954"/>
      <c r="K69" s="954"/>
      <c r="L69" s="954"/>
      <c r="M69" s="954"/>
      <c r="N69" s="954"/>
      <c r="O69" s="954"/>
      <c r="P69" s="955"/>
      <c r="Q69" s="956">
        <v>29</v>
      </c>
      <c r="R69" s="911"/>
      <c r="S69" s="911"/>
      <c r="T69" s="911"/>
      <c r="U69" s="911"/>
      <c r="V69" s="911">
        <v>19</v>
      </c>
      <c r="W69" s="911"/>
      <c r="X69" s="911"/>
      <c r="Y69" s="911"/>
      <c r="Z69" s="911"/>
      <c r="AA69" s="911">
        <v>10</v>
      </c>
      <c r="AB69" s="911"/>
      <c r="AC69" s="911"/>
      <c r="AD69" s="911"/>
      <c r="AE69" s="911"/>
      <c r="AF69" s="911">
        <v>10</v>
      </c>
      <c r="AG69" s="911"/>
      <c r="AH69" s="911"/>
      <c r="AI69" s="911"/>
      <c r="AJ69" s="911"/>
      <c r="AK69" s="911" t="s">
        <v>576</v>
      </c>
      <c r="AL69" s="911"/>
      <c r="AM69" s="911"/>
      <c r="AN69" s="911"/>
      <c r="AO69" s="911"/>
      <c r="AP69" s="911">
        <v>92</v>
      </c>
      <c r="AQ69" s="911"/>
      <c r="AR69" s="911"/>
      <c r="AS69" s="911"/>
      <c r="AT69" s="911"/>
      <c r="AU69" s="911">
        <v>37</v>
      </c>
      <c r="AV69" s="911"/>
      <c r="AW69" s="911"/>
      <c r="AX69" s="911"/>
      <c r="AY69" s="911"/>
      <c r="AZ69" s="957" t="s">
        <v>563</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564</v>
      </c>
      <c r="C70" s="954"/>
      <c r="D70" s="954"/>
      <c r="E70" s="954"/>
      <c r="F70" s="954"/>
      <c r="G70" s="954"/>
      <c r="H70" s="954"/>
      <c r="I70" s="954"/>
      <c r="J70" s="954"/>
      <c r="K70" s="954"/>
      <c r="L70" s="954"/>
      <c r="M70" s="954"/>
      <c r="N70" s="954"/>
      <c r="O70" s="954"/>
      <c r="P70" s="955"/>
      <c r="Q70" s="956">
        <v>3292</v>
      </c>
      <c r="R70" s="911"/>
      <c r="S70" s="911"/>
      <c r="T70" s="911"/>
      <c r="U70" s="911"/>
      <c r="V70" s="911">
        <v>2853</v>
      </c>
      <c r="W70" s="911"/>
      <c r="X70" s="911"/>
      <c r="Y70" s="911"/>
      <c r="Z70" s="911"/>
      <c r="AA70" s="911">
        <v>439</v>
      </c>
      <c r="AB70" s="911"/>
      <c r="AC70" s="911"/>
      <c r="AD70" s="911"/>
      <c r="AE70" s="911"/>
      <c r="AF70" s="911">
        <v>3635</v>
      </c>
      <c r="AG70" s="911"/>
      <c r="AH70" s="911"/>
      <c r="AI70" s="911"/>
      <c r="AJ70" s="911"/>
      <c r="AK70" s="911">
        <v>41</v>
      </c>
      <c r="AL70" s="911"/>
      <c r="AM70" s="911"/>
      <c r="AN70" s="911"/>
      <c r="AO70" s="911"/>
      <c r="AP70" s="911" t="s">
        <v>576</v>
      </c>
      <c r="AQ70" s="911"/>
      <c r="AR70" s="911"/>
      <c r="AS70" s="911"/>
      <c r="AT70" s="911"/>
      <c r="AU70" s="911" t="s">
        <v>580</v>
      </c>
      <c r="AV70" s="911"/>
      <c r="AW70" s="911"/>
      <c r="AX70" s="911"/>
      <c r="AY70" s="911"/>
      <c r="AZ70" s="957" t="s">
        <v>565</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566</v>
      </c>
      <c r="C71" s="954"/>
      <c r="D71" s="954"/>
      <c r="E71" s="954"/>
      <c r="F71" s="954"/>
      <c r="G71" s="954"/>
      <c r="H71" s="954"/>
      <c r="I71" s="954"/>
      <c r="J71" s="954"/>
      <c r="K71" s="954"/>
      <c r="L71" s="954"/>
      <c r="M71" s="954"/>
      <c r="N71" s="954"/>
      <c r="O71" s="954"/>
      <c r="P71" s="955"/>
      <c r="Q71" s="956">
        <v>2504</v>
      </c>
      <c r="R71" s="911"/>
      <c r="S71" s="911"/>
      <c r="T71" s="911"/>
      <c r="U71" s="911"/>
      <c r="V71" s="911">
        <v>2429</v>
      </c>
      <c r="W71" s="911"/>
      <c r="X71" s="911"/>
      <c r="Y71" s="911"/>
      <c r="Z71" s="911"/>
      <c r="AA71" s="911">
        <v>74</v>
      </c>
      <c r="AB71" s="911"/>
      <c r="AC71" s="911"/>
      <c r="AD71" s="911"/>
      <c r="AE71" s="911"/>
      <c r="AF71" s="911">
        <v>74</v>
      </c>
      <c r="AG71" s="911"/>
      <c r="AH71" s="911"/>
      <c r="AI71" s="911"/>
      <c r="AJ71" s="911"/>
      <c r="AK71" s="911" t="s">
        <v>583</v>
      </c>
      <c r="AL71" s="911"/>
      <c r="AM71" s="911"/>
      <c r="AN71" s="911"/>
      <c r="AO71" s="911"/>
      <c r="AP71" s="911">
        <v>535</v>
      </c>
      <c r="AQ71" s="911"/>
      <c r="AR71" s="911"/>
      <c r="AS71" s="911"/>
      <c r="AT71" s="911"/>
      <c r="AU71" s="911">
        <v>319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567</v>
      </c>
      <c r="C72" s="954"/>
      <c r="D72" s="954"/>
      <c r="E72" s="954"/>
      <c r="F72" s="954"/>
      <c r="G72" s="954"/>
      <c r="H72" s="954"/>
      <c r="I72" s="954"/>
      <c r="J72" s="954"/>
      <c r="K72" s="954"/>
      <c r="L72" s="954"/>
      <c r="M72" s="954"/>
      <c r="N72" s="954"/>
      <c r="O72" s="954"/>
      <c r="P72" s="955"/>
      <c r="Q72" s="956">
        <v>268</v>
      </c>
      <c r="R72" s="911"/>
      <c r="S72" s="911"/>
      <c r="T72" s="911"/>
      <c r="U72" s="911"/>
      <c r="V72" s="911">
        <v>249</v>
      </c>
      <c r="W72" s="911"/>
      <c r="X72" s="911"/>
      <c r="Y72" s="911"/>
      <c r="Z72" s="911"/>
      <c r="AA72" s="911">
        <v>19</v>
      </c>
      <c r="AB72" s="911"/>
      <c r="AC72" s="911"/>
      <c r="AD72" s="911"/>
      <c r="AE72" s="911"/>
      <c r="AF72" s="911">
        <v>19</v>
      </c>
      <c r="AG72" s="911"/>
      <c r="AH72" s="911"/>
      <c r="AI72" s="911"/>
      <c r="AJ72" s="911"/>
      <c r="AK72" s="911" t="s">
        <v>580</v>
      </c>
      <c r="AL72" s="911"/>
      <c r="AM72" s="911"/>
      <c r="AN72" s="911"/>
      <c r="AO72" s="911"/>
      <c r="AP72" s="911">
        <v>53</v>
      </c>
      <c r="AQ72" s="911"/>
      <c r="AR72" s="911"/>
      <c r="AS72" s="911"/>
      <c r="AT72" s="911"/>
      <c r="AU72" s="911">
        <v>21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568</v>
      </c>
      <c r="C73" s="954"/>
      <c r="D73" s="954"/>
      <c r="E73" s="954"/>
      <c r="F73" s="954"/>
      <c r="G73" s="954"/>
      <c r="H73" s="954"/>
      <c r="I73" s="954"/>
      <c r="J73" s="954"/>
      <c r="K73" s="954"/>
      <c r="L73" s="954"/>
      <c r="M73" s="954"/>
      <c r="N73" s="954"/>
      <c r="O73" s="954"/>
      <c r="P73" s="955"/>
      <c r="Q73" s="956">
        <v>1972</v>
      </c>
      <c r="R73" s="911"/>
      <c r="S73" s="911"/>
      <c r="T73" s="911"/>
      <c r="U73" s="911"/>
      <c r="V73" s="911">
        <v>1529</v>
      </c>
      <c r="W73" s="911"/>
      <c r="X73" s="911"/>
      <c r="Y73" s="911"/>
      <c r="Z73" s="911"/>
      <c r="AA73" s="911">
        <v>444</v>
      </c>
      <c r="AB73" s="911"/>
      <c r="AC73" s="911"/>
      <c r="AD73" s="911"/>
      <c r="AE73" s="911"/>
      <c r="AF73" s="911">
        <v>21</v>
      </c>
      <c r="AG73" s="911"/>
      <c r="AH73" s="911"/>
      <c r="AI73" s="911"/>
      <c r="AJ73" s="911"/>
      <c r="AK73" s="911">
        <v>145</v>
      </c>
      <c r="AL73" s="911"/>
      <c r="AM73" s="911"/>
      <c r="AN73" s="911"/>
      <c r="AO73" s="911"/>
      <c r="AP73" s="911">
        <v>1393</v>
      </c>
      <c r="AQ73" s="911"/>
      <c r="AR73" s="911"/>
      <c r="AS73" s="911"/>
      <c r="AT73" s="911"/>
      <c r="AU73" s="911">
        <v>1110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569</v>
      </c>
      <c r="C74" s="954"/>
      <c r="D74" s="954"/>
      <c r="E74" s="954"/>
      <c r="F74" s="954"/>
      <c r="G74" s="954"/>
      <c r="H74" s="954"/>
      <c r="I74" s="954"/>
      <c r="J74" s="954"/>
      <c r="K74" s="954"/>
      <c r="L74" s="954"/>
      <c r="M74" s="954"/>
      <c r="N74" s="954"/>
      <c r="O74" s="954"/>
      <c r="P74" s="955"/>
      <c r="Q74" s="956">
        <v>2056</v>
      </c>
      <c r="R74" s="911"/>
      <c r="S74" s="911"/>
      <c r="T74" s="911"/>
      <c r="U74" s="911"/>
      <c r="V74" s="911">
        <v>2034</v>
      </c>
      <c r="W74" s="911"/>
      <c r="X74" s="911"/>
      <c r="Y74" s="911"/>
      <c r="Z74" s="911"/>
      <c r="AA74" s="911">
        <v>22</v>
      </c>
      <c r="AB74" s="911"/>
      <c r="AC74" s="911"/>
      <c r="AD74" s="911"/>
      <c r="AE74" s="911"/>
      <c r="AF74" s="911">
        <v>22</v>
      </c>
      <c r="AG74" s="911"/>
      <c r="AH74" s="911"/>
      <c r="AI74" s="911"/>
      <c r="AJ74" s="911"/>
      <c r="AK74" s="911" t="s">
        <v>580</v>
      </c>
      <c r="AL74" s="911"/>
      <c r="AM74" s="911"/>
      <c r="AN74" s="911"/>
      <c r="AO74" s="911"/>
      <c r="AP74" s="911" t="s">
        <v>576</v>
      </c>
      <c r="AQ74" s="911"/>
      <c r="AR74" s="911"/>
      <c r="AS74" s="911"/>
      <c r="AT74" s="911"/>
      <c r="AU74" s="911" t="s">
        <v>576</v>
      </c>
      <c r="AV74" s="911"/>
      <c r="AW74" s="911"/>
      <c r="AX74" s="911"/>
      <c r="AY74" s="911"/>
      <c r="AZ74" s="957" t="s">
        <v>570</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569</v>
      </c>
      <c r="C75" s="954"/>
      <c r="D75" s="954"/>
      <c r="E75" s="954"/>
      <c r="F75" s="954"/>
      <c r="G75" s="954"/>
      <c r="H75" s="954"/>
      <c r="I75" s="954"/>
      <c r="J75" s="954"/>
      <c r="K75" s="954"/>
      <c r="L75" s="954"/>
      <c r="M75" s="954"/>
      <c r="N75" s="954"/>
      <c r="O75" s="954"/>
      <c r="P75" s="955"/>
      <c r="Q75" s="959">
        <v>723894</v>
      </c>
      <c r="R75" s="960"/>
      <c r="S75" s="960"/>
      <c r="T75" s="960"/>
      <c r="U75" s="910"/>
      <c r="V75" s="961">
        <v>705179</v>
      </c>
      <c r="W75" s="960"/>
      <c r="X75" s="960"/>
      <c r="Y75" s="960"/>
      <c r="Z75" s="910"/>
      <c r="AA75" s="961">
        <v>18715</v>
      </c>
      <c r="AB75" s="960"/>
      <c r="AC75" s="960"/>
      <c r="AD75" s="960"/>
      <c r="AE75" s="910"/>
      <c r="AF75" s="961">
        <v>18715</v>
      </c>
      <c r="AG75" s="960"/>
      <c r="AH75" s="960"/>
      <c r="AI75" s="960"/>
      <c r="AJ75" s="910"/>
      <c r="AK75" s="961">
        <v>1705</v>
      </c>
      <c r="AL75" s="960"/>
      <c r="AM75" s="960"/>
      <c r="AN75" s="960"/>
      <c r="AO75" s="910"/>
      <c r="AP75" s="961" t="s">
        <v>576</v>
      </c>
      <c r="AQ75" s="960"/>
      <c r="AR75" s="960"/>
      <c r="AS75" s="960"/>
      <c r="AT75" s="910"/>
      <c r="AU75" s="961" t="s">
        <v>584</v>
      </c>
      <c r="AV75" s="960"/>
      <c r="AW75" s="960"/>
      <c r="AX75" s="960"/>
      <c r="AY75" s="910"/>
      <c r="AZ75" s="957" t="s">
        <v>571</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572</v>
      </c>
      <c r="C76" s="954"/>
      <c r="D76" s="954"/>
      <c r="E76" s="954"/>
      <c r="F76" s="954"/>
      <c r="G76" s="954"/>
      <c r="H76" s="954"/>
      <c r="I76" s="954"/>
      <c r="J76" s="954"/>
      <c r="K76" s="954"/>
      <c r="L76" s="954"/>
      <c r="M76" s="954"/>
      <c r="N76" s="954"/>
      <c r="O76" s="954"/>
      <c r="P76" s="955"/>
      <c r="Q76" s="959">
        <v>23533</v>
      </c>
      <c r="R76" s="960"/>
      <c r="S76" s="960"/>
      <c r="T76" s="960"/>
      <c r="U76" s="910"/>
      <c r="V76" s="961">
        <v>22843</v>
      </c>
      <c r="W76" s="960"/>
      <c r="X76" s="960"/>
      <c r="Y76" s="960"/>
      <c r="Z76" s="910"/>
      <c r="AA76" s="961">
        <v>689</v>
      </c>
      <c r="AB76" s="960"/>
      <c r="AC76" s="960"/>
      <c r="AD76" s="960"/>
      <c r="AE76" s="910"/>
      <c r="AF76" s="961">
        <v>689</v>
      </c>
      <c r="AG76" s="960"/>
      <c r="AH76" s="960"/>
      <c r="AI76" s="960"/>
      <c r="AJ76" s="910"/>
      <c r="AK76" s="961">
        <v>22</v>
      </c>
      <c r="AL76" s="960"/>
      <c r="AM76" s="960"/>
      <c r="AN76" s="960"/>
      <c r="AO76" s="910"/>
      <c r="AP76" s="961" t="s">
        <v>580</v>
      </c>
      <c r="AQ76" s="960"/>
      <c r="AR76" s="960"/>
      <c r="AS76" s="960"/>
      <c r="AT76" s="910"/>
      <c r="AU76" s="961" t="s">
        <v>585</v>
      </c>
      <c r="AV76" s="960"/>
      <c r="AW76" s="960"/>
      <c r="AX76" s="960"/>
      <c r="AY76" s="910"/>
      <c r="AZ76" s="957" t="s">
        <v>570</v>
      </c>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573</v>
      </c>
      <c r="C77" s="954"/>
      <c r="D77" s="954"/>
      <c r="E77" s="954"/>
      <c r="F77" s="954"/>
      <c r="G77" s="954"/>
      <c r="H77" s="954"/>
      <c r="I77" s="954"/>
      <c r="J77" s="954"/>
      <c r="K77" s="954"/>
      <c r="L77" s="954"/>
      <c r="M77" s="954"/>
      <c r="N77" s="954"/>
      <c r="O77" s="954"/>
      <c r="P77" s="955"/>
      <c r="Q77" s="959">
        <v>370</v>
      </c>
      <c r="R77" s="960"/>
      <c r="S77" s="960"/>
      <c r="T77" s="960"/>
      <c r="U77" s="910"/>
      <c r="V77" s="961">
        <v>135</v>
      </c>
      <c r="W77" s="960"/>
      <c r="X77" s="960"/>
      <c r="Y77" s="960"/>
      <c r="Z77" s="910"/>
      <c r="AA77" s="961">
        <v>235</v>
      </c>
      <c r="AB77" s="960"/>
      <c r="AC77" s="960"/>
      <c r="AD77" s="960"/>
      <c r="AE77" s="910"/>
      <c r="AF77" s="961">
        <v>235</v>
      </c>
      <c r="AG77" s="960"/>
      <c r="AH77" s="960"/>
      <c r="AI77" s="960"/>
      <c r="AJ77" s="910"/>
      <c r="AK77" s="961" t="s">
        <v>580</v>
      </c>
      <c r="AL77" s="960"/>
      <c r="AM77" s="960"/>
      <c r="AN77" s="960"/>
      <c r="AO77" s="910"/>
      <c r="AP77" s="961" t="s">
        <v>586</v>
      </c>
      <c r="AQ77" s="960"/>
      <c r="AR77" s="960"/>
      <c r="AS77" s="960"/>
      <c r="AT77" s="910"/>
      <c r="AU77" s="961" t="s">
        <v>587</v>
      </c>
      <c r="AV77" s="960"/>
      <c r="AW77" s="960"/>
      <c r="AX77" s="960"/>
      <c r="AY77" s="910"/>
      <c r="AZ77" s="957" t="s">
        <v>574</v>
      </c>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575</v>
      </c>
      <c r="C78" s="954"/>
      <c r="D78" s="954"/>
      <c r="E78" s="954"/>
      <c r="F78" s="954"/>
      <c r="G78" s="954"/>
      <c r="H78" s="954"/>
      <c r="I78" s="954"/>
      <c r="J78" s="954"/>
      <c r="K78" s="954"/>
      <c r="L78" s="954"/>
      <c r="M78" s="954"/>
      <c r="N78" s="954"/>
      <c r="O78" s="954"/>
      <c r="P78" s="955"/>
      <c r="Q78" s="956">
        <v>405</v>
      </c>
      <c r="R78" s="911"/>
      <c r="S78" s="911"/>
      <c r="T78" s="911"/>
      <c r="U78" s="911"/>
      <c r="V78" s="911">
        <v>397</v>
      </c>
      <c r="W78" s="911"/>
      <c r="X78" s="911"/>
      <c r="Y78" s="911"/>
      <c r="Z78" s="911"/>
      <c r="AA78" s="911">
        <v>8</v>
      </c>
      <c r="AB78" s="911"/>
      <c r="AC78" s="911"/>
      <c r="AD78" s="911"/>
      <c r="AE78" s="911"/>
      <c r="AF78" s="911">
        <v>8</v>
      </c>
      <c r="AG78" s="911"/>
      <c r="AH78" s="911"/>
      <c r="AI78" s="911"/>
      <c r="AJ78" s="911"/>
      <c r="AK78" s="911" t="s">
        <v>576</v>
      </c>
      <c r="AL78" s="911"/>
      <c r="AM78" s="911"/>
      <c r="AN78" s="911"/>
      <c r="AO78" s="911"/>
      <c r="AP78" s="911" t="s">
        <v>585</v>
      </c>
      <c r="AQ78" s="911"/>
      <c r="AR78" s="911"/>
      <c r="AS78" s="911"/>
      <c r="AT78" s="911"/>
      <c r="AU78" s="911" t="s">
        <v>576</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390</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23596</v>
      </c>
      <c r="AG88" s="922"/>
      <c r="AH88" s="922"/>
      <c r="AI88" s="922"/>
      <c r="AJ88" s="922"/>
      <c r="AK88" s="919"/>
      <c r="AL88" s="919"/>
      <c r="AM88" s="919"/>
      <c r="AN88" s="919"/>
      <c r="AO88" s="919"/>
      <c r="AP88" s="922">
        <v>15283</v>
      </c>
      <c r="AQ88" s="922"/>
      <c r="AR88" s="922"/>
      <c r="AS88" s="922"/>
      <c r="AT88" s="922"/>
      <c r="AU88" s="922">
        <v>6811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803</v>
      </c>
      <c r="CS102" s="930"/>
      <c r="CT102" s="930"/>
      <c r="CU102" s="930"/>
      <c r="CV102" s="973"/>
      <c r="CW102" s="972" t="s">
        <v>603</v>
      </c>
      <c r="CX102" s="930"/>
      <c r="CY102" s="930"/>
      <c r="CZ102" s="930"/>
      <c r="DA102" s="973"/>
      <c r="DB102" s="972" t="s">
        <v>604</v>
      </c>
      <c r="DC102" s="930"/>
      <c r="DD102" s="930"/>
      <c r="DE102" s="930"/>
      <c r="DF102" s="973"/>
      <c r="DG102" s="972" t="s">
        <v>603</v>
      </c>
      <c r="DH102" s="930"/>
      <c r="DI102" s="930"/>
      <c r="DJ102" s="930"/>
      <c r="DK102" s="973"/>
      <c r="DL102" s="972" t="s">
        <v>603</v>
      </c>
      <c r="DM102" s="930"/>
      <c r="DN102" s="930"/>
      <c r="DO102" s="930"/>
      <c r="DP102" s="973"/>
      <c r="DQ102" s="972" t="s">
        <v>605</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304</v>
      </c>
      <c r="AG109" s="975"/>
      <c r="AH109" s="975"/>
      <c r="AI109" s="975"/>
      <c r="AJ109" s="976"/>
      <c r="AK109" s="974" t="s">
        <v>303</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304</v>
      </c>
      <c r="BW109" s="975"/>
      <c r="BX109" s="975"/>
      <c r="BY109" s="975"/>
      <c r="BZ109" s="976"/>
      <c r="CA109" s="974" t="s">
        <v>303</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304</v>
      </c>
      <c r="DM109" s="975"/>
      <c r="DN109" s="975"/>
      <c r="DO109" s="975"/>
      <c r="DP109" s="976"/>
      <c r="DQ109" s="974" t="s">
        <v>303</v>
      </c>
      <c r="DR109" s="975"/>
      <c r="DS109" s="975"/>
      <c r="DT109" s="975"/>
      <c r="DU109" s="976"/>
      <c r="DV109" s="974" t="s">
        <v>422</v>
      </c>
      <c r="DW109" s="975"/>
      <c r="DX109" s="975"/>
      <c r="DY109" s="975"/>
      <c r="DZ109" s="977"/>
    </row>
    <row r="110" spans="1:131" s="246" customFormat="1" ht="26.25" customHeight="1">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2588133</v>
      </c>
      <c r="AB110" s="982"/>
      <c r="AC110" s="982"/>
      <c r="AD110" s="982"/>
      <c r="AE110" s="983"/>
      <c r="AF110" s="984">
        <v>2770392</v>
      </c>
      <c r="AG110" s="982"/>
      <c r="AH110" s="982"/>
      <c r="AI110" s="982"/>
      <c r="AJ110" s="983"/>
      <c r="AK110" s="984">
        <v>2899233</v>
      </c>
      <c r="AL110" s="982"/>
      <c r="AM110" s="982"/>
      <c r="AN110" s="982"/>
      <c r="AO110" s="983"/>
      <c r="AP110" s="985">
        <v>17.600000000000001</v>
      </c>
      <c r="AQ110" s="986"/>
      <c r="AR110" s="986"/>
      <c r="AS110" s="986"/>
      <c r="AT110" s="987"/>
      <c r="AU110" s="988" t="s">
        <v>72</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31111839</v>
      </c>
      <c r="BR110" s="1017"/>
      <c r="BS110" s="1017"/>
      <c r="BT110" s="1017"/>
      <c r="BU110" s="1017"/>
      <c r="BV110" s="1017">
        <v>30629378</v>
      </c>
      <c r="BW110" s="1017"/>
      <c r="BX110" s="1017"/>
      <c r="BY110" s="1017"/>
      <c r="BZ110" s="1017"/>
      <c r="CA110" s="1017">
        <v>30509878</v>
      </c>
      <c r="CB110" s="1017"/>
      <c r="CC110" s="1017"/>
      <c r="CD110" s="1017"/>
      <c r="CE110" s="1017"/>
      <c r="CF110" s="1031">
        <v>185.6</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428</v>
      </c>
      <c r="DH110" s="1017"/>
      <c r="DI110" s="1017"/>
      <c r="DJ110" s="1017"/>
      <c r="DK110" s="1017"/>
      <c r="DL110" s="1017" t="s">
        <v>128</v>
      </c>
      <c r="DM110" s="1017"/>
      <c r="DN110" s="1017"/>
      <c r="DO110" s="1017"/>
      <c r="DP110" s="1017"/>
      <c r="DQ110" s="1017" t="s">
        <v>128</v>
      </c>
      <c r="DR110" s="1017"/>
      <c r="DS110" s="1017"/>
      <c r="DT110" s="1017"/>
      <c r="DU110" s="1017"/>
      <c r="DV110" s="1018" t="s">
        <v>428</v>
      </c>
      <c r="DW110" s="1018"/>
      <c r="DX110" s="1018"/>
      <c r="DY110" s="1018"/>
      <c r="DZ110" s="1019"/>
    </row>
    <row r="111" spans="1:131" s="246" customFormat="1" ht="26.25" customHeight="1">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128</v>
      </c>
      <c r="AG111" s="1024"/>
      <c r="AH111" s="1024"/>
      <c r="AI111" s="1024"/>
      <c r="AJ111" s="1025"/>
      <c r="AK111" s="1026" t="s">
        <v>428</v>
      </c>
      <c r="AL111" s="1024"/>
      <c r="AM111" s="1024"/>
      <c r="AN111" s="1024"/>
      <c r="AO111" s="1025"/>
      <c r="AP111" s="1027" t="s">
        <v>428</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2722587</v>
      </c>
      <c r="BR111" s="1010"/>
      <c r="BS111" s="1010"/>
      <c r="BT111" s="1010"/>
      <c r="BU111" s="1010"/>
      <c r="BV111" s="1010">
        <v>2550891</v>
      </c>
      <c r="BW111" s="1010"/>
      <c r="BX111" s="1010"/>
      <c r="BY111" s="1010"/>
      <c r="BZ111" s="1010"/>
      <c r="CA111" s="1010">
        <v>2394097</v>
      </c>
      <c r="CB111" s="1010"/>
      <c r="CC111" s="1010"/>
      <c r="CD111" s="1010"/>
      <c r="CE111" s="1010"/>
      <c r="CF111" s="1004">
        <v>14.6</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428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t="s">
        <v>128</v>
      </c>
      <c r="BR112" s="1010"/>
      <c r="BS112" s="1010"/>
      <c r="BT112" s="1010"/>
      <c r="BU112" s="1010"/>
      <c r="BV112" s="1010" t="s">
        <v>128</v>
      </c>
      <c r="BW112" s="1010"/>
      <c r="BX112" s="1010"/>
      <c r="BY112" s="1010"/>
      <c r="BZ112" s="1010"/>
      <c r="CA112" s="1010" t="s">
        <v>128</v>
      </c>
      <c r="CB112" s="1010"/>
      <c r="CC112" s="1010"/>
      <c r="CD112" s="1010"/>
      <c r="CE112" s="1010"/>
      <c r="CF112" s="1004" t="s">
        <v>128</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128</v>
      </c>
      <c r="DR112" s="1010"/>
      <c r="DS112" s="1010"/>
      <c r="DT112" s="1010"/>
      <c r="DU112" s="1010"/>
      <c r="DV112" s="1011" t="s">
        <v>428</v>
      </c>
      <c r="DW112" s="1011"/>
      <c r="DX112" s="1011"/>
      <c r="DY112" s="1011"/>
      <c r="DZ112" s="1012"/>
    </row>
    <row r="113" spans="1:130" s="246" customFormat="1" ht="26.25" customHeight="1">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t="s">
        <v>128</v>
      </c>
      <c r="AB113" s="1024"/>
      <c r="AC113" s="1024"/>
      <c r="AD113" s="1024"/>
      <c r="AE113" s="1025"/>
      <c r="AF113" s="1026" t="s">
        <v>128</v>
      </c>
      <c r="AG113" s="1024"/>
      <c r="AH113" s="1024"/>
      <c r="AI113" s="1024"/>
      <c r="AJ113" s="1025"/>
      <c r="AK113" s="1026" t="s">
        <v>128</v>
      </c>
      <c r="AL113" s="1024"/>
      <c r="AM113" s="1024"/>
      <c r="AN113" s="1024"/>
      <c r="AO113" s="1025"/>
      <c r="AP113" s="1027" t="s">
        <v>428</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6625269</v>
      </c>
      <c r="BR113" s="1010"/>
      <c r="BS113" s="1010"/>
      <c r="BT113" s="1010"/>
      <c r="BU113" s="1010"/>
      <c r="BV113" s="1010">
        <v>6448482</v>
      </c>
      <c r="BW113" s="1010"/>
      <c r="BX113" s="1010"/>
      <c r="BY113" s="1010"/>
      <c r="BZ113" s="1010"/>
      <c r="CA113" s="1010">
        <v>6810701</v>
      </c>
      <c r="CB113" s="1010"/>
      <c r="CC113" s="1010"/>
      <c r="CD113" s="1010"/>
      <c r="CE113" s="1010"/>
      <c r="CF113" s="1004">
        <v>41.4</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428</v>
      </c>
      <c r="DH113" s="1049"/>
      <c r="DI113" s="1049"/>
      <c r="DJ113" s="1049"/>
      <c r="DK113" s="1050"/>
      <c r="DL113" s="1051" t="s">
        <v>128</v>
      </c>
      <c r="DM113" s="1049"/>
      <c r="DN113" s="1049"/>
      <c r="DO113" s="1049"/>
      <c r="DP113" s="1050"/>
      <c r="DQ113" s="1051" t="s">
        <v>428</v>
      </c>
      <c r="DR113" s="1049"/>
      <c r="DS113" s="1049"/>
      <c r="DT113" s="1049"/>
      <c r="DU113" s="1050"/>
      <c r="DV113" s="1052" t="s">
        <v>428</v>
      </c>
      <c r="DW113" s="1053"/>
      <c r="DX113" s="1053"/>
      <c r="DY113" s="1053"/>
      <c r="DZ113" s="1054"/>
    </row>
    <row r="114" spans="1:130" s="246" customFormat="1" ht="26.25" customHeight="1">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719387</v>
      </c>
      <c r="AB114" s="1049"/>
      <c r="AC114" s="1049"/>
      <c r="AD114" s="1049"/>
      <c r="AE114" s="1050"/>
      <c r="AF114" s="1051">
        <v>597634</v>
      </c>
      <c r="AG114" s="1049"/>
      <c r="AH114" s="1049"/>
      <c r="AI114" s="1049"/>
      <c r="AJ114" s="1050"/>
      <c r="AK114" s="1051">
        <v>627802</v>
      </c>
      <c r="AL114" s="1049"/>
      <c r="AM114" s="1049"/>
      <c r="AN114" s="1049"/>
      <c r="AO114" s="1050"/>
      <c r="AP114" s="1052">
        <v>3.8</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3561031</v>
      </c>
      <c r="BR114" s="1010"/>
      <c r="BS114" s="1010"/>
      <c r="BT114" s="1010"/>
      <c r="BU114" s="1010"/>
      <c r="BV114" s="1010">
        <v>3477890</v>
      </c>
      <c r="BW114" s="1010"/>
      <c r="BX114" s="1010"/>
      <c r="BY114" s="1010"/>
      <c r="BZ114" s="1010"/>
      <c r="CA114" s="1010">
        <v>3306445</v>
      </c>
      <c r="CB114" s="1010"/>
      <c r="CC114" s="1010"/>
      <c r="CD114" s="1010"/>
      <c r="CE114" s="1010"/>
      <c r="CF114" s="1004">
        <v>20.100000000000001</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428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128</v>
      </c>
      <c r="AB115" s="1024"/>
      <c r="AC115" s="1024"/>
      <c r="AD115" s="1024"/>
      <c r="AE115" s="1025"/>
      <c r="AF115" s="1026" t="s">
        <v>128</v>
      </c>
      <c r="AG115" s="1024"/>
      <c r="AH115" s="1024"/>
      <c r="AI115" s="1024"/>
      <c r="AJ115" s="1025"/>
      <c r="AK115" s="1026" t="s">
        <v>428</v>
      </c>
      <c r="AL115" s="1024"/>
      <c r="AM115" s="1024"/>
      <c r="AN115" s="1024"/>
      <c r="AO115" s="1025"/>
      <c r="AP115" s="1027" t="s">
        <v>428</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v>246</v>
      </c>
      <c r="BR115" s="1010"/>
      <c r="BS115" s="1010"/>
      <c r="BT115" s="1010"/>
      <c r="BU115" s="1010"/>
      <c r="BV115" s="1010">
        <v>241</v>
      </c>
      <c r="BW115" s="1010"/>
      <c r="BX115" s="1010"/>
      <c r="BY115" s="1010"/>
      <c r="BZ115" s="1010"/>
      <c r="CA115" s="1010">
        <v>236</v>
      </c>
      <c r="CB115" s="1010"/>
      <c r="CC115" s="1010"/>
      <c r="CD115" s="1010"/>
      <c r="CE115" s="1010"/>
      <c r="CF115" s="1004">
        <v>0</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2722587</v>
      </c>
      <c r="DH115" s="1049"/>
      <c r="DI115" s="1049"/>
      <c r="DJ115" s="1049"/>
      <c r="DK115" s="1050"/>
      <c r="DL115" s="1051">
        <v>2550891</v>
      </c>
      <c r="DM115" s="1049"/>
      <c r="DN115" s="1049"/>
      <c r="DO115" s="1049"/>
      <c r="DP115" s="1050"/>
      <c r="DQ115" s="1051">
        <v>2394097</v>
      </c>
      <c r="DR115" s="1049"/>
      <c r="DS115" s="1049"/>
      <c r="DT115" s="1049"/>
      <c r="DU115" s="1050"/>
      <c r="DV115" s="1052">
        <v>14.6</v>
      </c>
      <c r="DW115" s="1053"/>
      <c r="DX115" s="1053"/>
      <c r="DY115" s="1053"/>
      <c r="DZ115" s="1054"/>
    </row>
    <row r="116" spans="1:130" s="246" customFormat="1" ht="26.25" customHeight="1">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t="s">
        <v>428</v>
      </c>
      <c r="AG116" s="1049"/>
      <c r="AH116" s="1049"/>
      <c r="AI116" s="1049"/>
      <c r="AJ116" s="1050"/>
      <c r="AK116" s="1051" t="s">
        <v>428</v>
      </c>
      <c r="AL116" s="1049"/>
      <c r="AM116" s="1049"/>
      <c r="AN116" s="1049"/>
      <c r="AO116" s="1050"/>
      <c r="AP116" s="1052" t="s">
        <v>428</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128</v>
      </c>
      <c r="BW116" s="1010"/>
      <c r="BX116" s="1010"/>
      <c r="BY116" s="1010"/>
      <c r="BZ116" s="1010"/>
      <c r="CA116" s="1010" t="s">
        <v>128</v>
      </c>
      <c r="CB116" s="1010"/>
      <c r="CC116" s="1010"/>
      <c r="CD116" s="1010"/>
      <c r="CE116" s="1010"/>
      <c r="CF116" s="1004" t="s">
        <v>428</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428</v>
      </c>
      <c r="DH116" s="1049"/>
      <c r="DI116" s="1049"/>
      <c r="DJ116" s="1049"/>
      <c r="DK116" s="1050"/>
      <c r="DL116" s="1051" t="s">
        <v>128</v>
      </c>
      <c r="DM116" s="1049"/>
      <c r="DN116" s="1049"/>
      <c r="DO116" s="1049"/>
      <c r="DP116" s="1050"/>
      <c r="DQ116" s="1051" t="s">
        <v>428</v>
      </c>
      <c r="DR116" s="1049"/>
      <c r="DS116" s="1049"/>
      <c r="DT116" s="1049"/>
      <c r="DU116" s="1050"/>
      <c r="DV116" s="1052" t="s">
        <v>128</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3307520</v>
      </c>
      <c r="AB117" s="1067"/>
      <c r="AC117" s="1067"/>
      <c r="AD117" s="1067"/>
      <c r="AE117" s="1068"/>
      <c r="AF117" s="1069">
        <v>3368026</v>
      </c>
      <c r="AG117" s="1067"/>
      <c r="AH117" s="1067"/>
      <c r="AI117" s="1067"/>
      <c r="AJ117" s="1068"/>
      <c r="AK117" s="1069">
        <v>3527035</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304</v>
      </c>
      <c r="AG118" s="975"/>
      <c r="AH118" s="975"/>
      <c r="AI118" s="975"/>
      <c r="AJ118" s="976"/>
      <c r="AK118" s="974" t="s">
        <v>303</v>
      </c>
      <c r="AL118" s="975"/>
      <c r="AM118" s="975"/>
      <c r="AN118" s="975"/>
      <c r="AO118" s="976"/>
      <c r="AP118" s="1061" t="s">
        <v>422</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453</v>
      </c>
      <c r="BP119" s="1096"/>
      <c r="BQ119" s="1087">
        <v>44020972</v>
      </c>
      <c r="BR119" s="1088"/>
      <c r="BS119" s="1088"/>
      <c r="BT119" s="1088"/>
      <c r="BU119" s="1088"/>
      <c r="BV119" s="1088">
        <v>43106882</v>
      </c>
      <c r="BW119" s="1088"/>
      <c r="BX119" s="1088"/>
      <c r="BY119" s="1088"/>
      <c r="BZ119" s="1088"/>
      <c r="CA119" s="1088">
        <v>43021357</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7244240</v>
      </c>
      <c r="BR120" s="1017"/>
      <c r="BS120" s="1017"/>
      <c r="BT120" s="1017"/>
      <c r="BU120" s="1017"/>
      <c r="BV120" s="1017">
        <v>6597762</v>
      </c>
      <c r="BW120" s="1017"/>
      <c r="BX120" s="1017"/>
      <c r="BY120" s="1017"/>
      <c r="BZ120" s="1017"/>
      <c r="CA120" s="1017">
        <v>8150262</v>
      </c>
      <c r="CB120" s="1017"/>
      <c r="CC120" s="1017"/>
      <c r="CD120" s="1017"/>
      <c r="CE120" s="1017"/>
      <c r="CF120" s="1031">
        <v>49.6</v>
      </c>
      <c r="CG120" s="1032"/>
      <c r="CH120" s="1032"/>
      <c r="CI120" s="1032"/>
      <c r="CJ120" s="1032"/>
      <c r="CK120" s="1097" t="s">
        <v>457</v>
      </c>
      <c r="CL120" s="1098"/>
      <c r="CM120" s="1098"/>
      <c r="CN120" s="1098"/>
      <c r="CO120" s="1099"/>
      <c r="CP120" s="1105"/>
      <c r="CQ120" s="1106"/>
      <c r="CR120" s="1106"/>
      <c r="CS120" s="1106"/>
      <c r="CT120" s="1106"/>
      <c r="CU120" s="1106"/>
      <c r="CV120" s="1106"/>
      <c r="CW120" s="1106"/>
      <c r="CX120" s="1106"/>
      <c r="CY120" s="1106"/>
      <c r="CZ120" s="1106"/>
      <c r="DA120" s="1106"/>
      <c r="DB120" s="1106"/>
      <c r="DC120" s="1106"/>
      <c r="DD120" s="1106"/>
      <c r="DE120" s="1106"/>
      <c r="DF120" s="1107"/>
      <c r="DG120" s="1016"/>
      <c r="DH120" s="1017"/>
      <c r="DI120" s="1017"/>
      <c r="DJ120" s="1017"/>
      <c r="DK120" s="1017"/>
      <c r="DL120" s="1017"/>
      <c r="DM120" s="1017"/>
      <c r="DN120" s="1017"/>
      <c r="DO120" s="1017"/>
      <c r="DP120" s="1017"/>
      <c r="DQ120" s="1017"/>
      <c r="DR120" s="1017"/>
      <c r="DS120" s="1017"/>
      <c r="DT120" s="1017"/>
      <c r="DU120" s="1017"/>
      <c r="DV120" s="1018"/>
      <c r="DW120" s="1018"/>
      <c r="DX120" s="1018"/>
      <c r="DY120" s="1018"/>
      <c r="DZ120" s="1019"/>
    </row>
    <row r="121" spans="1:130" s="246" customFormat="1" ht="26.25" customHeight="1">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4972263</v>
      </c>
      <c r="BR121" s="1010"/>
      <c r="BS121" s="1010"/>
      <c r="BT121" s="1010"/>
      <c r="BU121" s="1010"/>
      <c r="BV121" s="1010">
        <v>5046717</v>
      </c>
      <c r="BW121" s="1010"/>
      <c r="BX121" s="1010"/>
      <c r="BY121" s="1010"/>
      <c r="BZ121" s="1010"/>
      <c r="CA121" s="1010">
        <v>5066043</v>
      </c>
      <c r="CB121" s="1010"/>
      <c r="CC121" s="1010"/>
      <c r="CD121" s="1010"/>
      <c r="CE121" s="1010"/>
      <c r="CF121" s="1004">
        <v>30.8</v>
      </c>
      <c r="CG121" s="1005"/>
      <c r="CH121" s="1005"/>
      <c r="CI121" s="1005"/>
      <c r="CJ121" s="1005"/>
      <c r="CK121" s="1100"/>
      <c r="CL121" s="1101"/>
      <c r="CM121" s="1101"/>
      <c r="CN121" s="1101"/>
      <c r="CO121" s="1102"/>
      <c r="CP121" s="1110"/>
      <c r="CQ121" s="1111"/>
      <c r="CR121" s="1111"/>
      <c r="CS121" s="1111"/>
      <c r="CT121" s="1111"/>
      <c r="CU121" s="1111"/>
      <c r="CV121" s="1111"/>
      <c r="CW121" s="1111"/>
      <c r="CX121" s="1111"/>
      <c r="CY121" s="1111"/>
      <c r="CZ121" s="1111"/>
      <c r="DA121" s="1111"/>
      <c r="DB121" s="1111"/>
      <c r="DC121" s="1111"/>
      <c r="DD121" s="1111"/>
      <c r="DE121" s="1111"/>
      <c r="DF121" s="1112"/>
      <c r="DG121" s="1009"/>
      <c r="DH121" s="1010"/>
      <c r="DI121" s="1010"/>
      <c r="DJ121" s="1010"/>
      <c r="DK121" s="1010"/>
      <c r="DL121" s="1010"/>
      <c r="DM121" s="1010"/>
      <c r="DN121" s="1010"/>
      <c r="DO121" s="1010"/>
      <c r="DP121" s="1010"/>
      <c r="DQ121" s="1010"/>
      <c r="DR121" s="1010"/>
      <c r="DS121" s="1010"/>
      <c r="DT121" s="1010"/>
      <c r="DU121" s="1010"/>
      <c r="DV121" s="1011"/>
      <c r="DW121" s="1011"/>
      <c r="DX121" s="1011"/>
      <c r="DY121" s="1011"/>
      <c r="DZ121" s="1012"/>
    </row>
    <row r="122" spans="1:130" s="246" customFormat="1" ht="26.25" customHeight="1">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24795288</v>
      </c>
      <c r="BR122" s="1088"/>
      <c r="BS122" s="1088"/>
      <c r="BT122" s="1088"/>
      <c r="BU122" s="1088"/>
      <c r="BV122" s="1088">
        <v>24811004</v>
      </c>
      <c r="BW122" s="1088"/>
      <c r="BX122" s="1088"/>
      <c r="BY122" s="1088"/>
      <c r="BZ122" s="1088"/>
      <c r="CA122" s="1088">
        <v>24771469</v>
      </c>
      <c r="CB122" s="1088"/>
      <c r="CC122" s="1088"/>
      <c r="CD122" s="1088"/>
      <c r="CE122" s="1088"/>
      <c r="CF122" s="1108">
        <v>150.69999999999999</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461</v>
      </c>
      <c r="BP123" s="1096"/>
      <c r="BQ123" s="1155">
        <v>37011791</v>
      </c>
      <c r="BR123" s="1156"/>
      <c r="BS123" s="1156"/>
      <c r="BT123" s="1156"/>
      <c r="BU123" s="1156"/>
      <c r="BV123" s="1156">
        <v>36455483</v>
      </c>
      <c r="BW123" s="1156"/>
      <c r="BX123" s="1156"/>
      <c r="BY123" s="1156"/>
      <c r="BZ123" s="1156"/>
      <c r="CA123" s="1156">
        <v>37987774</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43.1</v>
      </c>
      <c r="BR124" s="1118"/>
      <c r="BS124" s="1118"/>
      <c r="BT124" s="1118"/>
      <c r="BU124" s="1118"/>
      <c r="BV124" s="1118">
        <v>41</v>
      </c>
      <c r="BW124" s="1118"/>
      <c r="BX124" s="1118"/>
      <c r="BY124" s="1118"/>
      <c r="BZ124" s="1118"/>
      <c r="CA124" s="1118">
        <v>30.6</v>
      </c>
      <c r="CB124" s="1118"/>
      <c r="CC124" s="1118"/>
      <c r="CD124" s="1118"/>
      <c r="CE124" s="1118"/>
      <c r="CF124" s="1119"/>
      <c r="CG124" s="1120"/>
      <c r="CH124" s="1120"/>
      <c r="CI124" s="1120"/>
      <c r="CJ124" s="1121"/>
      <c r="CK124" s="1103"/>
      <c r="CL124" s="1103"/>
      <c r="CM124" s="1103"/>
      <c r="CN124" s="1103"/>
      <c r="CO124" s="1104"/>
      <c r="CP124" s="1110"/>
      <c r="CQ124" s="1111"/>
      <c r="CR124" s="1111"/>
      <c r="CS124" s="1111"/>
      <c r="CT124" s="1111"/>
      <c r="CU124" s="1111"/>
      <c r="CV124" s="1111"/>
      <c r="CW124" s="1111"/>
      <c r="CX124" s="1111"/>
      <c r="CY124" s="1111"/>
      <c r="CZ124" s="1111"/>
      <c r="DA124" s="1111"/>
      <c r="DB124" s="1111"/>
      <c r="DC124" s="1111"/>
      <c r="DD124" s="1111"/>
      <c r="DE124" s="1111"/>
      <c r="DF124" s="1112"/>
      <c r="DG124" s="1095"/>
      <c r="DH124" s="1074"/>
      <c r="DI124" s="1074"/>
      <c r="DJ124" s="1074"/>
      <c r="DK124" s="1075"/>
      <c r="DL124" s="1073"/>
      <c r="DM124" s="1074"/>
      <c r="DN124" s="1074"/>
      <c r="DO124" s="1074"/>
      <c r="DP124" s="1075"/>
      <c r="DQ124" s="1073"/>
      <c r="DR124" s="1074"/>
      <c r="DS124" s="1074"/>
      <c r="DT124" s="1074"/>
      <c r="DU124" s="1075"/>
      <c r="DV124" s="1076"/>
      <c r="DW124" s="1077"/>
      <c r="DX124" s="1077"/>
      <c r="DY124" s="1077"/>
      <c r="DZ124" s="1078"/>
    </row>
    <row r="125" spans="1:130" s="246" customFormat="1" ht="26.25" customHeight="1">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463</v>
      </c>
      <c r="CL125" s="1098"/>
      <c r="CM125" s="1098"/>
      <c r="CN125" s="1098"/>
      <c r="CO125" s="1099"/>
      <c r="CP125" s="1030" t="s">
        <v>464</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465</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c r="A127" s="1150"/>
      <c r="B127" s="1038"/>
      <c r="C127" s="1092" t="s">
        <v>466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467</v>
      </c>
      <c r="AY127" s="1123"/>
      <c r="AZ127" s="1123"/>
      <c r="BA127" s="1123"/>
      <c r="BB127" s="1123"/>
      <c r="BC127" s="1123"/>
      <c r="BD127" s="1123"/>
      <c r="BE127" s="1124"/>
      <c r="BF127" s="1125" t="s">
        <v>468</v>
      </c>
      <c r="BG127" s="1123"/>
      <c r="BH127" s="1123"/>
      <c r="BI127" s="1123"/>
      <c r="BJ127" s="1123"/>
      <c r="BK127" s="1123"/>
      <c r="BL127" s="1124"/>
      <c r="BM127" s="1125" t="s">
        <v>469</v>
      </c>
      <c r="BN127" s="1123"/>
      <c r="BO127" s="1123"/>
      <c r="BP127" s="1123"/>
      <c r="BQ127" s="1123"/>
      <c r="BR127" s="1123"/>
      <c r="BS127" s="1124"/>
      <c r="BT127" s="1125" t="s">
        <v>470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471</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c r="A128" s="1133" t="s">
        <v>472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473</v>
      </c>
      <c r="X128" s="1135"/>
      <c r="Y128" s="1135"/>
      <c r="Z128" s="1136"/>
      <c r="AA128" s="1137">
        <v>442278</v>
      </c>
      <c r="AB128" s="1138"/>
      <c r="AC128" s="1138"/>
      <c r="AD128" s="1138"/>
      <c r="AE128" s="1139"/>
      <c r="AF128" s="1140">
        <v>465278</v>
      </c>
      <c r="AG128" s="1138"/>
      <c r="AH128" s="1138"/>
      <c r="AI128" s="1138"/>
      <c r="AJ128" s="1139"/>
      <c r="AK128" s="1140">
        <v>490747</v>
      </c>
      <c r="AL128" s="1138"/>
      <c r="AM128" s="1138"/>
      <c r="AN128" s="1138"/>
      <c r="AO128" s="1139"/>
      <c r="AP128" s="1141"/>
      <c r="AQ128" s="1142"/>
      <c r="AR128" s="1142"/>
      <c r="AS128" s="1142"/>
      <c r="AT128" s="1143"/>
      <c r="AU128" s="282"/>
      <c r="AV128" s="282"/>
      <c r="AW128" s="282"/>
      <c r="AX128" s="978" t="s">
        <v>474</v>
      </c>
      <c r="AY128" s="979"/>
      <c r="AZ128" s="979"/>
      <c r="BA128" s="979"/>
      <c r="BB128" s="979"/>
      <c r="BC128" s="979"/>
      <c r="BD128" s="979"/>
      <c r="BE128" s="980"/>
      <c r="BF128" s="1144" t="s">
        <v>128</v>
      </c>
      <c r="BG128" s="1145"/>
      <c r="BH128" s="1145"/>
      <c r="BI128" s="1145"/>
      <c r="BJ128" s="1145"/>
      <c r="BK128" s="1145"/>
      <c r="BL128" s="1146"/>
      <c r="BM128" s="1144">
        <v>12.57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475</v>
      </c>
      <c r="CQ128" s="1127"/>
      <c r="CR128" s="1127"/>
      <c r="CS128" s="1127"/>
      <c r="CT128" s="1127"/>
      <c r="CU128" s="1127"/>
      <c r="CV128" s="1127"/>
      <c r="CW128" s="1127"/>
      <c r="CX128" s="1127"/>
      <c r="CY128" s="1127"/>
      <c r="CZ128" s="1127"/>
      <c r="DA128" s="1127"/>
      <c r="DB128" s="1127"/>
      <c r="DC128" s="1127"/>
      <c r="DD128" s="1127"/>
      <c r="DE128" s="1127"/>
      <c r="DF128" s="1128"/>
      <c r="DG128" s="1129">
        <v>246</v>
      </c>
      <c r="DH128" s="1130"/>
      <c r="DI128" s="1130"/>
      <c r="DJ128" s="1130"/>
      <c r="DK128" s="1130"/>
      <c r="DL128" s="1130">
        <v>241</v>
      </c>
      <c r="DM128" s="1130"/>
      <c r="DN128" s="1130"/>
      <c r="DO128" s="1130"/>
      <c r="DP128" s="1130"/>
      <c r="DQ128" s="1130">
        <v>236</v>
      </c>
      <c r="DR128" s="1130"/>
      <c r="DS128" s="1130"/>
      <c r="DT128" s="1130"/>
      <c r="DU128" s="1130"/>
      <c r="DV128" s="1131">
        <v>0</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476</v>
      </c>
      <c r="X129" s="1164"/>
      <c r="Y129" s="1164"/>
      <c r="Z129" s="1165"/>
      <c r="AA129" s="1048">
        <v>18300247</v>
      </c>
      <c r="AB129" s="1049"/>
      <c r="AC129" s="1049"/>
      <c r="AD129" s="1049"/>
      <c r="AE129" s="1050"/>
      <c r="AF129" s="1051">
        <v>18304517</v>
      </c>
      <c r="AG129" s="1049"/>
      <c r="AH129" s="1049"/>
      <c r="AI129" s="1049"/>
      <c r="AJ129" s="1050"/>
      <c r="AK129" s="1051">
        <v>18552451</v>
      </c>
      <c r="AL129" s="1049"/>
      <c r="AM129" s="1049"/>
      <c r="AN129" s="1049"/>
      <c r="AO129" s="1050"/>
      <c r="AP129" s="1166"/>
      <c r="AQ129" s="1167"/>
      <c r="AR129" s="1167"/>
      <c r="AS129" s="1167"/>
      <c r="AT129" s="1168"/>
      <c r="AU129" s="284"/>
      <c r="AV129" s="284"/>
      <c r="AW129" s="284"/>
      <c r="AX129" s="1157" t="s">
        <v>477</v>
      </c>
      <c r="AY129" s="1040"/>
      <c r="AZ129" s="1040"/>
      <c r="BA129" s="1040"/>
      <c r="BB129" s="1040"/>
      <c r="BC129" s="1040"/>
      <c r="BD129" s="1040"/>
      <c r="BE129" s="1041"/>
      <c r="BF129" s="1158" t="s">
        <v>128</v>
      </c>
      <c r="BG129" s="1159"/>
      <c r="BH129" s="1159"/>
      <c r="BI129" s="1159"/>
      <c r="BJ129" s="1159"/>
      <c r="BK129" s="1159"/>
      <c r="BL129" s="1160"/>
      <c r="BM129" s="1158">
        <v>17.57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478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479</v>
      </c>
      <c r="X130" s="1164"/>
      <c r="Y130" s="1164"/>
      <c r="Z130" s="1165"/>
      <c r="AA130" s="1048">
        <v>2067327</v>
      </c>
      <c r="AB130" s="1049"/>
      <c r="AC130" s="1049"/>
      <c r="AD130" s="1049"/>
      <c r="AE130" s="1050"/>
      <c r="AF130" s="1051">
        <v>2098390</v>
      </c>
      <c r="AG130" s="1049"/>
      <c r="AH130" s="1049"/>
      <c r="AI130" s="1049"/>
      <c r="AJ130" s="1050"/>
      <c r="AK130" s="1051">
        <v>2116568</v>
      </c>
      <c r="AL130" s="1049"/>
      <c r="AM130" s="1049"/>
      <c r="AN130" s="1049"/>
      <c r="AO130" s="1050"/>
      <c r="AP130" s="1166"/>
      <c r="AQ130" s="1167"/>
      <c r="AR130" s="1167"/>
      <c r="AS130" s="1167"/>
      <c r="AT130" s="1168"/>
      <c r="AU130" s="284"/>
      <c r="AV130" s="284"/>
      <c r="AW130" s="284"/>
      <c r="AX130" s="1157" t="s">
        <v>480</v>
      </c>
      <c r="AY130" s="1040"/>
      <c r="AZ130" s="1040"/>
      <c r="BA130" s="1040"/>
      <c r="BB130" s="1040"/>
      <c r="BC130" s="1040"/>
      <c r="BD130" s="1040"/>
      <c r="BE130" s="1041"/>
      <c r="BF130" s="1194">
        <v>5.0999999999999996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481</v>
      </c>
      <c r="X131" s="1202"/>
      <c r="Y131" s="1202"/>
      <c r="Z131" s="1203"/>
      <c r="AA131" s="1095">
        <v>16232920</v>
      </c>
      <c r="AB131" s="1074"/>
      <c r="AC131" s="1074"/>
      <c r="AD131" s="1074"/>
      <c r="AE131" s="1075"/>
      <c r="AF131" s="1073">
        <v>16206127</v>
      </c>
      <c r="AG131" s="1074"/>
      <c r="AH131" s="1074"/>
      <c r="AI131" s="1074"/>
      <c r="AJ131" s="1075"/>
      <c r="AK131" s="1073">
        <v>16435883</v>
      </c>
      <c r="AL131" s="1074"/>
      <c r="AM131" s="1074"/>
      <c r="AN131" s="1074"/>
      <c r="AO131" s="1075"/>
      <c r="AP131" s="1204"/>
      <c r="AQ131" s="1205"/>
      <c r="AR131" s="1205"/>
      <c r="AS131" s="1205"/>
      <c r="AT131" s="1206"/>
      <c r="AU131" s="284"/>
      <c r="AV131" s="284"/>
      <c r="AW131" s="284"/>
      <c r="AX131" s="1176" t="s">
        <v>482</v>
      </c>
      <c r="AY131" s="1127"/>
      <c r="AZ131" s="1127"/>
      <c r="BA131" s="1127"/>
      <c r="BB131" s="1127"/>
      <c r="BC131" s="1127"/>
      <c r="BD131" s="1127"/>
      <c r="BE131" s="1128"/>
      <c r="BF131" s="1177">
        <v>30.6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484</v>
      </c>
      <c r="W132" s="1187"/>
      <c r="X132" s="1187"/>
      <c r="Y132" s="1187"/>
      <c r="Z132" s="1188"/>
      <c r="AA132" s="1189">
        <v>4.9154126309999997</v>
      </c>
      <c r="AB132" s="1190"/>
      <c r="AC132" s="1190"/>
      <c r="AD132" s="1190"/>
      <c r="AE132" s="1191"/>
      <c r="AF132" s="1192">
        <v>4.9632956720000001</v>
      </c>
      <c r="AG132" s="1190"/>
      <c r="AH132" s="1190"/>
      <c r="AI132" s="1190"/>
      <c r="AJ132" s="1191"/>
      <c r="AK132" s="1192">
        <v>5.5958052269999996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485</v>
      </c>
      <c r="W133" s="1170"/>
      <c r="X133" s="1170"/>
      <c r="Y133" s="1170"/>
      <c r="Z133" s="1171"/>
      <c r="AA133" s="1172">
        <v>4.5</v>
      </c>
      <c r="AB133" s="1173"/>
      <c r="AC133" s="1173"/>
      <c r="AD133" s="1173"/>
      <c r="AE133" s="1174"/>
      <c r="AF133" s="1172">
        <v>4.8</v>
      </c>
      <c r="AG133" s="1173"/>
      <c r="AH133" s="1173"/>
      <c r="AI133" s="1173"/>
      <c r="AJ133" s="1174"/>
      <c r="AK133" s="1172">
        <v>5.0999999999999996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E0n684Z1zi2edfCtEsO4nsUqgt7xMRkHiyWCFoSYSSE0Je3mwktqGH3bnQwuY2+aadRlgsLlgZEB6p/MHN0xA==" saltValue="peF3hHIfwFTYqjlNvFLR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QFV+3jiCGaTe0WxyirIsw+xRI1EudLVaRWmQ2WX0TAaKkMJF0CRL9IwxjoMFBv60rPl1RhY8ZQVM0wRDF2c7sQ==" saltValue="3eGpMc3SZZy0fBfTNu8N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Rzo7YHSKVZSj+Lhd3eW0C10kp2qERK6H/tIG6Ey4b2rWpIGZ29RuVW/Y5ZcKqpaJHftCdPGQu9tqZY6VOZHGQ==" saltValue="0a7lDUm9G2xoyVwQTK/xL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494</v>
      </c>
      <c r="AL9" s="1213"/>
      <c r="AM9" s="1213"/>
      <c r="AN9" s="1214"/>
      <c r="AO9" s="312">
        <v>4447126</v>
      </c>
      <c r="AP9" s="312">
        <v>43933</v>
      </c>
      <c r="AQ9" s="313">
        <v>56739</v>
      </c>
      <c r="AR9" s="314">
        <v>-22.6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495</v>
      </c>
      <c r="AL10" s="1213"/>
      <c r="AM10" s="1213"/>
      <c r="AN10" s="1214"/>
      <c r="AO10" s="315">
        <v>333109</v>
      </c>
      <c r="AP10" s="315">
        <v>3291</v>
      </c>
      <c r="AQ10" s="316">
        <v>3644</v>
      </c>
      <c r="AR10" s="317">
        <v>-9.6999999999999993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496</v>
      </c>
      <c r="AL11" s="1213"/>
      <c r="AM11" s="1213"/>
      <c r="AN11" s="1214"/>
      <c r="AO11" s="315">
        <v>1066648</v>
      </c>
      <c r="AP11" s="315">
        <v>10537</v>
      </c>
      <c r="AQ11" s="316">
        <v>3408</v>
      </c>
      <c r="AR11" s="317">
        <v>209.2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497</v>
      </c>
      <c r="AL12" s="1213"/>
      <c r="AM12" s="1213"/>
      <c r="AN12" s="1214"/>
      <c r="AO12" s="315" t="s">
        <v>498</v>
      </c>
      <c r="AP12" s="315" t="s">
        <v>498</v>
      </c>
      <c r="AQ12" s="316">
        <v>508</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499</v>
      </c>
      <c r="AL13" s="1213"/>
      <c r="AM13" s="1213"/>
      <c r="AN13" s="1214"/>
      <c r="AO13" s="315" t="s">
        <v>498</v>
      </c>
      <c r="AP13" s="315" t="s">
        <v>498</v>
      </c>
      <c r="AQ13" s="316">
        <v>12</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500</v>
      </c>
      <c r="AL14" s="1213"/>
      <c r="AM14" s="1213"/>
      <c r="AN14" s="1214"/>
      <c r="AO14" s="315">
        <v>478028</v>
      </c>
      <c r="AP14" s="315">
        <v>4722</v>
      </c>
      <c r="AQ14" s="316">
        <v>2329</v>
      </c>
      <c r="AR14" s="317">
        <v>102.7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501</v>
      </c>
      <c r="AL15" s="1213"/>
      <c r="AM15" s="1213"/>
      <c r="AN15" s="1214"/>
      <c r="AO15" s="315">
        <v>245025</v>
      </c>
      <c r="AP15" s="315">
        <v>2421</v>
      </c>
      <c r="AQ15" s="316">
        <v>1096</v>
      </c>
      <c r="AR15" s="317">
        <v>120.9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502</v>
      </c>
      <c r="AL16" s="1216"/>
      <c r="AM16" s="1216"/>
      <c r="AN16" s="1217"/>
      <c r="AO16" s="315">
        <v>-360638</v>
      </c>
      <c r="AP16" s="315">
        <v>-3563</v>
      </c>
      <c r="AQ16" s="316">
        <v>-4593</v>
      </c>
      <c r="AR16" s="317">
        <v>-22.4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6209298</v>
      </c>
      <c r="AP17" s="315">
        <v>61341</v>
      </c>
      <c r="AQ17" s="316">
        <v>63141</v>
      </c>
      <c r="AR17" s="317">
        <v>-2.9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507</v>
      </c>
      <c r="AL21" s="1208"/>
      <c r="AM21" s="1208"/>
      <c r="AN21" s="1209"/>
      <c r="AO21" s="327">
        <v>5.37</v>
      </c>
      <c r="AP21" s="328">
        <v>6</v>
      </c>
      <c r="AQ21" s="329">
        <v>-0.63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508</v>
      </c>
      <c r="AL22" s="1208"/>
      <c r="AM22" s="1208"/>
      <c r="AN22" s="1209"/>
      <c r="AO22" s="332">
        <v>100.6</v>
      </c>
      <c r="AP22" s="333">
        <v>99.5</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512</v>
      </c>
      <c r="AL32" s="1224"/>
      <c r="AM32" s="1224"/>
      <c r="AN32" s="1225"/>
      <c r="AO32" s="342">
        <v>2899233</v>
      </c>
      <c r="AP32" s="342">
        <v>28641</v>
      </c>
      <c r="AQ32" s="343">
        <v>32265</v>
      </c>
      <c r="AR32" s="344">
        <v>-11.2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513</v>
      </c>
      <c r="AL33" s="1224"/>
      <c r="AM33" s="1224"/>
      <c r="AN33" s="1225"/>
      <c r="AO33" s="342" t="s">
        <v>498</v>
      </c>
      <c r="AP33" s="342" t="s">
        <v>498</v>
      </c>
      <c r="AQ33" s="343">
        <v>1</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514</v>
      </c>
      <c r="AL34" s="1224"/>
      <c r="AM34" s="1224"/>
      <c r="AN34" s="1225"/>
      <c r="AO34" s="342" t="s">
        <v>498</v>
      </c>
      <c r="AP34" s="342" t="s">
        <v>498</v>
      </c>
      <c r="AQ34" s="343">
        <v>32</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515</v>
      </c>
      <c r="AL35" s="1224"/>
      <c r="AM35" s="1224"/>
      <c r="AN35" s="1225"/>
      <c r="AO35" s="342" t="s">
        <v>498</v>
      </c>
      <c r="AP35" s="342" t="s">
        <v>498</v>
      </c>
      <c r="AQ35" s="343">
        <v>6764</v>
      </c>
      <c r="AR35" s="344" t="s">
        <v>498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516</v>
      </c>
      <c r="AL36" s="1224"/>
      <c r="AM36" s="1224"/>
      <c r="AN36" s="1225"/>
      <c r="AO36" s="342">
        <v>627802</v>
      </c>
      <c r="AP36" s="342">
        <v>6202</v>
      </c>
      <c r="AQ36" s="343">
        <v>1228</v>
      </c>
      <c r="AR36" s="344">
        <v>405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517</v>
      </c>
      <c r="AL37" s="1224"/>
      <c r="AM37" s="1224"/>
      <c r="AN37" s="1225"/>
      <c r="AO37" s="342" t="s">
        <v>498</v>
      </c>
      <c r="AP37" s="342" t="s">
        <v>498</v>
      </c>
      <c r="AQ37" s="343">
        <v>1060</v>
      </c>
      <c r="AR37" s="344" t="s">
        <v>498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518</v>
      </c>
      <c r="AL38" s="1227"/>
      <c r="AM38" s="1227"/>
      <c r="AN38" s="1228"/>
      <c r="AO38" s="345" t="s">
        <v>498</v>
      </c>
      <c r="AP38" s="345" t="s">
        <v>498</v>
      </c>
      <c r="AQ38" s="346">
        <v>1</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519</v>
      </c>
      <c r="AL39" s="1227"/>
      <c r="AM39" s="1227"/>
      <c r="AN39" s="1228"/>
      <c r="AO39" s="342">
        <v>-490747</v>
      </c>
      <c r="AP39" s="342">
        <v>-4848</v>
      </c>
      <c r="AQ39" s="343">
        <v>-6969</v>
      </c>
      <c r="AR39" s="344">
        <v>-30.4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520</v>
      </c>
      <c r="AL40" s="1224"/>
      <c r="AM40" s="1224"/>
      <c r="AN40" s="1225"/>
      <c r="AO40" s="342">
        <v>-2116568</v>
      </c>
      <c r="AP40" s="342">
        <v>-20909</v>
      </c>
      <c r="AQ40" s="343">
        <v>-26451</v>
      </c>
      <c r="AR40" s="344">
        <v>-21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919720</v>
      </c>
      <c r="AP41" s="342">
        <v>9086</v>
      </c>
      <c r="AQ41" s="343">
        <v>7931</v>
      </c>
      <c r="AR41" s="344">
        <v>14.6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489</v>
      </c>
      <c r="AN49" s="1220" t="s">
        <v>524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2451227</v>
      </c>
      <c r="AN51" s="364">
        <v>24217</v>
      </c>
      <c r="AO51" s="365">
        <v>-47.9</v>
      </c>
      <c r="AP51" s="366">
        <v>53605</v>
      </c>
      <c r="AQ51" s="367">
        <v>5.4</v>
      </c>
      <c r="AR51" s="368">
        <v>-53.3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1366032</v>
      </c>
      <c r="AN52" s="372">
        <v>13496</v>
      </c>
      <c r="AO52" s="373">
        <v>-42.3</v>
      </c>
      <c r="AP52" s="374">
        <v>28343</v>
      </c>
      <c r="AQ52" s="375">
        <v>11.7</v>
      </c>
      <c r="AR52" s="376">
        <v>-54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4644039</v>
      </c>
      <c r="AN53" s="364">
        <v>45796</v>
      </c>
      <c r="AO53" s="365">
        <v>89.1</v>
      </c>
      <c r="AP53" s="366">
        <v>46440</v>
      </c>
      <c r="AQ53" s="367">
        <v>-13.4</v>
      </c>
      <c r="AR53" s="368">
        <v>102.5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2700707</v>
      </c>
      <c r="AN54" s="372">
        <v>26632</v>
      </c>
      <c r="AO54" s="373">
        <v>97.3</v>
      </c>
      <c r="AP54" s="374">
        <v>27658</v>
      </c>
      <c r="AQ54" s="375">
        <v>-2.4</v>
      </c>
      <c r="AR54" s="376">
        <v>99.7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3939695</v>
      </c>
      <c r="AN55" s="364">
        <v>38798</v>
      </c>
      <c r="AO55" s="365">
        <v>-15.3</v>
      </c>
      <c r="AP55" s="366">
        <v>40879</v>
      </c>
      <c r="AQ55" s="367">
        <v>-12</v>
      </c>
      <c r="AR55" s="368">
        <v>-3.3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1878991</v>
      </c>
      <c r="AN56" s="372">
        <v>18504</v>
      </c>
      <c r="AO56" s="373">
        <v>-30.5</v>
      </c>
      <c r="AP56" s="374">
        <v>24087</v>
      </c>
      <c r="AQ56" s="375">
        <v>-12.9</v>
      </c>
      <c r="AR56" s="376">
        <v>-17.600000000000001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2394863</v>
      </c>
      <c r="AN57" s="364">
        <v>23626</v>
      </c>
      <c r="AO57" s="365">
        <v>-39.1</v>
      </c>
      <c r="AP57" s="366">
        <v>42651</v>
      </c>
      <c r="AQ57" s="367">
        <v>4.3</v>
      </c>
      <c r="AR57" s="368">
        <v>-43.4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1503067</v>
      </c>
      <c r="AN58" s="372">
        <v>14828</v>
      </c>
      <c r="AO58" s="373">
        <v>-19.899999999999999</v>
      </c>
      <c r="AP58" s="374">
        <v>22675</v>
      </c>
      <c r="AQ58" s="375">
        <v>-5.9</v>
      </c>
      <c r="AR58" s="376">
        <v>-14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3263616</v>
      </c>
      <c r="AN59" s="364">
        <v>32241</v>
      </c>
      <c r="AO59" s="365">
        <v>36.5</v>
      </c>
      <c r="AP59" s="366">
        <v>43226</v>
      </c>
      <c r="AQ59" s="367">
        <v>1.3</v>
      </c>
      <c r="AR59" s="368">
        <v>35.200000000000003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1917854</v>
      </c>
      <c r="AN60" s="372">
        <v>18946</v>
      </c>
      <c r="AO60" s="373">
        <v>27.8</v>
      </c>
      <c r="AP60" s="374">
        <v>22622</v>
      </c>
      <c r="AQ60" s="375">
        <v>-0.2</v>
      </c>
      <c r="AR60" s="376">
        <v>28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3338688</v>
      </c>
      <c r="AN61" s="379">
        <v>32936</v>
      </c>
      <c r="AO61" s="380">
        <v>4.7</v>
      </c>
      <c r="AP61" s="381">
        <v>45360</v>
      </c>
      <c r="AQ61" s="382">
        <v>-2.9</v>
      </c>
      <c r="AR61" s="368">
        <v>7.6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1873330</v>
      </c>
      <c r="AN62" s="372">
        <v>18481</v>
      </c>
      <c r="AO62" s="373">
        <v>6.5</v>
      </c>
      <c r="AP62" s="374">
        <v>25077</v>
      </c>
      <c r="AQ62" s="375">
        <v>-1.9</v>
      </c>
      <c r="AR62" s="376">
        <v>8.4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MA9G7DxMjR8IqF3b7oQDbNpO2Na8RQ2qtbWFD7fJnTh0ns6tgjnwQ5CRuxtdBn7dEmF34D6v2i9e5/Ea9iKVnA==" saltValue="baErRF4ETzdsMQQnqqu8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DaXh9rOXcG8tl80m8Qf0uqcA1siEMLjVhBf9O2kt9cEp7uM6/806WU4HFKTzU+4b3WkbKUbE00bQuyJKwNlGQ==" saltValue="8IM8hJAd49AiJXvGjqRo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QKirOF5h8w7RvWnijs9zhciQn3lhwpx7ZuylxCw/jM2l2MZmio9v4ZgRPLLoznTEJ4cCIPiKC1qnpfJ4j1Ljg==" saltValue="iS3BIXBbmSOnQPRaOQ3q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32" t="s">
        <v>3</v>
      </c>
      <c r="D47" s="1232"/>
      <c r="E47" s="1233"/>
      <c r="F47" s="11">
        <v>20.309999999999999</v>
      </c>
      <c r="G47" s="12">
        <v>19.52</v>
      </c>
      <c r="H47" s="12">
        <v>21.38</v>
      </c>
      <c r="I47" s="12">
        <v>22.01</v>
      </c>
      <c r="J47" s="13">
        <v>25.26</v>
      </c>
    </row>
    <row r="48" spans="2:10" ht="57.75" customHeight="1">
      <c r="B48" s="14"/>
      <c r="C48" s="1234" t="s">
        <v>4</v>
      </c>
      <c r="D48" s="1234"/>
      <c r="E48" s="1235"/>
      <c r="F48" s="15">
        <v>7.31</v>
      </c>
      <c r="G48" s="16">
        <v>7.88</v>
      </c>
      <c r="H48" s="16">
        <v>5.16</v>
      </c>
      <c r="I48" s="16">
        <v>7.55</v>
      </c>
      <c r="J48" s="17">
        <v>5.19</v>
      </c>
    </row>
    <row r="49" spans="2:10" ht="57.75" customHeight="1" thickBot="1">
      <c r="B49" s="18"/>
      <c r="C49" s="1236" t="s">
        <v>5</v>
      </c>
      <c r="D49" s="1236"/>
      <c r="E49" s="1237"/>
      <c r="F49" s="19">
        <v>1.75</v>
      </c>
      <c r="G49" s="20">
        <v>0.24</v>
      </c>
      <c r="H49" s="20" t="s">
        <v>545</v>
      </c>
      <c r="I49" s="20">
        <v>3.02</v>
      </c>
      <c r="J49" s="21">
        <v>1.28</v>
      </c>
    </row>
    <row r="50" spans="2:10" ht="13.5" customHeight="1"/>
    <row r="51" spans="2:10" ht="13.5" hidden="1" customHeight="1"/>
    <row r="52" spans="2:10" ht="13.5" hidden="1" customHeight="1"/>
    <row r="53" spans="2:10" ht="13.5" hidden="1" customHeight="1"/>
  </sheetData>
  <sheetProtection algorithmName="SHA-512" hashValue="CvF9NNLrIiso3oWgetjONJrms3b46HG1gFwDc2T9CkwYo+Ya8DNouJgy9e1MsvhPD+s/1xKJxnXRD/fhKB/sEw==" saltValue="e3YYjIrClwVNDpo6OXq9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2020-03-06T02:13:31Z</cp:lastPrinted>
  <dcterms:created xsi:type="dcterms:W3CDTF">2020-02-10T03:05:29Z</dcterms:created>
  <dcterms:modified xsi:type="dcterms:W3CDTF">2020-09-25T12:26:30Z</dcterms:modified>
  <cp:category/>
</cp:coreProperties>
</file>