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updateLinks="never" codeName="ThisWorkbook"/>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か\"/>
    </mc:Choice>
  </mc:AlternateContent>
  <xr:revisionPtr revIDLastSave="0" documentId="13_ncr:1_{B1BD2B0A-C5D0-4302-9D96-1E230B89832A}" xr6:coauthVersionLast="36" xr6:coauthVersionMax="36" xr10:uidLastSave="{00000000-0000-0000-0000-000000000000}"/>
  <bookViews>
    <workbookView xWindow="0" yWindow="0" windowWidth="20490" windowHeight="7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O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<sst xmlns="http://schemas.openxmlformats.org/spreadsheetml/2006/main" count="1125" uniqueCount="617">
  <si>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</si>
  <si>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</si>
  <si>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</si>
  <si>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</si>
  <si>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</si>
  <si>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</si>
  <si>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</si>
  <si>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</si>
  <si>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</si>
  <si>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</si>
  <si>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</si>
  <si>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</si>
  <si>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</si>
  <si>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</si>
  <si>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</si>
  <si>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</si>
  <si>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</si>
  <si>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</si>
  <si>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</si>
  <si>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</si>
  <si>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</si>
  <si>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</si>
  <si>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</si>
  <si>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</si>
  <si>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</si>
  <si>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</si>
  <si>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</si>
  <si>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</si>
  <si>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</si>
  <si>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</si>
  <si>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</si>
  <si>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</si>
  <si>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</si>
  <si>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</si>
  <si>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</si>
  <si>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</si>
  <si>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</si>
  <si>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</si>
  <si>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</si>
  <si>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</si>
  <si>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</si>
  <si>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</si>
  <si>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</si>
  <si>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</si>
  <si>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</si>
  <si>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</si>
  <si>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</si>
  <si>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</si>
  <si>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</si>
  <si>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</si>
  <si>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</si>
  <si>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</si>
  <si>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</si>
  <si>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</si>
  <si>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</si>
  <si>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</si>
  <si>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</si>
  <si>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</si>
  <si>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</si>
  <si>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</si>
  <si>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</si>
  <si>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</si>
  <si>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</si>
  <si>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</si>
  <si>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</si>
  <si>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</si>
  <si>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</si>
  <si>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</si>
  <si>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</si>
  <si>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</si>
  <si>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</si>
  <si>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</si>
  <si>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</si>
  <si>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</si>
  <si>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</si>
  <si>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</si>
  <si>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</si>
  <si>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</si>
  <si>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</si>
  <si>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</si>
  <si>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</si>
  <si>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</si>
  <si>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</si>
  <si>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</si>
  <si>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</si>
  <si>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</si>
  <si>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</si>
  <si>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</si>
  <si>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</si>
  <si>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</si>
  <si>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</si>
  <si>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</si>
  <si>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</si>
  <si>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</si>
  <si>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</si>
  <si>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</si>
  <si>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</si>
  <si>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</si>
  <si>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久喜市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</si>
  <si>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</si>
  <si>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</si>
  <si>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</si>
  <si>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</si>
  <si>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</si>
  <si>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</si>
  <si>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</si>
  <si>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</si>
  <si>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</si>
  <si>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</si>
  <si>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</si>
  <si>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</si>
  <si>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</si>
  <si>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</si>
  <si>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</si>
  <si>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</si>
  <si>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</si>
  <si>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</si>
  <si>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</si>
  <si>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</si>
  <si>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</si>
  <si>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</si>
  <si>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</si>
  <si>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</si>
  <si>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</si>
  <si>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</si>
  <si>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</si>
  <si>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</si>
  <si>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</si>
  <si>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</si>
  <si>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</si>
  <si>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</si>
  <si>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</si>
  <si>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</si>
  <si>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</si>
  <si>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</si>
  <si>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</si>
  <si>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</si>
  <si>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</si>
  <si>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</si>
  <si>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</si>
  <si>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</si>
  <si>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</si>
  <si>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</si>
  <si>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</si>
  <si>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</si>
  <si>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</si>
  <si>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</si>
  <si>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</si>
  <si>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</si>
  <si>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</si>
  <si>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</si>
  <si>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</si>
  <si>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</si>
  <si>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</si>
  <si>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</si>
  <si>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</si>
  <si>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</si>
  <si>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</si>
  <si>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</si>
  <si>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</si>
  <si>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</si>
  <si>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</si>
  <si>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</si>
  <si>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</si>
  <si>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</si>
  <si>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</si>
  <si>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</si>
  <si>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</si>
  <si>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</si>
  <si>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</si>
  <si>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</si>
  <si>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</si>
  <si>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</si>
  <si>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</si>
  <si>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</si>
  <si>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</si>
  <si>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</si>
  <si>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</si>
  <si>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</si>
  <si>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</si>
  <si>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</si>
  <si>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</si>
  <si>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</si>
  <si>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</si>
  <si>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</si>
  <si>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</si>
  <si>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</si>
  <si>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</si>
  <si>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</si>
  <si>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</si>
  <si>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</si>
  <si>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</si>
  <si>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</si>
  <si>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</si>
  <si>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</si>
  <si>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</si>
  <si>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</si>
  <si>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</si>
  <si>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</si>
  <si>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</si>
  <si>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</si>
  <si>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</si>
  <si>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</si>
  <si>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</si>
  <si>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</si>
  <si>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</si>
  <si>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</si>
  <si>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</si>
  <si>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</si>
  <si>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</si>
  <si>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</si>
  <si>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</si>
  <si>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埼玉県久喜市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</si>
  <si>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</si>
  <si>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</si>
  <si>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</si>
  <si>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</si>
  <si>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</si>
  <si>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</si>
  <si>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</si>
  <si>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</si>
  <si>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</si>
  <si>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</si>
  <si>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</si>
  <si>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</si>
  <si>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</si>
  <si>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</si>
  <si>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</si>
  <si>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</si>
  <si>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</si>
  <si>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</si>
  <si>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</si>
  <si>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</si>
  <si>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</si>
  <si>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</si>
  <si>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</si>
  <si>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</si>
  <si>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</si>
  <si>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</si>
  <si>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</si>
  <si>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</si>
  <si>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</si>
  <si>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</si>
  <si>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</si>
  <si>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</si>
  <si>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</si>
  <si>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</si>
  <si>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</si>
  <si>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</si>
  <si>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</si>
  <si>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</si>
  <si>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</si>
  <si>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</si>
  <si>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</si>
  <si>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</si>
  <si>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</si>
  <si>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</si>
  <si>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</si>
  <si>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</si>
  <si>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</si>
  <si>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</si>
  <si>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</si>
  <si>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</si>
  <si>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</si>
  <si>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</si>
  <si>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</si>
  <si>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</si>
  <si>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</si>
  <si>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</si>
  <si>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</si>
  <si>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</si>
  <si>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</si>
  <si>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</si>
  <si>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</si>
  <si>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</si>
  <si>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</si>
  <si>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</si>
  <si>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</si>
  <si>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</si>
  <si>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</si>
  <si>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</si>
  <si>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</si>
  <si>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</si>
  <si>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</si>
  <si>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</si>
  <si>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</si>
  <si>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</si>
  <si>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</si>
  <si>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</si>
  <si>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</si>
  <si>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</si>
  <si>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</si>
  <si>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</si>
  <si>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</si>
  <si>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</si>
  <si>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</si>
  <si>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</si>
  <si>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</si>
  <si>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</si>
  <si>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</si>
  <si>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</si>
  <si>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</si>
  <si>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</si>
  <si>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</si>
  <si>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</si>
  <si>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</si>
  <si>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</si>
  <si>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</si>
  <si>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</si>
  <si>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</si>
  <si>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</si>
  <si>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</si>
  <si>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</si>
  <si>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</si>
  <si>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</si>
  <si>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</si>
  <si>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</si>
  <si>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</si>
  <si>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</si>
  <si>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</si>
  <si>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</si>
  <si>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</si>
  <si>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</si>
  <si>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</si>
  <si>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</si>
  <si>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</si>
  <si>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</si>
  <si>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</si>
  <si>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</si>
  <si>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</si>
  <si>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</si>
  <si>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</si>
  <si>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</si>
  <si>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</si>
  <si>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</si>
  <si>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</si>
  <si>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</si>
  <si>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</si>
  <si>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</si>
  <si>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</si>
  <si>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</si>
  <si>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</si>
  <si>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</si>
  <si>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</si>
  <si>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</si>
  <si>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</si>
  <si>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</si>
  <si>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</si>
  <si>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</si>
  <si>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</si>
  <si>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</si>
  <si>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</si>
  <si>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</si>
  <si>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</si>
  <si>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</si>
  <si>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</si>
  <si>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</si>
  <si>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</si>
  <si>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</si>
  <si>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</si>
  <si>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</si>
  <si>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</si>
  <si>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埼玉県久喜市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</si>
  <si>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</si>
  <si>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</si>
  <si>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</si>
  <si>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</si>
  <si>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</si>
  <si>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</si>
  <si>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</si>
  <si>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</si>
  <si>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</si>
  <si>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</si>
  <si>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</si>
  <si>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</si>
  <si>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</si>
  <si>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</si>
  <si>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</si>
  <si>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</si>
  <si>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</si>
  <si>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</si>
  <si>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</si>
  <si>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</si>
  <si>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</si>
  <si>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</si>
  <si>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</si>
  <si>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</si>
  <si>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</si>
  <si>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</si>
  <si>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</si>
  <si>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</si>
  <si>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</si>
  <si>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</si>
  <si>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</si>
  <si>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</si>
  <si>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</si>
  <si>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</si>
  <si>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</si>
  <si>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</si>
  <si>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</si>
  <si>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</si>
  <si>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</si>
  <si>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</si>
  <si>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</si>
  <si>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</si>
  <si>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</si>
  <si>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</si>
  <si>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</si>
  <si>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</si>
  <si>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</si>
  <si>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</si>
  <si>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</si>
  <si>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</si>
  <si>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</si>
  <si>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</si>
  <si>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</si>
  <si>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</si>
  <si>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</si>
  <si>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</si>
  <si>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</si>
  <si>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</si>
  <si>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</si>
  <si>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</si>
  <si>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</si>
  <si>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</si>
  <si>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</si>
  <si>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</si>
  <si>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</si>
  <si>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</si>
  <si>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</si>
  <si>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</si>
  <si>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</si>
  <si>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</si>
  <si>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</si>
  <si>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</si>
  <si>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</si>
  <si>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</si>
  <si>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</si>
  <si>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</si>
  <si>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</si>
  <si>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</si>
  <si>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</si>
  <si>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</si>
  <si>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</si>
  <si>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</si>
  <si>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</si>
  <si>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</si>
  <si>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</si>
  <si>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</si>
  <si>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</si>
  <si>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</si>
  <si>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</si>
  <si>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</si>
  <si>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</si>
  <si>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</si>
  <si>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</si>
  <si>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</si>
  <si>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</si>
  <si>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</si>
  <si>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</si>
  <si>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</si>
  <si>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</si>
  <si>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</si>
  <si>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</si>
  <si>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</si>
  <si>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</si>
  <si>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</si>
  <si>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</si>
  <si>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</si>
  <si>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</si>
  <si>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</si>
  <si>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</si>
  <si>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</si>
  <si>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</si>
  <si>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</si>
  <si>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</si>
  <si>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</si>
  <si>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</si>
  <si>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</si>
  <si>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</si>
  <si>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</si>
  <si>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</si>
  <si>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</si>
  <si>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</si>
  <si>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</si>
  <si>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</si>
  <si>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</si>
  <si>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</si>
  <si>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</si>
  <si>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</si>
  <si>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</si>
  <si>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</si>
  <si>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</si>
  <si>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</si>
  <si>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</si>
  <si>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</si>
  <si>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</si>
  <si>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</si>
  <si>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</si>
  <si>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</si>
  <si>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</si>
  <si>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</si>
  <si>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</si>
  <si>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</si>
  <si>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</si>
  <si>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</si>
  <si>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</si>
  <si>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</si>
  <si>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</si>
  <si>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</si>
  <si>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</si>
  <si>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</si>
  <si>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</si>
  <si>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</si>
  <si>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</si>
  <si>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</si>
  <si>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</si>
  <si>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</si>
  <si>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</si>
  <si>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</si>
  <si>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</si>
  <si>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</si>
  <si>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</si>
  <si>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</si>
  <si>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</si>
  <si>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</si>
  <si>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</si>
  <si>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</si>
  <si>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</si>
  <si>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</si>
  <si>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</si>
  <si>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</si>
  <si>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</si>
  <si>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</si>
  <si>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</si>
  <si>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</si>
  <si>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</si>
  <si>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</si>
  <si>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</si>
  <si>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</si>
  <si>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</si>
  <si>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</si>
  <si>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</si>
  <si>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</si>
  <si>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</si>
  <si>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</si>
  <si>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</si>
  <si>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</si>
  <si>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</si>
  <si>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</si>
  <si>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</si>
  <si>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</si>
  <si>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</si>
  <si>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</si>
  <si>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</si>
  <si>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</si>
  <si>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</si>
  <si>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</si>
  <si>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</si>
  <si>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</si>
  <si>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</si>
  <si>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</si>
  <si>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</si>
  <si>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2.74</t>
  </si>
  <si>
    <t>▲ 2.55</t>
  </si>
  <si>
    <t>▲ 7.78</t>
  </si>
  <si>
    <t>▲ 2.95</t>
  </si>
  <si>
    <t>水道事業会計</t>
  </si>
  <si>
    <t>一般会計</t>
  </si>
  <si>
    <t>介護保険特別会計</t>
  </si>
  <si>
    <t>国民健康保険特別会計</t>
  </si>
  <si>
    <t>下水道事業会計</t>
  </si>
  <si>
    <t>土地区画整理事業特別会計（普通会計）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</si>
  <si>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</si>
  <si>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</si>
  <si>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</si>
  <si>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</si>
  <si>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</si>
  <si>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</si>
  <si>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</si>
  <si>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</si>
  <si>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</si>
  <si>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</si>
  <si>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</si>
  <si>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久喜宮代衛生組合</t>
    <rPh sb="0" eb="2">
      <t>クキ</t>
    </rPh>
    <rPh sb="2" eb="4">
      <t>ミヤシロ</t>
    </rPh>
    <rPh sb="4" eb="6">
      <t>エイセイ</t>
    </rPh>
    <rPh sb="6" eb="8">
      <t>クミアイ</t>
    </rPh>
    <phoneticPr fontId="2"/>
  </si>
  <si>
    <t>北本地区衛生組合</t>
    <rPh sb="0" eb="2">
      <t>キタモト</t>
    </rPh>
    <rPh sb="2" eb="4">
      <t>チク</t>
    </rPh>
    <rPh sb="4" eb="6">
      <t>エイセイ</t>
    </rPh>
    <rPh sb="6" eb="8">
      <t>クミアイ</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</si>
  <si>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</si>
  <si>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</si>
  <si>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イロドリ</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</si>
  <si>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</si>
  <si>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</si>
  <si>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t>
    <phoneticPr fontId="2"/>
  </si>
  <si>
    <t>-</t>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</si>
  <si>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</si>
  <si>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</si>
  <si>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</si>
  <si>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</si>
  <si>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特別会計</t>
    <rPh sb="0" eb="2">
      <t>トクベツ</t>
    </rPh>
    <rPh sb="2" eb="4">
      <t>カイケイ</t>
    </rPh>
    <phoneticPr fontId="2"/>
  </si>
  <si>
    <t>-</t>
    <phoneticPr fontId="2"/>
  </si>
  <si>
    <t>ごみ処理施設整備基金</t>
    <phoneticPr fontId="2"/>
  </si>
  <si>
    <t>東日本大震災復興交付金基金</t>
    <phoneticPr fontId="2"/>
  </si>
  <si>
    <t>（仮称）本多静六記念　市民の森・緑の公園整備基金</t>
    <phoneticPr fontId="2"/>
  </si>
  <si>
    <t>場外発売場環境整備基金</t>
    <phoneticPr fontId="2"/>
  </si>
  <si>
    <t>東京理科大学教育振興基金</t>
    <phoneticPr fontId="2"/>
  </si>
  <si>
    <t>広域利根斎場組合</t>
    <rPh sb="0" eb="2">
      <t>コウイキ</t>
    </rPh>
    <rPh sb="2" eb="4">
      <t>トネ</t>
    </rPh>
    <rPh sb="4" eb="6">
      <t>サイジョウ</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</si>
  <si>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</si>
  <si>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</si>
  <si>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</si>
  <si>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</si>
  <si>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</si>
  <si>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</si>
  <si>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</si>
  <si>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</si>
  <si>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</si>
  <si>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</si>
  <si>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繰上げ償還及び地方債の新規発行抑制により地方債現在高は減少傾向であることから、将来負担比率及び実質公債費比率は年々減少しているものの、依然として類似団体平均と比較すると高い数値となっている。
　今後は、老朽化に伴う大規模施設の建設や改修が控えており、地方債の借入れや基金の取崩しが予想され、将来負担比率及び実質公債費比率の悪化が見込まれる。
　このことから、交付税算入率を鑑みた地方債を選択し、後年度の財政負担の縮減に努めることで、各比率の改善を図っていく。</t>
    <rPh sb="1" eb="3">
      <t>クリア</t>
    </rPh>
    <rPh sb="4" eb="6">
      <t>ショウカン</t>
    </rPh>
    <rPh sb="6" eb="7">
      <t>オヨ</t>
    </rPh>
    <rPh sb="8" eb="11">
      <t>チホウサイ</t>
    </rPh>
    <rPh sb="12" eb="14">
      <t>シンキ</t>
    </rPh>
    <rPh sb="14" eb="16">
      <t>ハッコウ</t>
    </rPh>
    <rPh sb="16" eb="18">
      <t>ヨクセイ</t>
    </rPh>
    <rPh sb="21" eb="24">
      <t>チホウサイ</t>
    </rPh>
    <rPh sb="24" eb="26">
      <t>ゲンザイ</t>
    </rPh>
    <rPh sb="26" eb="27">
      <t>ダカ</t>
    </rPh>
    <rPh sb="28" eb="30">
      <t>ゲンショウ</t>
    </rPh>
    <rPh sb="37" eb="39">
      <t>ショウライ</t>
    </rPh>
    <rPh sb="39" eb="41">
      <t>フタン</t>
    </rPh>
    <rPh sb="41" eb="43">
      <t>ヒリツ</t>
    </rPh>
    <rPh sb="44" eb="46">
      <t>カイゼン</t>
    </rPh>
    <rPh sb="54" eb="56">
      <t>ユウケイ</t>
    </rPh>
    <rPh sb="56" eb="58">
      <t>コテイ</t>
    </rPh>
    <rPh sb="58" eb="60">
      <t>シサン</t>
    </rPh>
    <rPh sb="60" eb="62">
      <t>ゲンカ</t>
    </rPh>
    <rPh sb="62" eb="64">
      <t>ショウキャク</t>
    </rPh>
    <rPh sb="64" eb="65">
      <t>リツ</t>
    </rPh>
    <rPh sb="67" eb="69">
      <t>シサン</t>
    </rPh>
    <rPh sb="70" eb="73">
      <t>ロウキュウカ</t>
    </rPh>
    <rPh sb="74" eb="76">
      <t>シンコウ</t>
    </rPh>
    <rPh sb="79" eb="81">
      <t>アッカ</t>
    </rPh>
    <rPh sb="88" eb="90">
      <t>コンゴ</t>
    </rPh>
    <rPh sb="92" eb="95">
      <t>ロウキュウカ</t>
    </rPh>
    <rPh sb="96" eb="97">
      <t>トモナ</t>
    </rPh>
    <rPh sb="98" eb="101">
      <t>ダイキボ</t>
    </rPh>
    <rPh sb="101" eb="103">
      <t>シセツ</t>
    </rPh>
    <rPh sb="104" eb="106">
      <t>ケンセツ</t>
    </rPh>
    <rPh sb="106" eb="107">
      <t>オヨ</t>
    </rPh>
    <rPh sb="108" eb="110">
      <t>カイシュウ</t>
    </rPh>
    <rPh sb="111" eb="112">
      <t>ヒカ</t>
    </rPh>
    <rPh sb="117" eb="120">
      <t>チホウサイ</t>
    </rPh>
    <rPh sb="121" eb="123">
      <t>カリイレ</t>
    </rPh>
    <rPh sb="125" eb="127">
      <t>キキン</t>
    </rPh>
    <rPh sb="128" eb="130">
      <t>トリクズ</t>
    </rPh>
    <rPh sb="132" eb="134">
      <t>ゾウカ</t>
    </rPh>
    <rPh sb="135" eb="137">
      <t>ヨソウ</t>
    </rPh>
    <rPh sb="140" eb="142">
      <t>ショウライ</t>
    </rPh>
    <rPh sb="142" eb="144">
      <t>フタン</t>
    </rPh>
    <rPh sb="144" eb="146">
      <t>ヒリツ</t>
    </rPh>
    <rPh sb="147" eb="149">
      <t>アッカ</t>
    </rPh>
    <rPh sb="150" eb="152">
      <t>ミコ</t>
    </rPh>
    <rPh sb="159" eb="162">
      <t>ダイキボ</t>
    </rPh>
    <rPh sb="162" eb="164">
      <t>シセツ</t>
    </rPh>
    <rPh sb="165" eb="167">
      <t>タテカ</t>
    </rPh>
    <rPh sb="169" eb="171">
      <t>カイシュウ</t>
    </rPh>
    <rPh sb="175" eb="177">
      <t>イチブ</t>
    </rPh>
    <rPh sb="178" eb="180">
      <t>シセツ</t>
    </rPh>
    <rPh sb="185" eb="187">
      <t>ユウケイ</t>
    </rPh>
    <rPh sb="187" eb="189">
      <t>コテイ</t>
    </rPh>
    <rPh sb="189" eb="191">
      <t>シサン</t>
    </rPh>
    <rPh sb="191" eb="193">
      <t>ゲンカ</t>
    </rPh>
    <rPh sb="193" eb="195">
      <t>ショウキャク</t>
    </rPh>
    <rPh sb="195" eb="196">
      <t>リツ</t>
    </rPh>
    <rPh sb="197" eb="199">
      <t>カイゼン</t>
    </rPh>
    <rPh sb="202" eb="204">
      <t>イッポウ</t>
    </rPh>
    <rPh sb="206" eb="209">
      <t>ロウキュウカ</t>
    </rPh>
    <rPh sb="211" eb="213">
      <t>シセツ</t>
    </rPh>
    <rPh sb="215" eb="216">
      <t>ホウ</t>
    </rPh>
    <rPh sb="217" eb="219">
      <t>タスウ</t>
    </rPh>
    <rPh sb="222" eb="224">
      <t>オオハバ</t>
    </rPh>
    <rPh sb="225" eb="227">
      <t>カイゼン</t>
    </rPh>
    <rPh sb="228" eb="230">
      <t>ミコヒツヅコウフゼイサンニュウリツカンガチホウサイセンタクコウネンドザイセイフタンシュクゲンツトロウキュウカシセツカクヒリツ</t>
    </rPh>
    <phoneticPr fontId="5"/>
  </si>
  <si>
    <t xml:space="preserve">　繰上げ償還及び地方債の新規発行抑制により地方債現在高が減少したことから、将来負担比率は改善しているものの、有形固定資産減価償却率は、資産の老朽化の進行により悪化している。
　今後は、老朽化に伴う大規模施設の建設及び改修が控えており、地方債の借入れや基金の取崩しの増加が予想され、将来負担比率の悪化が見込まれる。また、大規模施設の建替えや改修により、一部の施設において、有形固定資産減価償却率が改善される一方で、老朽化する施設の方が多数あり、大幅な改善は見込めない。
　このことから、引き続き、交付税算入率を鑑みた地方債を選択し、後年度の財政負担の縮減に努めるとともに、老朽化した施設について令和2年度に策定予定となっている個別施設計画に基づいた改修等に取り組むことにより、各比率の改善を図っていく。
</t>
    <rPh sb="1" eb="3">
      <t>クリア</t>
    </rPh>
    <rPh sb="4" eb="6">
      <t>ショウカン</t>
    </rPh>
    <rPh sb="6" eb="7">
      <t>オヨ</t>
    </rPh>
    <rPh sb="8" eb="11">
      <t>チホウサイ</t>
    </rPh>
    <rPh sb="12" eb="14">
      <t>シンキ</t>
    </rPh>
    <rPh sb="14" eb="16">
      <t>ハッコウ</t>
    </rPh>
    <rPh sb="16" eb="18">
      <t>ヨクセイ</t>
    </rPh>
    <rPh sb="21" eb="24">
      <t>チホウサイ</t>
    </rPh>
    <rPh sb="24" eb="26">
      <t>ゲンザイ</t>
    </rPh>
    <rPh sb="26" eb="27">
      <t>ダカ</t>
    </rPh>
    <rPh sb="28" eb="30">
      <t>ゲンショウ</t>
    </rPh>
    <rPh sb="37" eb="39">
      <t>ショウライ</t>
    </rPh>
    <rPh sb="39" eb="41">
      <t>フタン</t>
    </rPh>
    <rPh sb="41" eb="43">
      <t>ヒリツ</t>
    </rPh>
    <rPh sb="44" eb="46">
      <t>カイゼン</t>
    </rPh>
    <rPh sb="54" eb="56">
      <t>ユウケイ</t>
    </rPh>
    <rPh sb="56" eb="58">
      <t>コテイ</t>
    </rPh>
    <rPh sb="58" eb="60">
      <t>シサン</t>
    </rPh>
    <rPh sb="60" eb="62">
      <t>ゲンカ</t>
    </rPh>
    <rPh sb="62" eb="64">
      <t>ショウキャク</t>
    </rPh>
    <rPh sb="64" eb="65">
      <t>リツ</t>
    </rPh>
    <rPh sb="67" eb="69">
      <t>シサン</t>
    </rPh>
    <rPh sb="70" eb="73">
      <t>ロウキュウカ</t>
    </rPh>
    <rPh sb="74" eb="76">
      <t>シンコウ</t>
    </rPh>
    <rPh sb="79" eb="81">
      <t>アッカ</t>
    </rPh>
    <rPh sb="88" eb="90">
      <t>コンゴ</t>
    </rPh>
    <rPh sb="92" eb="95">
      <t>ロウキュウカ</t>
    </rPh>
    <rPh sb="96" eb="97">
      <t>トモナ</t>
    </rPh>
    <rPh sb="98" eb="101">
      <t>ダイキボ</t>
    </rPh>
    <rPh sb="101" eb="103">
      <t>シセツ</t>
    </rPh>
    <rPh sb="104" eb="106">
      <t>ケンセツ</t>
    </rPh>
    <rPh sb="106" eb="107">
      <t>オヨ</t>
    </rPh>
    <rPh sb="108" eb="110">
      <t>カイシュウ</t>
    </rPh>
    <rPh sb="111" eb="112">
      <t>ヒカ</t>
    </rPh>
    <rPh sb="117" eb="120">
      <t>チホウサイ</t>
    </rPh>
    <rPh sb="121" eb="123">
      <t>カリイレ</t>
    </rPh>
    <rPh sb="125" eb="127">
      <t>キキン</t>
    </rPh>
    <rPh sb="128" eb="130">
      <t>トリクズ</t>
    </rPh>
    <rPh sb="132" eb="134">
      <t>ゾウカ</t>
    </rPh>
    <rPh sb="135" eb="137">
      <t>ヨソウ</t>
    </rPh>
    <rPh sb="140" eb="142">
      <t>ショウライ</t>
    </rPh>
    <rPh sb="142" eb="144">
      <t>フタン</t>
    </rPh>
    <rPh sb="144" eb="146">
      <t>ヒリツ</t>
    </rPh>
    <rPh sb="147" eb="149">
      <t>アッカ</t>
    </rPh>
    <rPh sb="150" eb="152">
      <t>ミコ</t>
    </rPh>
    <rPh sb="159" eb="162">
      <t>ダイキボ</t>
    </rPh>
    <rPh sb="162" eb="164">
      <t>シセツ</t>
    </rPh>
    <rPh sb="165" eb="167">
      <t>タテカ</t>
    </rPh>
    <rPh sb="169" eb="171">
      <t>カイシュウ</t>
    </rPh>
    <rPh sb="175" eb="177">
      <t>イチブ</t>
    </rPh>
    <rPh sb="178" eb="180">
      <t>シセツ</t>
    </rPh>
    <rPh sb="185" eb="187">
      <t>ユウケイ</t>
    </rPh>
    <rPh sb="187" eb="189">
      <t>コテイ</t>
    </rPh>
    <rPh sb="189" eb="191">
      <t>シサン</t>
    </rPh>
    <rPh sb="191" eb="193">
      <t>ゲンカ</t>
    </rPh>
    <rPh sb="193" eb="195">
      <t>ショウキャク</t>
    </rPh>
    <rPh sb="195" eb="196">
      <t>リツ</t>
    </rPh>
    <rPh sb="197" eb="199">
      <t>カイゼン</t>
    </rPh>
    <rPh sb="202" eb="204">
      <t>イッポウ</t>
    </rPh>
    <rPh sb="206" eb="209">
      <t>ロウキュウカ</t>
    </rPh>
    <rPh sb="211" eb="213">
      <t>シセツ</t>
    </rPh>
    <rPh sb="214" eb="215">
      <t>ホウ</t>
    </rPh>
    <rPh sb="216" eb="218">
      <t>タスウ</t>
    </rPh>
    <rPh sb="221" eb="223">
      <t>オオハバ</t>
    </rPh>
    <rPh sb="224" eb="226">
      <t>カイゼン</t>
    </rPh>
    <rPh sb="227" eb="229">
      <t>ミコ</t>
    </rPh>
    <rPh sb="242" eb="243">
      <t>ヒ</t>
    </rPh>
    <rPh sb="244" eb="245">
      <t>ツヅ</t>
    </rPh>
    <rPh sb="247" eb="250">
      <t>コウフゼイ</t>
    </rPh>
    <rPh sb="250" eb="252">
      <t>サンニュウ</t>
    </rPh>
    <rPh sb="252" eb="253">
      <t>リツ</t>
    </rPh>
    <rPh sb="254" eb="255">
      <t>カンガ</t>
    </rPh>
    <rPh sb="257" eb="260">
      <t>チホウサイ</t>
    </rPh>
    <rPh sb="261" eb="263">
      <t>センタク</t>
    </rPh>
    <rPh sb="265" eb="268">
      <t>コウネンド</t>
    </rPh>
    <rPh sb="269" eb="271">
      <t>ザイセイ</t>
    </rPh>
    <rPh sb="271" eb="273">
      <t>フタン</t>
    </rPh>
    <rPh sb="274" eb="276">
      <t>シュクゲン</t>
    </rPh>
    <rPh sb="277" eb="278">
      <t>ツト</t>
    </rPh>
    <rPh sb="285" eb="288">
      <t>ロウキュウカ</t>
    </rPh>
    <rPh sb="290" eb="292">
      <t>シセツ</t>
    </rPh>
    <rPh sb="337" eb="338">
      <t>カク</t>
    </rPh>
    <rPh sb="338" eb="34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</si>
</sst>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9" borderId="0" xfId="6" applyFont="1" applyFill="1" applyAlignment="1">
      <alignment vertical="center"/>
    </xf>
    <xf numFmtId="0" fontId="15" fillId="9" borderId="0" xfId="6" applyFill="1" applyAlignment="1" applyProtection="1">
      <alignment vertical="center"/>
      <protection hidden="1"/>
    </xf>
    <xf numFmtId="0" fontId="1" fillId="9" borderId="0" xfId="16" applyFont="1" applyFill="1">
      <alignment vertical="center"/>
    </xf>
    <xf numFmtId="0" fontId="15" fillId="9" borderId="0" xfId="6" applyFill="1" applyAlignment="1">
      <alignment vertical="center"/>
    </xf>
    <xf numFmtId="0" fontId="15" fillId="9" borderId="0" xfId="6" applyFill="1"/>
    <xf numFmtId="0" fontId="15" fillId="9" borderId="0" xfId="6" applyFill="1" applyProtection="1">
      <protection hidden="1"/>
    </xf>
    <xf numFmtId="0" fontId="1" fillId="9" borderId="41" xfId="16" applyFont="1" applyFill="1" applyBorder="1">
      <alignment vertical="center"/>
    </xf>
    <xf numFmtId="0" fontId="1" fillId="9" borderId="12" xfId="16" applyFont="1" applyFill="1" applyBorder="1">
      <alignment vertical="center"/>
    </xf>
    <xf numFmtId="189" fontId="1" fillId="9" borderId="12" xfId="16" applyNumberFormat="1" applyFont="1" applyFill="1" applyBorder="1">
      <alignment vertical="center"/>
    </xf>
    <xf numFmtId="0" fontId="1" fillId="9" borderId="48" xfId="16" applyFont="1" applyFill="1" applyBorder="1">
      <alignment vertical="center"/>
    </xf>
    <xf numFmtId="0" fontId="33" fillId="9" borderId="0" xfId="16" applyFont="1" applyFill="1">
      <alignment vertical="center"/>
    </xf>
    <xf numFmtId="0" fontId="1" fillId="9" borderId="64" xfId="16" applyFont="1" applyFill="1" applyBorder="1">
      <alignment vertical="center"/>
    </xf>
    <xf numFmtId="0" fontId="1" fillId="9" borderId="38" xfId="16" applyFont="1" applyFill="1" applyBorder="1">
      <alignment vertical="center"/>
    </xf>
    <xf numFmtId="0" fontId="1" fillId="9" borderId="37" xfId="16" applyFont="1" applyFill="1" applyBorder="1">
      <alignment vertical="center"/>
    </xf>
    <xf numFmtId="0" fontId="1" fillId="9" borderId="54" xfId="16" applyFont="1" applyFill="1" applyBorder="1">
      <alignment vertical="center"/>
    </xf>
    <xf numFmtId="0" fontId="1" fillId="9" borderId="40" xfId="16" applyFont="1" applyFill="1" applyBorder="1">
      <alignment vertical="center"/>
    </xf>
    <xf numFmtId="0" fontId="1" fillId="9" borderId="31" xfId="16" applyFont="1" applyFill="1" applyBorder="1">
      <alignment vertical="center"/>
    </xf>
    <xf numFmtId="0" fontId="33" fillId="9" borderId="41" xfId="16" applyFont="1" applyFill="1" applyBorder="1">
      <alignment vertical="center"/>
    </xf>
    <xf numFmtId="178" fontId="37" fillId="9" borderId="0" xfId="16" applyNumberFormat="1" applyFont="1" applyFill="1">
      <alignment vertical="center"/>
    </xf>
    <xf numFmtId="178" fontId="1" fillId="9" borderId="0" xfId="16" applyNumberFormat="1" applyFont="1" applyFill="1">
      <alignment vertical="center"/>
    </xf>
    <xf numFmtId="179" fontId="1" fillId="9" borderId="0" xfId="17" applyNumberFormat="1" applyFont="1" applyFill="1" applyAlignment="1">
      <alignment vertical="center" wrapText="1"/>
    </xf>
    <xf numFmtId="49" fontId="1" fillId="9" borderId="0" xfId="17" applyNumberFormat="1" applyFont="1" applyFill="1" applyAlignment="1">
      <alignment horizontal="center" vertical="center" wrapText="1"/>
    </xf>
    <xf numFmtId="49" fontId="1" fillId="9" borderId="0" xfId="17" applyNumberFormat="1" applyFont="1" applyFill="1" applyAlignment="1">
      <alignment horizontal="center" vertical="center"/>
    </xf>
    <xf numFmtId="178" fontId="1" fillId="9" borderId="64" xfId="16" applyNumberFormat="1" applyFont="1" applyFill="1" applyBorder="1">
      <alignment vertical="center"/>
    </xf>
    <xf numFmtId="178" fontId="1" fillId="9" borderId="38" xfId="16" applyNumberFormat="1" applyFont="1" applyFill="1" applyBorder="1">
      <alignment vertical="center"/>
    </xf>
    <xf numFmtId="191" fontId="1" fillId="9" borderId="0" xfId="16" applyNumberFormat="1" applyFont="1" applyFill="1">
      <alignment vertical="center"/>
    </xf>
    <xf numFmtId="178" fontId="1" fillId="9" borderId="37" xfId="16" applyNumberFormat="1" applyFont="1" applyFill="1" applyBorder="1">
      <alignment vertical="center"/>
    </xf>
    <xf numFmtId="178" fontId="1" fillId="9" borderId="54" xfId="16" applyNumberFormat="1" applyFont="1" applyFill="1" applyBorder="1">
      <alignment vertical="center"/>
    </xf>
    <xf numFmtId="189" fontId="1" fillId="9" borderId="54" xfId="16" applyNumberFormat="1" applyFont="1" applyFill="1" applyBorder="1">
      <alignment vertical="center"/>
    </xf>
    <xf numFmtId="178" fontId="1" fillId="9" borderId="40" xfId="16" applyNumberFormat="1" applyFont="1" applyFill="1" applyBorder="1">
      <alignment vertical="center"/>
    </xf>
    <xf numFmtId="0" fontId="33" fillId="9" borderId="64" xfId="16" applyFont="1" applyFill="1" applyBorder="1">
      <alignment vertical="center"/>
    </xf>
    <xf numFmtId="0" fontId="1" fillId="9" borderId="0" xfId="17" applyFont="1" applyFill="1">
      <alignment vertical="center"/>
    </xf>
    <xf numFmtId="189" fontId="1" fillId="9" borderId="0" xfId="17" applyNumberFormat="1" applyFont="1" applyFill="1">
      <alignment vertical="center"/>
    </xf>
    <xf numFmtId="178" fontId="15" fillId="9" borderId="0" xfId="18" applyNumberFormat="1" applyFill="1" applyAlignment="1">
      <alignment vertical="center"/>
    </xf>
    <xf numFmtId="177" fontId="15" fillId="9" borderId="0" xfId="19" applyNumberFormat="1" applyFill="1" applyAlignment="1">
      <alignment horizontal="right" vertical="center"/>
    </xf>
    <xf numFmtId="187" fontId="15" fillId="9" borderId="0" xfId="19" applyNumberFormat="1" applyFill="1" applyAlignment="1">
      <alignment horizontal="right" vertical="center"/>
    </xf>
    <xf numFmtId="178" fontId="1" fillId="9" borderId="0" xfId="16" applyNumberFormat="1" applyFont="1" applyFill="1" applyAlignment="1">
      <alignment vertical="center" wrapText="1"/>
    </xf>
    <xf numFmtId="178" fontId="15" fillId="9" borderId="0" xfId="18" applyNumberFormat="1" applyFill="1" applyAlignment="1">
      <alignment horizontal="center" vertical="center"/>
    </xf>
    <xf numFmtId="0" fontId="38" fillId="9" borderId="0" xfId="20" applyFont="1" applyFill="1">
      <alignment vertical="center"/>
    </xf>
    <xf numFmtId="180" fontId="1" fillId="9" borderId="0" xfId="16" applyNumberFormat="1" applyFont="1" applyFill="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9" borderId="0" xfId="16" applyFont="1" applyFill="1" applyAlignment="1">
      <alignment horizontal="center" vertical="center"/>
    </xf>
    <xf numFmtId="187" fontId="1" fillId="9" borderId="0" xfId="17" applyNumberFormat="1" applyFont="1" applyFill="1" applyAlignment="1">
      <alignment horizontal="center" vertical="center" wrapText="1"/>
    </xf>
    <xf numFmtId="187" fontId="1" fillId="9" borderId="34" xfId="17" applyNumberFormat="1" applyFont="1" applyFill="1" applyBorder="1" applyAlignment="1">
      <alignment horizontal="center" vertical="center"/>
    </xf>
    <xf numFmtId="178" fontId="15" fillId="9" borderId="0" xfId="16" applyNumberFormat="1" applyFill="1" applyAlignment="1">
      <alignment horizontal="center" vertical="center"/>
    </xf>
    <xf numFmtId="187" fontId="1" fillId="9" borderId="0" xfId="16" applyNumberFormat="1" applyFont="1" applyFill="1" applyAlignment="1">
      <alignment horizontal="center" vertical="center"/>
    </xf>
    <xf numFmtId="179" fontId="1" fillId="9" borderId="34" xfId="17" applyNumberFormat="1" applyFont="1" applyFill="1" applyBorder="1" applyAlignment="1">
      <alignment horizontal="center" vertical="center" wrapText="1"/>
    </xf>
    <xf numFmtId="0" fontId="1" fillId="9" borderId="34" xfId="16" applyFont="1" applyFill="1" applyBorder="1" applyAlignment="1">
      <alignment horizontal="center" vertical="center"/>
    </xf>
    <xf numFmtId="187" fontId="1" fillId="9" borderId="0" xfId="17" applyNumberFormat="1" applyFont="1" applyFill="1" applyAlignment="1">
      <alignment horizontal="center" vertical="center"/>
    </xf>
    <xf numFmtId="0" fontId="1"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xf numFmtId="187" fontId="1" fillId="9" borderId="188" xfId="17" applyNumberFormat="1" applyFont="1" applyFill="1" applyBorder="1" applyAlignment="1">
      <alignment horizontal="center" vertical="center"/>
    </xf>
    <xf numFmtId="179" fontId="1" fillId="9" borderId="0" xfId="17" applyNumberFormat="1" applyFont="1" applyFill="1" applyAlignment="1">
      <alignment horizontal="center" vertical="center" wrapText="1"/>
    </xf>
    <xf numFmtId="0" fontId="1" fillId="9" borderId="39" xfId="16" applyFont="1" applyFill="1" applyBorder="1" applyAlignment="1">
      <alignment horizontal="center" vertical="center"/>
    </xf>
    <xf numFmtId="0" fontId="1" fillId="9" borderId="31" xfId="16" applyFont="1" applyFill="1" applyBorder="1" applyAlignment="1">
      <alignment horizontal="center" vertical="center"/>
    </xf>
    <xf numFmtId="0" fontId="1" fillId="9" borderId="42" xfId="16"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E43A-49AF-8ED8-958D11ECC7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30326</c:v>
                </c:pt>
                <c:pt idx="1">
                  <c:v>35879</c:v>
                </c:pt>
                <c:pt idx="2">
                  <c:v>23871</c:v>
                </c:pt>
                <c:pt idx="3">
                  <c:v>42819</c:v>
                </c:pt>
                <c:pt idx="4">
                  <c:v>21133</c:v>
                </c:pt>
              </c:numCache>
            </c:numRef>
          </c:val>
          <c:smooth val="0"/>
          <c:extLst>
            <c:ext xmlns:c16="http://schemas.microsoft.com/office/drawing/2014/chart" uri="{C3380CC4-5D6E-409C-BE32-E72D297353CC}">
              <c16:uniqueId val="{00000001-E43A-49AF-8ED8-958D11ECC7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5.09</c:v>
                </c:pt>
                <c:pt idx="1">
                  <c:v>8.41</c:v>
                </c:pt>
                <c:pt idx="2">
                  <c:v>7.6</c:v>
                </c:pt>
                <c:pt idx="3">
                  <c:v>4.4000000000000004</c:v>
                </c:pt>
                <c:pt idx="4">
                  <c:v>4.6100000000000003</c:v>
                </c:pt>
              </c:numCache>
            </c:numRef>
          </c:val>
          <c:extLst>
            <c:ext xmlns:c16="http://schemas.microsoft.com/office/drawing/2014/chart" uri="{C3380CC4-5D6E-409C-BE32-E72D297353CC}">
              <c16:uniqueId val="{00000000-D27D-476C-9E48-B6D555957C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17.93</c:v>
                </c:pt>
                <c:pt idx="1">
                  <c:v>18.079999999999998</c:v>
                </c:pt>
                <c:pt idx="2">
                  <c:v>19.11</c:v>
                </c:pt>
                <c:pt idx="3">
                  <c:v>17.579999999999998</c:v>
                </c:pt>
                <c:pt idx="4">
                  <c:v>16.38</c:v>
                </c:pt>
              </c:numCache>
            </c:numRef>
          </c:val>
          <c:extLst>
            <c:ext xmlns:c16="http://schemas.microsoft.com/office/drawing/2014/chart" uri="{C3380CC4-5D6E-409C-BE32-E72D297353CC}">
              <c16:uniqueId val="{00000001-D27D-476C-9E48-B6D555957C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-2.74</c:v>
                </c:pt>
                <c:pt idx="1">
                  <c:v>1.44</c:v>
                </c:pt>
                <c:pt idx="2">
                  <c:v>-2.5499999999999998</c:v>
                </c:pt>
                <c:pt idx="3">
                  <c:v>-7.78</c:v>
                </c:pt>
                <c:pt idx="4">
                  <c:v>-2.95</c:v>
                </c:pt>
              </c:numCache>
            </c:numRef>
          </c:val>
          <c:smooth val="0"/>
          <c:extLst>
            <c:ext xmlns:c16="http://schemas.microsoft.com/office/drawing/2014/chart" uri="{C3380CC4-5D6E-409C-BE32-E72D297353CC}">
              <c16:uniqueId val="{00000002-D27D-476C-9E48-B6D555957C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0.31</c:v>
                </c:pt>
                <c:pt idx="2">
                  <c:v>#N/A</c:v>
                </c:pt>
                <c:pt idx="3">
                  <c:v>0.23</c:v>
                </c:pt>
                <c:pt idx="4">
                  <c:v>#N/A</c:v>
                </c:pt>
                <c:pt idx="5">
                  <c:v>1.21</c:v>
                </c:pt>
                <c:pt idx="6">
                  <c:v>#N/A</c:v>
                </c:pt>
                <c:pt idx="7">
                  <c:v>0.01</c:v>
                </c:pt>
                <c:pt idx="8">
                  <c:v>#N/A</c:v>
                </c:pt>
                <c:pt idx="9">
                  <c:v>0.01</c:v>
                </c:pt>
              </c:numCache>
            </c:numRef>
          </c:val>
          <c:extLst>
            <c:ext xmlns:c16="http://schemas.microsoft.com/office/drawing/2014/chart" uri="{C3380CC4-5D6E-409C-BE32-E72D297353CC}">
              <c16:uniqueId val="{00000000-E64A-4FE0-8BD7-B313F74B01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4A-4FE0-8BD7-B313F74B019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2-E64A-4FE0-8BD7-B313F74B019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0.08</c:v>
                </c:pt>
                <c:pt idx="4">
                  <c:v>#N/A</c:v>
                </c:pt>
                <c:pt idx="5">
                  <c:v>0.04</c:v>
                </c:pt>
                <c:pt idx="6">
                  <c:v>#N/A</c:v>
                </c:pt>
                <c:pt idx="7">
                  <c:v>0.06</c:v>
                </c:pt>
                <c:pt idx="8">
                  <c:v>#N/A</c:v>
                </c:pt>
                <c:pt idx="9">
                  <c:v>0.04</c:v>
                </c:pt>
              </c:numCache>
            </c:numRef>
          </c:val>
          <c:extLst>
            <c:ext xmlns:c16="http://schemas.microsoft.com/office/drawing/2014/chart" uri="{C3380CC4-5D6E-409C-BE32-E72D297353CC}">
              <c16:uniqueId val="{00000003-E64A-4FE0-8BD7-B313F74B0195}"/>
            </c:ext>
          </c:extLst>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#N/A</c:v>
                </c:pt>
                <c:pt idx="5">
                  <c:v>0.31</c:v>
                </c:pt>
                <c:pt idx="6">
                  <c:v>#N/A</c:v>
                </c:pt>
                <c:pt idx="7">
                  <c:v>0.15</c:v>
                </c:pt>
                <c:pt idx="8">
                  <c:v>#N/A</c:v>
                </c:pt>
                <c:pt idx="9">
                  <c:v>0.13</c:v>
                </c:pt>
              </c:numCache>
            </c:numRef>
          </c:val>
          <c:extLst>
            <c:ext xmlns:c16="http://schemas.microsoft.com/office/drawing/2014/chart" uri="{C3380CC4-5D6E-409C-BE32-E72D297353CC}">
              <c16:uniqueId val="{00000004-E64A-4FE0-8BD7-B313F74B019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c:v>
                </c:pt>
                <c:pt idx="8">
                  <c:v>#N/A</c:v>
                </c:pt>
                <c:pt idx="9">
                  <c:v>0.59</c:v>
                </c:pt>
              </c:numCache>
            </c:numRef>
          </c:val>
          <c:extLst>
            <c:ext xmlns:c16="http://schemas.microsoft.com/office/drawing/2014/chart" uri="{C3380CC4-5D6E-409C-BE32-E72D297353CC}">
              <c16:uniqueId val="{00000005-E64A-4FE0-8BD7-B313F74B01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4.7699999999999996</c:v>
                </c:pt>
                <c:pt idx="2">
                  <c:v>#N/A</c:v>
                </c:pt>
                <c:pt idx="3">
                  <c:v>3.24</c:v>
                </c:pt>
                <c:pt idx="4">
                  <c:v>#N/A</c:v>
                </c:pt>
                <c:pt idx="5">
                  <c:v>3.37</c:v>
                </c:pt>
                <c:pt idx="6">
                  <c:v>#N/A</c:v>
                </c:pt>
                <c:pt idx="7">
                  <c:v>3.13</c:v>
                </c:pt>
                <c:pt idx="8">
                  <c:v>#N/A</c:v>
                </c:pt>
                <c:pt idx="9">
                  <c:v>1.52</c:v>
                </c:pt>
              </c:numCache>
            </c:numRef>
          </c:val>
          <c:extLst>
            <c:ext xmlns:c16="http://schemas.microsoft.com/office/drawing/2014/chart" uri="{C3380CC4-5D6E-409C-BE32-E72D297353CC}">
              <c16:uniqueId val="{00000006-E64A-4FE0-8BD7-B313F74B01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0.74</c:v>
                </c:pt>
                <c:pt idx="2">
                  <c:v>#N/A</c:v>
                </c:pt>
                <c:pt idx="3">
                  <c:v>1.19</c:v>
                </c:pt>
                <c:pt idx="4">
                  <c:v>#N/A</c:v>
                </c:pt>
                <c:pt idx="5">
                  <c:v>0.95</c:v>
                </c:pt>
                <c:pt idx="6">
                  <c:v>#N/A</c:v>
                </c:pt>
                <c:pt idx="7">
                  <c:v>0.43</c:v>
                </c:pt>
                <c:pt idx="8">
                  <c:v>#N/A</c:v>
                </c:pt>
                <c:pt idx="9">
                  <c:v>1.57</c:v>
                </c:pt>
              </c:numCache>
            </c:numRef>
          </c:val>
          <c:extLst>
            <c:ext xmlns:c16="http://schemas.microsoft.com/office/drawing/2014/chart" uri="{C3380CC4-5D6E-409C-BE32-E72D297353CC}">
              <c16:uniqueId val="{00000007-E64A-4FE0-8BD7-B313F74B01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4.9400000000000004</c:v>
                </c:pt>
                <c:pt idx="2">
                  <c:v>#N/A</c:v>
                </c:pt>
                <c:pt idx="3">
                  <c:v>8.25</c:v>
                </c:pt>
                <c:pt idx="4">
                  <c:v>#N/A</c:v>
                </c:pt>
                <c:pt idx="5">
                  <c:v>7.29</c:v>
                </c:pt>
                <c:pt idx="6">
                  <c:v>#N/A</c:v>
                </c:pt>
                <c:pt idx="7">
                  <c:v>4.24</c:v>
                </c:pt>
                <c:pt idx="8">
                  <c:v>#N/A</c:v>
                </c:pt>
                <c:pt idx="9">
                  <c:v>4.47</c:v>
                </c:pt>
              </c:numCache>
            </c:numRef>
          </c:val>
          <c:extLst>
            <c:ext xmlns:c16="http://schemas.microsoft.com/office/drawing/2014/chart" uri="{C3380CC4-5D6E-409C-BE32-E72D297353CC}">
              <c16:uniqueId val="{00000008-E64A-4FE0-8BD7-B313F74B01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13.99</c:v>
                </c:pt>
                <c:pt idx="2">
                  <c:v>#N/A</c:v>
                </c:pt>
                <c:pt idx="3">
                  <c:v>10.8</c:v>
                </c:pt>
                <c:pt idx="4">
                  <c:v>#N/A</c:v>
                </c:pt>
                <c:pt idx="5">
                  <c:v>8.02</c:v>
                </c:pt>
                <c:pt idx="6">
                  <c:v>#N/A</c:v>
                </c:pt>
                <c:pt idx="7">
                  <c:v>7.77</c:v>
                </c:pt>
                <c:pt idx="8">
                  <c:v>#N/A</c:v>
                </c:pt>
                <c:pt idx="9">
                  <c:v>9.08</c:v>
                </c:pt>
              </c:numCache>
            </c:numRef>
          </c:val>
          <c:extLst>
            <c:ext xmlns:c16="http://schemas.microsoft.com/office/drawing/2014/chart" uri="{C3380CC4-5D6E-409C-BE32-E72D297353CC}">
              <c16:uniqueId val="{00000009-E64A-4FE0-8BD7-B313F74B01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4322</c:v>
                </c:pt>
                <c:pt idx="5">
                  <c:v>4071</c:v>
                </c:pt>
                <c:pt idx="8">
                  <c:v>4108</c:v>
                </c:pt>
                <c:pt idx="11">
                  <c:v>4272</c:v>
                </c:pt>
                <c:pt idx="14">
                  <c:v>4274</c:v>
                </c:pt>
              </c:numCache>
            </c:numRef>
          </c:val>
          <c:extLst>
            <c:ext xmlns:c16="http://schemas.microsoft.com/office/drawing/2014/chart" uri="{C3380CC4-5D6E-409C-BE32-E72D297353CC}">
              <c16:uniqueId val="{00000000-4F82-4BA0-9136-E5B3F892FB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82-4BA0-9136-E5B3F892FB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2-4F82-4BA0-9136-E5B3F892FB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284</c:v>
                </c:pt>
                <c:pt idx="3">
                  <c:v>168</c:v>
                </c:pt>
                <c:pt idx="6">
                  <c:v>231</c:v>
                </c:pt>
                <c:pt idx="9">
                  <c:v>234</c:v>
                </c:pt>
                <c:pt idx="12">
                  <c:v>234</c:v>
                </c:pt>
              </c:numCache>
            </c:numRef>
          </c:val>
          <c:extLst>
            <c:ext xmlns:c16="http://schemas.microsoft.com/office/drawing/2014/chart" uri="{C3380CC4-5D6E-409C-BE32-E72D297353CC}">
              <c16:uniqueId val="{00000003-4F82-4BA0-9136-E5B3F892FB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1309</c:v>
                </c:pt>
                <c:pt idx="3">
                  <c:v>1252</c:v>
                </c:pt>
                <c:pt idx="6">
                  <c:v>1194</c:v>
                </c:pt>
                <c:pt idx="9">
                  <c:v>1157</c:v>
                </c:pt>
                <c:pt idx="12">
                  <c:v>1084</c:v>
                </c:pt>
              </c:numCache>
            </c:numRef>
          </c:val>
          <c:extLst>
            <c:ext xmlns:c16="http://schemas.microsoft.com/office/drawing/2014/chart" uri="{C3380CC4-5D6E-409C-BE32-E72D297353CC}">
              <c16:uniqueId val="{00000004-4F82-4BA0-9136-E5B3F892FB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82-4BA0-9136-E5B3F892FB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82-4BA0-9136-E5B3F892FB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5089</c:v>
                </c:pt>
                <c:pt idx="3">
                  <c:v>4678</c:v>
                </c:pt>
                <c:pt idx="6">
                  <c:v>4605</c:v>
                </c:pt>
                <c:pt idx="9">
                  <c:v>4591</c:v>
                </c:pt>
                <c:pt idx="12">
                  <c:v>4568</c:v>
                </c:pt>
              </c:numCache>
            </c:numRef>
          </c:val>
          <c:extLst>
            <c:ext xmlns:c16="http://schemas.microsoft.com/office/drawing/2014/chart" uri="{C3380CC4-5D6E-409C-BE32-E72D297353CC}">
              <c16:uniqueId val="{00000007-4F82-4BA0-9136-E5B3F892FB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2380</c:v>
                </c:pt>
                <c:pt idx="2">
                  <c:v>#N/A</c:v>
                </c:pt>
                <c:pt idx="3">
                  <c:v>#N/A</c:v>
                </c:pt>
                <c:pt idx="4">
                  <c:v>2047</c:v>
                </c:pt>
                <c:pt idx="5">
                  <c:v>#N/A</c:v>
                </c:pt>
                <c:pt idx="6">
                  <c:v>#N/A</c:v>
                </c:pt>
                <c:pt idx="7">
                  <c:v>1942</c:v>
                </c:pt>
                <c:pt idx="8">
                  <c:v>#N/A</c:v>
                </c:pt>
                <c:pt idx="9">
                  <c:v>#N/A</c:v>
                </c:pt>
                <c:pt idx="10">
                  <c:v>1730</c:v>
                </c:pt>
                <c:pt idx="11">
                  <c:v>#N/A</c:v>
                </c:pt>
                <c:pt idx="12">
                  <c:v>#N/A</c:v>
                </c:pt>
                <c:pt idx="13">
                  <c:v>1632</c:v>
                </c:pt>
                <c:pt idx="14">
                  <c:v>#N/A</c:v>
                </c:pt>
              </c:numCache>
            </c:numRef>
          </c:val>
          <c:smooth val="0"/>
          <c:extLst>
            <c:ext xmlns:c16="http://schemas.microsoft.com/office/drawing/2014/chart" uri="{C3380CC4-5D6E-409C-BE32-E72D297353CC}">
              <c16:uniqueId val="{00000008-4F82-4BA0-9136-E5B3F892FB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47317</c:v>
                </c:pt>
                <c:pt idx="5">
                  <c:v>45334</c:v>
                </c:pt>
                <c:pt idx="8">
                  <c:v>44804</c:v>
                </c:pt>
                <c:pt idx="11">
                  <c:v>44514</c:v>
                </c:pt>
                <c:pt idx="14">
                  <c:v>43568</c:v>
                </c:pt>
              </c:numCache>
            </c:numRef>
          </c:val>
          <c:extLst>
            <c:ext xmlns:c16="http://schemas.microsoft.com/office/drawing/2014/chart" uri="{C3380CC4-5D6E-409C-BE32-E72D297353CC}">
              <c16:uniqueId val="{00000000-53AD-491C-904D-B29C662016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9066</c:v>
                </c:pt>
                <c:pt idx="5">
                  <c:v>9890</c:v>
                </c:pt>
                <c:pt idx="8">
                  <c:v>10139</c:v>
                </c:pt>
                <c:pt idx="11">
                  <c:v>7449</c:v>
                </c:pt>
                <c:pt idx="14">
                  <c:v>4321</c:v>
                </c:pt>
              </c:numCache>
            </c:numRef>
          </c:val>
          <c:extLst>
            <c:ext xmlns:c16="http://schemas.microsoft.com/office/drawing/2014/chart" uri="{C3380CC4-5D6E-409C-BE32-E72D297353CC}">
              <c16:uniqueId val="{00000001-53AD-491C-904D-B29C662016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8194</c:v>
                </c:pt>
                <c:pt idx="5">
                  <c:v>9335</c:v>
                </c:pt>
                <c:pt idx="8">
                  <c:v>10420</c:v>
                </c:pt>
                <c:pt idx="11">
                  <c:v>10212</c:v>
                </c:pt>
                <c:pt idx="14">
                  <c:v>9735</c:v>
                </c:pt>
              </c:numCache>
            </c:numRef>
          </c:val>
          <c:extLst>
            <c:ext xmlns:c16="http://schemas.microsoft.com/office/drawing/2014/chart" uri="{C3380CC4-5D6E-409C-BE32-E72D297353CC}">
              <c16:uniqueId val="{00000002-53AD-491C-904D-B29C662016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AD-491C-904D-B29C662016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AD-491C-904D-B29C662016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53AD-491C-904D-B29C662016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4820</c:v>
                </c:pt>
                <c:pt idx="3">
                  <c:v>4232</c:v>
                </c:pt>
                <c:pt idx="6">
                  <c:v>4276</c:v>
                </c:pt>
                <c:pt idx="9">
                  <c:v>4069</c:v>
                </c:pt>
                <c:pt idx="12">
                  <c:v>3784</c:v>
                </c:pt>
              </c:numCache>
            </c:numRef>
          </c:val>
          <c:extLst>
            <c:ext xmlns:c16="http://schemas.microsoft.com/office/drawing/2014/chart" uri="{C3380CC4-5D6E-409C-BE32-E72D297353CC}">
              <c16:uniqueId val="{00000006-53AD-491C-904D-B29C662016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1357</c:v>
                </c:pt>
                <c:pt idx="3">
                  <c:v>1250</c:v>
                </c:pt>
                <c:pt idx="6">
                  <c:v>1147</c:v>
                </c:pt>
                <c:pt idx="9">
                  <c:v>1094</c:v>
                </c:pt>
                <c:pt idx="12">
                  <c:v>1017</c:v>
                </c:pt>
              </c:numCache>
            </c:numRef>
          </c:val>
          <c:extLst>
            <c:ext xmlns:c16="http://schemas.microsoft.com/office/drawing/2014/chart" uri="{C3380CC4-5D6E-409C-BE32-E72D297353CC}">
              <c16:uniqueId val="{00000007-53AD-491C-904D-B29C662016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24914</c:v>
                </c:pt>
                <c:pt idx="3">
                  <c:v>24359</c:v>
                </c:pt>
                <c:pt idx="6">
                  <c:v>23795</c:v>
                </c:pt>
                <c:pt idx="9">
                  <c:v>18078</c:v>
                </c:pt>
                <c:pt idx="12">
                  <c:v>12963</c:v>
                </c:pt>
              </c:numCache>
            </c:numRef>
          </c:val>
          <c:extLst>
            <c:ext xmlns:c16="http://schemas.microsoft.com/office/drawing/2014/chart" uri="{C3380CC4-5D6E-409C-BE32-E72D297353CC}">
              <c16:uniqueId val="{00000008-53AD-491C-904D-B29C662016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85</c:v>
                </c:pt>
                <c:pt idx="3">
                  <c:v>70</c:v>
                </c:pt>
                <c:pt idx="6">
                  <c:v>53</c:v>
                </c:pt>
                <c:pt idx="9">
                  <c:v>36</c:v>
                </c:pt>
                <c:pt idx="12">
                  <c:v>19</c:v>
                </c:pt>
              </c:numCache>
            </c:numRef>
          </c:val>
          <c:extLst>
            <c:ext xmlns:c16="http://schemas.microsoft.com/office/drawing/2014/chart" uri="{C3380CC4-5D6E-409C-BE32-E72D297353CC}">
              <c16:uniqueId val="{00000009-53AD-491C-904D-B29C662016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47259</c:v>
                </c:pt>
                <c:pt idx="3">
                  <c:v>48136</c:v>
                </c:pt>
                <c:pt idx="6">
                  <c:v>47006</c:v>
                </c:pt>
                <c:pt idx="9">
                  <c:v>45928</c:v>
                </c:pt>
                <c:pt idx="12">
                  <c:v>44343</c:v>
                </c:pt>
              </c:numCache>
            </c:numRef>
          </c:val>
          <c:extLst>
            <c:ext xmlns:c16="http://schemas.microsoft.com/office/drawing/2014/chart" uri="{C3380CC4-5D6E-409C-BE32-E72D297353CC}">
              <c16:uniqueId val="{0000000A-53AD-491C-904D-B29C662016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13859</c:v>
                </c:pt>
                <c:pt idx="2">
                  <c:v>#N/A</c:v>
                </c:pt>
                <c:pt idx="3">
                  <c:v>#N/A</c:v>
                </c:pt>
                <c:pt idx="4">
                  <c:v>13490</c:v>
                </c:pt>
                <c:pt idx="5">
                  <c:v>#N/A</c:v>
                </c:pt>
                <c:pt idx="6">
                  <c:v>#N/A</c:v>
                </c:pt>
                <c:pt idx="7">
                  <c:v>10914</c:v>
                </c:pt>
                <c:pt idx="8">
                  <c:v>#N/A</c:v>
                </c:pt>
                <c:pt idx="9">
                  <c:v>#N/A</c:v>
                </c:pt>
                <c:pt idx="10">
                  <c:v>7030</c:v>
                </c:pt>
                <c:pt idx="11">
                  <c:v>#N/A</c:v>
                </c:pt>
                <c:pt idx="12">
                  <c:v>#N/A</c:v>
                </c:pt>
                <c:pt idx="13">
                  <c:v>4500</c:v>
                </c:pt>
                <c:pt idx="14">
                  <c:v>#N/A</c:v>
                </c:pt>
              </c:numCache>
            </c:numRef>
          </c:val>
          <c:smooth val="0"/>
          <c:extLst>
            <c:ext xmlns:c16="http://schemas.microsoft.com/office/drawing/2014/chart" uri="{C3380CC4-5D6E-409C-BE32-E72D297353CC}">
              <c16:uniqueId val="{0000000B-53AD-491C-904D-B29C662016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5822</c:v>
                </c:pt>
                <c:pt idx="1">
                  <c:v>5357</c:v>
                </c:pt>
                <c:pt idx="2">
                  <c:v>5024</c:v>
                </c:pt>
              </c:numCache>
            </c:numRef>
          </c:val>
          <c:extLst>
            <c:ext xmlns:c16="http://schemas.microsoft.com/office/drawing/2014/chart" uri="{C3380CC4-5D6E-409C-BE32-E72D297353CC}">
              <c16:uniqueId val="{00000000-669C-46CE-AA60-DF5B1665F8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130</c:v>
                </c:pt>
                <c:pt idx="1">
                  <c:v>130</c:v>
                </c:pt>
                <c:pt idx="2">
                  <c:v>130</c:v>
                </c:pt>
              </c:numCache>
            </c:numRef>
          </c:val>
          <c:extLst>
            <c:ext xmlns:c16="http://schemas.microsoft.com/office/drawing/2014/chart" uri="{C3380CC4-5D6E-409C-BE32-E72D297353CC}">
              <c16:uniqueId val="{00000001-669C-46CE-AA60-DF5B1665F8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2846</c:v>
                </c:pt>
                <c:pt idx="1">
                  <c:v>2793</c:v>
                </c:pt>
                <c:pt idx="2">
                  <c:v>2756</c:v>
                </c:pt>
              </c:numCache>
            </c:numRef>
          </c:val>
          <c:extLst>
            <c:ext xmlns:c16="http://schemas.microsoft.com/office/drawing/2014/chart" uri="{C3380CC4-5D6E-409C-BE32-E72D297353CC}">
              <c16:uniqueId val="{00000002-669C-46CE-AA60-DF5B1665F8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{A03852FD-77F1-4705-BA59-12DB4701F9D5}</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CC3-4C67-90FF-3BC3F97CA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{ABBDF15B-04B4-49B7-A7A1-DF85D6B03C33}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C3-4C67-90FF-3BC3F97CA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{035FE660-245E-4730-B26C-E78128DB8883}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C3-4C67-90FF-3BC3F97CA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{0FC03377-9269-4BF4-8CA0-4221EC864D21}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C3-4C67-90FF-3BC3F97CA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{BF3EF1FF-9F3A-42EA-8DC4-96CA4EC6596C}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C3-4C67-90FF-3BC3F97CA3CD}"/>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{098099DC-ECF5-4890-AADE-9E1C1126BF1A}</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CC3-4C67-90FF-3BC3F97CA3CD}"/>
                </c:ext>
              </c:extLst>
            </c:dLbl>
            <c:dLbl>
              <c:idx val="16"/>
              <c:tx>
                <c:strRef>
                  <c:f>[1]公会計指標分析・財政指標組合せ分析表!$CF$50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{195A6E27-6F74-4A3F-ADD6-22800B2E5AB0}</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CC3-4C67-90FF-3BC3F97CA3CD}"/>
                </c:ext>
              </c:extLst>
            </c:dLbl>
            <c:dLbl>
              <c:idx val="24"/>
              <c:tx>
                <c:strRef>
                  <c:f>[1]公会計指標分析・財政指標組合せ分析表!$CN$50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{85A3E75A-B4D7-4902-9241-B9AEA96F2D58}</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CC3-4C67-90FF-3BC3F97CA3CD}"/>
                </c:ext>
              </c:extLst>
            </c:dLbl>
            <c:dLbl>
              <c:idx val="32"/>
              <c:tx>
                <c:strRef>
                  <c:f>[1]公会計指標分析・財政指標組合せ分析表!$CV$50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{2FD88158-877A-4C8E-9150-4522099BAE19}</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CC3-4C67-90FF-3BC3F97CA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52.9</c:v>
                </c:pt>
                <c:pt idx="24">
                  <c:v>53.4</c:v>
                </c:pt>
                <c:pt idx="32">
                  <c:v>54</c:v>
                </c:pt>
              </c:numCache>
            </c:numRef>
          </c:xVal>
          <c:yVal>
            <c:numRef>
              <c:f>[1]公会計指標分析・財政指標組合せ分析表!$BP$51:$DC$51</c:f>
              <c:numCache>
                <c:formatCode>General</c:formatCode>
                <c:ptCount val="40"/>
                <c:pt idx="16">
                  <c:v>40.5</c:v>
                </c:pt>
                <c:pt idx="24">
                  <c:v>26.2</c:v>
                </c:pt>
                <c:pt idx="32">
                  <c:v>16.600000000000001</c:v>
                </c:pt>
              </c:numCache>
            </c:numRef>
          </c:yVal>
          <c:smooth val="0"/>
          <c:extLst>
            <c:ext xmlns:c16="http://schemas.microsoft.com/office/drawing/2014/chart" uri="{C3380CC4-5D6E-409C-BE32-E72D297353CC}">
              <c16:uniqueId val="{00000009-ECC3-4C67-90FF-3BC3F97CA3CD}"/>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{03BCB0E4-5F08-4A73-9D7C-CB62FB585072}</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CC3-4C67-90FF-3BC3F97CA3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{48729C94-7634-472C-B01E-BE3295A4A9B3}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C3-4C67-90FF-3BC3F97CA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{B8BE4B96-48E1-4359-8BD4-5E1B84C8576A}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C3-4C67-90FF-3BC3F97CA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{58ACF6C8-175B-4047-AC29-8177005AA135}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C3-4C67-90FF-3BC3F97CA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{E270ECFC-B729-4F24-AF72-A449DDD91C45}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C3-4C67-90FF-3BC3F97CA3CD}"/>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{0CF40FB5-59AC-43BE-B3F4-4E53DB9F3FAD}</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CC3-4C67-90FF-3BC3F97CA3CD}"/>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{10F29381-819E-419B-9E78-6B7535115F69}</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CC3-4C67-90FF-3BC3F97CA3CD}"/>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{FE28D6A1-C331-4FB3-BFE1-33590E49943F}</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CC3-4C67-90FF-3BC3F97CA3CD}"/>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{541B439D-9D06-46AF-826E-D79D4BB4A2AA}</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CC3-4C67-90FF-3BC3F97CA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58.6</c:v>
                </c:pt>
                <c:pt idx="24">
                  <c:v>58.9</c:v>
                </c:pt>
                <c:pt idx="32">
                  <c:v>59.2</c:v>
                </c:pt>
              </c:numCache>
            </c:numRef>
          </c:xVal>
          <c:yVal>
            <c:numRef>
              <c:f>[1]公会計指標分析・財政指標組合せ分析表!$BP$55:$DC$55</c:f>
              <c:numCache>
                <c:formatCode>General</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ECC3-4C67-90FF-3BC3F97CA3CD}"/>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{BD57B12D-57F2-4591-AA29-755A611B1AAC}</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47E-4A6D-90FE-68E8D99F25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{F3460628-93E0-4D5C-A551-65E085672C9E}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7E-4A6D-90FE-68E8D99F25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{B8FD7FE4-E02A-4A85-8627-1D567F551E48}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7E-4A6D-90FE-68E8D99F25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{BFF85654-E310-439D-BD60-571BECD54889}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7E-4A6D-90FE-68E8D99F25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{176101DE-5DFE-4C61-965C-5D16978B3DD4}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7E-4A6D-90FE-68E8D99F257C}"/>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{3887451C-531C-4AB8-A4CE-0D5BDDB7301A}</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47E-4A6D-90FE-68E8D99F257C}"/>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{132301D6-7AB3-4108-9F0E-EAE2EF9D97E1}</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47E-4A6D-90FE-68E8D99F257C}"/>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{310C1AB5-273F-4363-865B-F13C73F94471}</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47E-4A6D-90FE-68E8D99F257C}"/>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{20AF89CE-B177-42C9-A99F-7AF5AFE10434}</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47E-4A6D-90FE-68E8D99F25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c:v>
                </c:pt>
                <c:pt idx="8">
                  <c:v>8.3000000000000007</c:v>
                </c:pt>
                <c:pt idx="16">
                  <c:v>7.8</c:v>
                </c:pt>
                <c:pt idx="24">
                  <c:v>7</c:v>
                </c:pt>
                <c:pt idx="32">
                  <c:v>6.5</c:v>
                </c:pt>
              </c:numCache>
            </c:numRef>
          </c:xVal>
          <c:yVal>
            <c:numRef>
              <c:f>[1]公会計指標分析・財政指標組合せ分析表!$BP$73:$DC$73</c:f>
              <c:numCache>
                <c:formatCode>General</c:formatCode>
                <c:ptCount val="40"/>
                <c:pt idx="0">
                  <c:v>51.5</c:v>
                </c:pt>
                <c:pt idx="8">
                  <c:v>49.9</c:v>
                </c:pt>
                <c:pt idx="16">
                  <c:v>40.5</c:v>
                </c:pt>
                <c:pt idx="24">
                  <c:v>26.2</c:v>
                </c:pt>
                <c:pt idx="32">
                  <c:v>16.600000000000001</c:v>
                </c:pt>
              </c:numCache>
            </c:numRef>
          </c:yVal>
          <c:smooth val="0"/>
          <c:extLst>
            <c:ext xmlns:c16="http://schemas.microsoft.com/office/drawing/2014/chart" uri="{C3380CC4-5D6E-409C-BE32-E72D297353CC}">
              <c16:uniqueId val="{00000009-E47E-4A6D-90FE-68E8D99F257C}"/>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{34F71731-B792-4160-80CC-7E30E9035885}</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47E-4A6D-90FE-68E8D99F25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{921AE8C6-F338-45D5-8E7E-9D77CF2D4F76}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7E-4A6D-90FE-68E8D99F25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{FDAF0791-368F-46BA-9452-2FBA369ABF72}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7E-4A6D-90FE-68E8D99F25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{11D19196-4EA7-48AC-B25E-0EE153646222}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7E-4A6D-90FE-68E8D99F25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{20D9772D-9940-4C4E-B099-29DAB58EA4CE}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7E-4A6D-90FE-68E8D99F257C}"/>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{BF09EC56-0C1D-491A-8901-42DE7823E133}</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47E-4A6D-90FE-68E8D99F257C}"/>
                </c:ext>
              </c:extLst>
            </c:dLbl>
            <c:dLbl>
              <c:idx val="16"/>
              <c:layout>
                <c:manualLayout>
                  <c:x val="-4.5160355153971293E-2"/>
                  <c:y val="-6.2416647087793951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{D6A68C7B-9B56-4024-A92B-27526C9DFB2C}</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47E-4A6D-90FE-68E8D99F257C}"/>
                </c:ext>
              </c:extLst>
            </c:dLbl>
            <c:dLbl>
              <c:idx val="24"/>
              <c:layout>
                <c:manualLayout>
                  <c:x val="-1.8235628084249993E-2"/>
                  <c:y val="-6.2416647087793951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{03CCC3D0-509E-4D6F-9E9F-B3F66C7EB412}</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47E-4A6D-90FE-68E8D99F257C}"/>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{10FDC534-5915-426D-B242-C2189AF40AC9}</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47E-4A6D-90FE-68E8D99F25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5.2</c:v>
                </c:pt>
                <c:pt idx="8">
                  <c:v>4.8</c:v>
                </c:pt>
                <c:pt idx="16">
                  <c:v>3.6</c:v>
                </c:pt>
                <c:pt idx="24">
                  <c:v>3.6</c:v>
                </c:pt>
                <c:pt idx="32">
                  <c:v>3.5</c:v>
                </c:pt>
              </c:numCache>
            </c:numRef>
          </c:xVal>
          <c:yVal>
            <c:numRef>
              <c:f>[1]公会計指標分析・財政指標組合せ分析表!$BP$77:$DC$77</c:f>
              <c:numCache>
                <c:formatCode>General</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E47E-4A6D-90FE-68E8D99F257C}"/>
            </c:ext>
          </c:extLst>
        </c:ser>
        <c:dLbls>
          <c:showLegendKey val="0"/>
          <c:showVal val="1"/>
          <c:showCatName val="0"/>
          <c:showSerName val="0"/>
          <c:showPercent val="0"/>
          <c:showBubbleSize val="0"/>
        </c:dLbls>
        <c:axId val="84219776"/>
        <c:axId val="84234240"/>
      </c:scatterChart>
      <c:valAx>
        <c:axId val="84219776"/>
        <c:scaling>
          <c:orientation val="minMax"/>
          <c:max val="9.5"/>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年度以降減少傾向となっており、平成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年度においても前年度と比較して</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また、元利償還金も財政状況を考慮し、補償金等の生じない借換債の繰上げ償還を推進したことにより、減少している。</a:t>
          </a:r>
        </a:p>
        <a:p>
          <a:r>
            <a:rPr kumimoji="1" lang="ja-JP" altLang="en-US" sz="1400">
              <a:latin typeface="ＭＳ ゴシック" pitchFamily="49" charset="-128"/>
              <a:ea typeface="ＭＳ ゴシック" pitchFamily="49" charset="-128"/>
            </a:rPr>
            <a:t>　今後、大規模な施設の建設を控えているため、引き続き、市債の新規発行の抑制及び普通交付税の基準財政需要額に算入される地方債の活用並びに補償金等の生じない借換債の繰上償還を推進し、後年度の財政負担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満期一括償還市債の発行は行っておらず、今後も新規発行の予定はない。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一般会計等に係る地方債現在高は、地方債の新規発行抑制に努めており、減少傾向となっているものの、大規模施設の建設が後年度に控えていることから楽観できない状況である。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年度から下水道事業に地方公営企業法を適用した影響により、昨年度に引き続き大幅な減となった。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充当可能基金については、実質収支を黒字にするために財政調整基金を取り崩した影響により、減少することとなった。</a:t>
          </a:r>
        </a:p>
        <a:p>
          <a:r>
            <a:rPr kumimoji="1" lang="ja-JP" altLang="en-US" sz="1400">
              <a:latin typeface="ＭＳ ゴシック" pitchFamily="49" charset="-128"/>
              <a:ea typeface="ＭＳ ゴシック" pitchFamily="49" charset="-128"/>
            </a:rPr>
            <a:t>　将来負担比率は早期健全化基準未満の数値で推移しているものの、引き続き計画的な償還と事業の必要性の検証による地方債の新規発行抑制に努め、更なる比率の改善を図っていく。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埼玉県久喜市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年度決算において発生した実質収支額の二分の一の額として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646,253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千円を積み立てた一方、実質収支を黒字にするため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979,143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千円を取り崩したこと等により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332,652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千円の減となった。また、東日本大震災において発生した液状化対策推進事業の進捗により、東日本大震災復興交付金基金を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67,155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千円取り崩したことから、基金全体としては、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370,158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大規模施設の建設に充てるため特定目的基金への積立を検討しており、短期的には増加する可能性はあるが、中長期的には減少傾向になると考えられる。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ごみ処理施設整備基金：市のごみ処理施設等の整備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（仮称）本多静六記念　市民の森・緑の公園整備基金：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仮称</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本多静六記念　市民の森・緑の公園の整備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場外発売場環境整備基金：モーターボート競走法第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条の規定に基づき設置された場外発売場における勝舟投票券の売上に関し、市に交付される環境整備協力費の有効活用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場外発売場環境整備基金に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102,934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千円を積み立てた一方で、東日本大震災において発生した液状化対策推進事業に充てるため、東日本大震災復興交付金基金を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67,155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千円取り崩したこと等から、全体として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37,511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大規模施設の建設に充てるため特定目的基金への積立を検討しており、短期的には増加する可能性はあるが、中長期的には減少傾向になると考えられる。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年度決算において発生した実質収支額の二分の一の額として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646,253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千円を積み立てた一方、実質収支を黒字にするため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979,143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千円を取り崩したこと等により、全体として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332,652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次久喜市行政改革実施計画の中で、標準財政規模の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確保することを目標として掲げているが、今後は普通交付税の合併算定替の加算措置の終了に伴う減や、大規模施設の建設による普通建設事業費の増により、実質収支額の減少が見込まれるため、財政調整基金の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減債基金は、利子の積立により、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現在高は、地方債の新規発行抑制に努めており、減少傾向となっているものの、大規模施設の建設が後年度に控えており、楽観できない状況であることから、計画的な償還を推進するため、減債基金の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153,709
150,944
82.41
48,217,191
46,639,340
1,415,486
30,675,698
44,342,902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類似団体平均、全国平均及び埼玉県平均のいずれの数値よりも低く推移しているものの、平成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年度にかけて、類似団体と同様に増加傾向となっている。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これは、合併後の各施設の集約化や複合化が進んでいないことが原因と考えられる。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年度に策定予定となっている個別施設計画に基づき、老朽化した施設の改修等に取り組むことにより、将来負担の縮減及び有形固定資産減価償却率の改善を図っていく。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565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15113</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607568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157353</xdr:rowOff>
    </xdr:from>
    <xdr:to>
      <xdr:col>15</xdr:col>
      <xdr:colOff>187325</xdr:colOff>
      <xdr:row>31</xdr:row>
      <xdr:rowOff>87503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xdr:rowOff>
    </xdr:from>
    <xdr:to>
      <xdr:col>19</xdr:col>
      <xdr:colOff>136525</xdr:colOff>
      <xdr:row>31</xdr:row>
      <xdr:rowOff>36703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610158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5" name="n_3aveValue有形固定資産減価償却率">
          <a:extLst>
            <a:ext uri="{FF2B5EF4-FFF2-40B4-BE49-F238E27FC236}">
              <a16:creationId xmlns:a16="http://schemas.microsoft.com/office/drawing/2014/main" id="{00000000-0008-0000-0D00-000055000000}"/>
            </a:ext>
          </a:extLst>
        </xdr:cNvPr>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57040</xdr:rowOff>
    </xdr:from>
    <xdr:ext cx="405111" cy="259045"/>
    <xdr:sp macro="" textlink="">
      <xdr:nvSpPr>
        <xdr:cNvPr id="86" name="n_1mainValue有形固定資産減価償却率">
          <a:extLst>
            <a:ext uri="{FF2B5EF4-FFF2-40B4-BE49-F238E27FC236}">
              <a16:creationId xmlns:a16="http://schemas.microsoft.com/office/drawing/2014/main" id="{00000000-0008-0000-0D00-000056000000}"/>
            </a:ext>
          </a:extLst>
        </xdr:cNvPr>
        <xdr:cNvSpPr txBox="1"/>
      </xdr:nvSpPr>
      <xdr:spPr>
        <a:xfrm>
          <a:off x="38360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78630</xdr:rowOff>
    </xdr:from>
    <xdr:ext cx="405111" cy="259045"/>
    <xdr:sp macro="" textlink="">
      <xdr:nvSpPr>
        <xdr:cNvPr id="87" name="n_2mainValue有形固定資産減価償却率">
          <a:extLst>
            <a:ext uri="{FF2B5EF4-FFF2-40B4-BE49-F238E27FC236}">
              <a16:creationId xmlns:a16="http://schemas.microsoft.com/office/drawing/2014/main" id="{00000000-0008-0000-0D00-000057000000}"/>
            </a:ext>
          </a:extLst>
        </xdr:cNvPr>
        <xdr:cNvSpPr txBox="1"/>
      </xdr:nvSpPr>
      <xdr:spPr>
        <a:xfrm>
          <a:off x="3086744" y="616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埼玉県平均及び類似団体平均の数値よりも高く推移しているものの、平成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年度にかけて、減少傾向となっており、数値の改善がみられる。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これは財政状況を考慮した繰上げ償還の実施や、地方債の新規発行抑制による効果が表れていると考えられる。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しかし、今後、大規模施設の建設が控えており、地方債の借入れや基金の取崩しが増加することから数値の改善に向けて、引き続き、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繰上げ償還や地方債の新規発行抑制</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54610</xdr:rowOff>
    </xdr:from>
    <xdr:to>
      <xdr:col>76</xdr:col>
      <xdr:colOff>73025</xdr:colOff>
      <xdr:row>29</xdr:row>
      <xdr:rowOff>156210</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77487</xdr:rowOff>
    </xdr:from>
    <xdr:ext cx="469744" cy="259045"/>
    <xdr:sp macro="" textlink="">
      <xdr:nvSpPr>
        <xdr:cNvPr id="132" name="債務償還比率該当値テキスト">
          <a:extLst>
            <a:ext uri="{FF2B5EF4-FFF2-40B4-BE49-F238E27FC236}">
              <a16:creationId xmlns:a16="http://schemas.microsoft.com/office/drawing/2014/main" id="{00000000-0008-0000-0D00-000084000000}"/>
            </a:ext>
          </a:extLst>
        </xdr:cNvPr>
        <xdr:cNvSpPr txBox="1"/>
      </xdr:nvSpPr>
      <xdr:spPr>
        <a:xfrm>
          <a:off x="14846300"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10813</xdr:rowOff>
    </xdr:from>
    <xdr:to>
      <xdr:col>72</xdr:col>
      <xdr:colOff>123825</xdr:colOff>
      <xdr:row>29</xdr:row>
      <xdr:rowOff>112413</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033500" y="57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61613</xdr:rowOff>
    </xdr:from>
    <xdr:to>
      <xdr:col>76</xdr:col>
      <xdr:colOff>22225</xdr:colOff>
      <xdr:row>29</xdr:row>
      <xdr:rowOff>105410</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084300" y="5805188"/>
          <a:ext cx="7112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5" name="n_1aveValue債務償還比率">
          <a:extLst>
            <a:ext uri="{FF2B5EF4-FFF2-40B4-BE49-F238E27FC236}">
              <a16:creationId xmlns:a16="http://schemas.microsoft.com/office/drawing/2014/main" id="{00000000-0008-0000-0D00-000087000000}"/>
            </a:ext>
          </a:extLst>
        </xdr:cNvPr>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128940</xdr:rowOff>
    </xdr:from>
    <xdr:ext cx="469744" cy="259045"/>
    <xdr:sp macro="" textlink="">
      <xdr:nvSpPr>
        <xdr:cNvPr id="136" name="n_1mainValue債務償還比率">
          <a:extLst>
            <a:ext uri="{FF2B5EF4-FFF2-40B4-BE49-F238E27FC236}">
              <a16:creationId xmlns:a16="http://schemas.microsoft.com/office/drawing/2014/main" id="{00000000-0008-0000-0D00-000088000000}"/>
            </a:ext>
          </a:extLst>
        </xdr:cNvPr>
        <xdr:cNvSpPr txBox="1"/>
      </xdr:nvSpPr>
      <xdr:spPr>
        <a:xfrm>
          <a:off x="13836727" y="55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153,709
150,944
82.41
48,217,191
46,639,340
1,415,486
30,675,698
44,342,902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84183</xdr:rowOff>
    </xdr:from>
    <xdr:to>
      <xdr:col>20</xdr:col>
      <xdr:colOff>38100</xdr:colOff>
      <xdr:row>39</xdr:row>
      <xdr:rowOff>14333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134983</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6272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38</xdr:row>
      <xdr:rowOff>157843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6500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5460</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00000000-0008-0000-0E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a:extLst>
            <a:ext uri="{FF2B5EF4-FFF2-40B4-BE49-F238E27FC236}">
              <a16:creationId xmlns:a16="http://schemas.microsoft.com/office/drawing/2014/main" id="{00000000-0008-0000-0E00-000069000000}"/>
            </a:ext>
          </a:extLst>
        </xdr:cNvPr>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a:extLst>
            <a:ext uri="{FF2B5EF4-FFF2-40B4-BE49-F238E27FC236}">
              <a16:creationId xmlns:a16="http://schemas.microsoft.com/office/drawing/2014/main" id="{00000000-0008-0000-0E00-00006B000000}"/>
            </a:ext>
          </a:extLst>
        </xdr:cNvPr>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09" name="【道路】&#10;一人当たり延長平均値テキスト">
          <a:extLst>
            <a:ext uri="{FF2B5EF4-FFF2-40B4-BE49-F238E27FC236}">
              <a16:creationId xmlns:a16="http://schemas.microsoft.com/office/drawing/2014/main" id="{00000000-0008-0000-0E00-00006D000000}"/>
            </a:ext>
          </a:extLst>
        </xdr:cNvPr>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34909</xdr:rowOff>
    </xdr:from>
    <xdr:to>
      <xdr:col>55</xdr:col>
      <xdr:colOff>50800</xdr:colOff>
      <xdr:row>39</xdr:row>
      <xdr:rowOff>136509</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10426700" y="672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57786</xdr:rowOff>
    </xdr:from>
    <xdr:ext cx="469744" cy="259045"/>
    <xdr:sp macro="" textlink="">
      <xdr:nvSpPr>
        <xdr:cNvPr id="120" name="【道路】&#10;一人当たり延長該当値テキスト">
          <a:extLst>
            <a:ext uri="{FF2B5EF4-FFF2-40B4-BE49-F238E27FC236}">
              <a16:creationId xmlns:a16="http://schemas.microsoft.com/office/drawing/2014/main" id="{00000000-0008-0000-0E00-000078000000}"/>
            </a:ext>
          </a:extLst>
        </xdr:cNvPr>
        <xdr:cNvSpPr txBox="1"/>
      </xdr:nvSpPr>
      <xdr:spPr>
        <a:xfrm>
          <a:off x="10515600" y="65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41494</xdr:rowOff>
    </xdr:from>
    <xdr:to>
      <xdr:col>50</xdr:col>
      <xdr:colOff>165100</xdr:colOff>
      <xdr:row>39</xdr:row>
      <xdr:rowOff>143094</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67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85709</xdr:rowOff>
    </xdr:from>
    <xdr:to>
      <xdr:col>55</xdr:col>
      <xdr:colOff>0</xdr:colOff>
      <xdr:row>39</xdr:row>
      <xdr:rowOff>92294</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9639300" y="6772259"/>
          <a:ext cx="8382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41814</xdr:rowOff>
    </xdr:from>
    <xdr:to>
      <xdr:col>46</xdr:col>
      <xdr:colOff>38100</xdr:colOff>
      <xdr:row>39</xdr:row>
      <xdr:rowOff>143414</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8699500" y="67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92294</xdr:rowOff>
    </xdr:from>
    <xdr:to>
      <xdr:col>50</xdr:col>
      <xdr:colOff>114300</xdr:colOff>
      <xdr:row>39</xdr:row>
      <xdr:rowOff>92614</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8750300" y="677884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25" name="n_1aveValue【道路】&#10;一人当たり延長">
          <a:extLst>
            <a:ext uri="{FF2B5EF4-FFF2-40B4-BE49-F238E27FC236}">
              <a16:creationId xmlns:a16="http://schemas.microsoft.com/office/drawing/2014/main" id="{00000000-0008-0000-0E00-00007D000000}"/>
            </a:ext>
          </a:extLst>
        </xdr:cNvPr>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129968</xdr:rowOff>
    </xdr:from>
    <xdr:ext cx="469744" cy="259045"/>
    <xdr:sp macro="" textlink="">
      <xdr:nvSpPr>
        <xdr:cNvPr id="126" name="n_2aveValue【道路】&#10;一人当たり延長">
          <a:extLst>
            <a:ext uri="{FF2B5EF4-FFF2-40B4-BE49-F238E27FC236}">
              <a16:creationId xmlns:a16="http://schemas.microsoft.com/office/drawing/2014/main" id="{00000000-0008-0000-0E00-00007E000000}"/>
            </a:ext>
          </a:extLst>
        </xdr:cNvPr>
        <xdr:cNvSpPr txBox="1"/>
      </xdr:nvSpPr>
      <xdr:spPr>
        <a:xfrm>
          <a:off x="8515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a:extLst>
            <a:ext uri="{FF2B5EF4-FFF2-40B4-BE49-F238E27FC236}">
              <a16:creationId xmlns:a16="http://schemas.microsoft.com/office/drawing/2014/main" id="{00000000-0008-0000-0E00-00007F000000}"/>
            </a:ext>
          </a:extLst>
        </xdr:cNvPr>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159621</xdr:rowOff>
    </xdr:from>
    <xdr:ext cx="469744" cy="259045"/>
    <xdr:sp macro="" textlink="">
      <xdr:nvSpPr>
        <xdr:cNvPr id="128" name="n_1mainValue【道路】&#10;一人当たり延長">
          <a:extLst>
            <a:ext uri="{FF2B5EF4-FFF2-40B4-BE49-F238E27FC236}">
              <a16:creationId xmlns:a16="http://schemas.microsoft.com/office/drawing/2014/main" id="{00000000-0008-0000-0E00-000080000000}"/>
            </a:ext>
          </a:extLst>
        </xdr:cNvPr>
        <xdr:cNvSpPr txBox="1"/>
      </xdr:nvSpPr>
      <xdr:spPr>
        <a:xfrm>
          <a:off x="9391727" y="650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159941</xdr:rowOff>
    </xdr:from>
    <xdr:ext cx="469744" cy="259045"/>
    <xdr:sp macro="" textlink="">
      <xdr:nvSpPr>
        <xdr:cNvPr id="129" name="n_2mainValue【道路】&#10;一人当たり延長">
          <a:extLst>
            <a:ext uri="{FF2B5EF4-FFF2-40B4-BE49-F238E27FC236}">
              <a16:creationId xmlns:a16="http://schemas.microsoft.com/office/drawing/2014/main" id="{00000000-0008-0000-0E00-000081000000}"/>
            </a:ext>
          </a:extLst>
        </xdr:cNvPr>
        <xdr:cNvSpPr txBox="1"/>
      </xdr:nvSpPr>
      <xdr:spPr>
        <a:xfrm>
          <a:off x="8515427" y="650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E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a:extLst>
            <a:ext uri="{FF2B5EF4-FFF2-40B4-BE49-F238E27FC236}">
              <a16:creationId xmlns:a16="http://schemas.microsoft.com/office/drawing/2014/main" id="{00000000-0008-0000-0E00-00009A000000}"/>
            </a:ext>
          </a:extLst>
        </xdr:cNvPr>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00000000-0008-0000-0E00-00009C000000}"/>
            </a:ext>
          </a:extLst>
        </xdr:cNvPr>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E00-00009E000000}"/>
            </a:ext>
          </a:extLst>
        </xdr:cNvPr>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xdr:rowOff>
    </xdr:from>
    <xdr:to>
      <xdr:col>24</xdr:col>
      <xdr:colOff>114300</xdr:colOff>
      <xdr:row>57</xdr:row>
      <xdr:rowOff>113665</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4584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34942</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00000000-0008-0000-0E00-0000A9000000}"/>
            </a:ext>
          </a:extLst>
        </xdr:cNvPr>
        <xdr:cNvSpPr txBox="1"/>
      </xdr:nvSpPr>
      <xdr:spPr>
        <a:xfrm>
          <a:off x="4673600"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38735</xdr:rowOff>
    </xdr:from>
    <xdr:to>
      <xdr:col>20</xdr:col>
      <xdr:colOff>38100</xdr:colOff>
      <xdr:row>57</xdr:row>
      <xdr:rowOff>140335</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3746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62865</xdr:rowOff>
    </xdr:from>
    <xdr:to>
      <xdr:col>24</xdr:col>
      <xdr:colOff>63500</xdr:colOff>
      <xdr:row>57</xdr:row>
      <xdr:rowOff>89535</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3797300" y="98355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57785</xdr:rowOff>
    </xdr:from>
    <xdr:to>
      <xdr:col>15</xdr:col>
      <xdr:colOff>101600</xdr:colOff>
      <xdr:row>57</xdr:row>
      <xdr:rowOff>159385</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2857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89535</xdr:rowOff>
    </xdr:from>
    <xdr:to>
      <xdr:col>19</xdr:col>
      <xdr:colOff>177800</xdr:colOff>
      <xdr:row>57</xdr:row>
      <xdr:rowOff>108585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2908300" y="98621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156862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4462</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E00-0000C7000000}"/>
            </a:ext>
          </a:extLst>
        </xdr:cNvPr>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E00-0000C9000000}"/>
            </a:ext>
          </a:extLst>
        </xdr:cNvPr>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E00-0000CB000000}"/>
            </a:ext>
          </a:extLst>
        </xdr:cNvPr>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112106</xdr:rowOff>
    </xdr:from>
    <xdr:to>
      <xdr:col>55</xdr:col>
      <xdr:colOff>50800</xdr:colOff>
      <xdr:row>57</xdr:row>
      <xdr:rowOff>42256</xdr:rowOff>
    </xdr:to>
    <xdr:sp macro="" textlink="">
      <xdr:nvSpPr>
        <xdr:cNvPr id="213" name="楕円 212">
          <a:extLst>
            <a:ext uri="{FF2B5EF4-FFF2-40B4-BE49-F238E27FC236}">
              <a16:creationId xmlns:a16="http://schemas.microsoft.com/office/drawing/2014/main" id="{00000000-0008-0000-0E00-0000D5000000}"/>
            </a:ext>
          </a:extLst>
        </xdr:cNvPr>
        <xdr:cNvSpPr/>
      </xdr:nvSpPr>
      <xdr:spPr>
        <a:xfrm>
          <a:off x="10426700" y="97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27033</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00000000-0008-0000-0E00-0000D6000000}"/>
            </a:ext>
          </a:extLst>
        </xdr:cNvPr>
        <xdr:cNvSpPr txBox="1"/>
      </xdr:nvSpPr>
      <xdr:spPr>
        <a:xfrm>
          <a:off x="10515600" y="962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114998</xdr:rowOff>
    </xdr:from>
    <xdr:to>
      <xdr:col>50</xdr:col>
      <xdr:colOff>165100</xdr:colOff>
      <xdr:row>57</xdr:row>
      <xdr:rowOff>45148</xdr:rowOff>
    </xdr:to>
    <xdr:sp macro="" textlink="">
      <xdr:nvSpPr>
        <xdr:cNvPr id="215" name="楕円 214">
          <a:extLst>
            <a:ext uri="{FF2B5EF4-FFF2-40B4-BE49-F238E27FC236}">
              <a16:creationId xmlns:a16="http://schemas.microsoft.com/office/drawing/2014/main" id="{00000000-0008-0000-0E00-0000D7000000}"/>
            </a:ext>
          </a:extLst>
        </xdr:cNvPr>
        <xdr:cNvSpPr/>
      </xdr:nvSpPr>
      <xdr:spPr>
        <a:xfrm>
          <a:off x="9588500" y="97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162906</xdr:rowOff>
    </xdr:from>
    <xdr:to>
      <xdr:col>55</xdr:col>
      <xdr:colOff>0</xdr:colOff>
      <xdr:row>56</xdr:row>
      <xdr:rowOff>165798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9639300" y="9764106"/>
          <a:ext cx="8382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121890</xdr:rowOff>
    </xdr:from>
    <xdr:to>
      <xdr:col>46</xdr:col>
      <xdr:colOff>38100</xdr:colOff>
      <xdr:row>57</xdr:row>
      <xdr:rowOff>52040</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8699500" y="9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165798</xdr:rowOff>
    </xdr:from>
    <xdr:to>
      <xdr:col>50</xdr:col>
      <xdr:colOff>114300</xdr:colOff>
      <xdr:row>57</xdr:row>
      <xdr:rowOff>1240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flipV="1">
          <a:off x="8750300" y="9766998"/>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61675</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327095" y="949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68567</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50795" y="949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00000000-0008-0000-0E00-0000F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00000000-0008-0000-0E00-0000F7000000}"/>
            </a:ext>
          </a:extLst>
        </xdr:cNvPr>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00000000-0008-0000-0E00-0000F9000000}"/>
            </a:ext>
          </a:extLst>
        </xdr:cNvPr>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00000000-0008-0000-0E00-0000FB000000}"/>
            </a:ext>
          </a:extLst>
        </xdr:cNvPr>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5587</xdr:rowOff>
    </xdr:from>
    <xdr:to>
      <xdr:col>24</xdr:col>
      <xdr:colOff>114300</xdr:colOff>
      <xdr:row>78</xdr:row>
      <xdr:rowOff>107187</xdr:rowOff>
    </xdr:to>
    <xdr:sp macro="" textlink="">
      <xdr:nvSpPr>
        <xdr:cNvPr id="261" name="楕円 260">
          <a:extLst>
            <a:ext uri="{FF2B5EF4-FFF2-40B4-BE49-F238E27FC236}">
              <a16:creationId xmlns:a16="http://schemas.microsoft.com/office/drawing/2014/main" id="{00000000-0008-0000-0E00-000005010000}"/>
            </a:ext>
          </a:extLst>
        </xdr:cNvPr>
        <xdr:cNvSpPr/>
      </xdr:nvSpPr>
      <xdr:spPr>
        <a:xfrm>
          <a:off x="45847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130064</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00000000-0008-0000-0E00-000006010000}"/>
            </a:ext>
          </a:extLst>
        </xdr:cNvPr>
        <xdr:cNvSpPr txBox="1"/>
      </xdr:nvSpPr>
      <xdr:spPr>
        <a:xfrm>
          <a:off x="4673600" y="133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33020</xdr:rowOff>
    </xdr:from>
    <xdr:to>
      <xdr:col>20</xdr:col>
      <xdr:colOff>38100</xdr:colOff>
      <xdr:row>78</xdr:row>
      <xdr:rowOff>134620</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3746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56387</xdr:rowOff>
    </xdr:from>
    <xdr:to>
      <xdr:col>24</xdr:col>
      <xdr:colOff>63500</xdr:colOff>
      <xdr:row>78</xdr:row>
      <xdr:rowOff>83820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3797300" y="134294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62737</xdr:rowOff>
    </xdr:from>
    <xdr:to>
      <xdr:col>15</xdr:col>
      <xdr:colOff>101600</xdr:colOff>
      <xdr:row>78</xdr:row>
      <xdr:rowOff>164337</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2857500" y="134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83820</xdr:rowOff>
    </xdr:from>
    <xdr:to>
      <xdr:col>19</xdr:col>
      <xdr:colOff>177800</xdr:colOff>
      <xdr:row>78</xdr:row>
      <xdr:rowOff>113537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2908300" y="1345692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67" name="n_1aveValue【公営住宅】&#10;有形固定資産減価償却率">
          <a:extLst>
            <a:ext uri="{FF2B5EF4-FFF2-40B4-BE49-F238E27FC236}">
              <a16:creationId xmlns:a16="http://schemas.microsoft.com/office/drawing/2014/main" id="{00000000-0008-0000-0E00-00000B010000}"/>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68" name="n_2aveValue【公営住宅】&#10;有形固定資産減価償却率">
          <a:extLst>
            <a:ext uri="{FF2B5EF4-FFF2-40B4-BE49-F238E27FC236}">
              <a16:creationId xmlns:a16="http://schemas.microsoft.com/office/drawing/2014/main" id="{00000000-0008-0000-0E00-00000C010000}"/>
            </a:ext>
          </a:extLst>
        </xdr:cNvPr>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a:extLst>
            <a:ext uri="{FF2B5EF4-FFF2-40B4-BE49-F238E27FC236}">
              <a16:creationId xmlns:a16="http://schemas.microsoft.com/office/drawing/2014/main" id="{00000000-0008-0000-0E00-00000D010000}"/>
            </a:ext>
          </a:extLst>
        </xdr:cNvPr>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151147</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9414</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3211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00000000-0008-0000-0E00-00002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a:extLst>
            <a:ext uri="{FF2B5EF4-FFF2-40B4-BE49-F238E27FC236}">
              <a16:creationId xmlns:a16="http://schemas.microsoft.com/office/drawing/2014/main" id="{00000000-0008-0000-0E00-000026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a:extLst>
            <a:ext uri="{FF2B5EF4-FFF2-40B4-BE49-F238E27FC236}">
              <a16:creationId xmlns:a16="http://schemas.microsoft.com/office/drawing/2014/main" id="{00000000-0008-0000-0E00-000028010000}"/>
            </a:ext>
          </a:extLst>
        </xdr:cNvPr>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a:extLst>
            <a:ext uri="{FF2B5EF4-FFF2-40B4-BE49-F238E27FC236}">
              <a16:creationId xmlns:a16="http://schemas.microsoft.com/office/drawing/2014/main" id="{00000000-0008-0000-0E00-00002A010000}"/>
            </a:ext>
          </a:extLst>
        </xdr:cNvPr>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153721</xdr:rowOff>
    </xdr:from>
    <xdr:to>
      <xdr:col>55</xdr:col>
      <xdr:colOff>50800</xdr:colOff>
      <xdr:row>86</xdr:row>
      <xdr:rowOff>83871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4267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68648</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E00-000035010000}"/>
            </a:ext>
          </a:extLst>
        </xdr:cNvPr>
        <xdr:cNvSpPr txBox="1"/>
      </xdr:nvSpPr>
      <xdr:spPr>
        <a:xfrm>
          <a:off x="10515600" y="1464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153721</xdr:rowOff>
    </xdr:from>
    <xdr:to>
      <xdr:col>50</xdr:col>
      <xdr:colOff>165100</xdr:colOff>
      <xdr:row>86</xdr:row>
      <xdr:rowOff>83871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588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33071</xdr:rowOff>
    </xdr:from>
    <xdr:to>
      <xdr:col>55</xdr:col>
      <xdr:colOff>0</xdr:colOff>
      <xdr:row>86</xdr:row>
      <xdr:rowOff>33071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9639300" y="14777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153721</xdr:rowOff>
    </xdr:from>
    <xdr:to>
      <xdr:col>46</xdr:col>
      <xdr:colOff>38100</xdr:colOff>
      <xdr:row>86</xdr:row>
      <xdr:rowOff>83871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8699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33071</xdr:rowOff>
    </xdr:from>
    <xdr:to>
      <xdr:col>50</xdr:col>
      <xdr:colOff>114300</xdr:colOff>
      <xdr:row>86</xdr:row>
      <xdr:rowOff>33071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8750300" y="1477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a:extLst>
            <a:ext uri="{FF2B5EF4-FFF2-40B4-BE49-F238E27FC236}">
              <a16:creationId xmlns:a16="http://schemas.microsoft.com/office/drawing/2014/main" id="{00000000-0008-0000-0E00-00003A010000}"/>
            </a:ext>
          </a:extLst>
        </xdr:cNvPr>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a:extLst>
            <a:ext uri="{FF2B5EF4-FFF2-40B4-BE49-F238E27FC236}">
              <a16:creationId xmlns:a16="http://schemas.microsoft.com/office/drawing/2014/main" id="{00000000-0008-0000-0E00-00003B010000}"/>
            </a:ext>
          </a:extLst>
        </xdr:cNvPr>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a:extLst>
            <a:ext uri="{FF2B5EF4-FFF2-40B4-BE49-F238E27FC236}">
              <a16:creationId xmlns:a16="http://schemas.microsoft.com/office/drawing/2014/main" id="{00000000-0008-0000-0E00-00003C010000}"/>
            </a:ext>
          </a:extLst>
        </xdr:cNvPr>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74998</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74998</xdr:rowOff>
    </xdr:from>
    <xdr:ext cx="469744" cy="259045"/>
    <xdr:sp macro="" textlink="">
      <xdr:nvSpPr>
        <xdr:cNvPr id="318" name="n_2mainValue【公営住宅】&#10;一人当たり面積">
          <a:extLst>
            <a:ext uri="{FF2B5EF4-FFF2-40B4-BE49-F238E27FC236}">
              <a16:creationId xmlns:a16="http://schemas.microsoft.com/office/drawing/2014/main" id="{00000000-0008-0000-0E00-00003E010000}"/>
            </a:ext>
          </a:extLst>
        </xdr:cNvPr>
        <xdr:cNvSpPr txBox="1"/>
      </xdr:nvSpPr>
      <xdr:spPr>
        <a:xfrm>
          <a:off x="8515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00000000-0008-0000-0E00-00006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00000000-0008-0000-0E00-000068010000}"/>
            </a:ext>
          </a:extLst>
        </xdr:cNvPr>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2" name="【認定こども園・幼稚園・保育所】&#10;有形固定資産減価償却率最大値テキスト">
          <a:extLst>
            <a:ext uri="{FF2B5EF4-FFF2-40B4-BE49-F238E27FC236}">
              <a16:creationId xmlns:a16="http://schemas.microsoft.com/office/drawing/2014/main" id="{00000000-0008-0000-0E00-00006A010000}"/>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00000000-0008-0000-0E00-00006C010000}"/>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E00-000077010000}"/>
            </a:ext>
          </a:extLst>
        </xdr:cNvPr>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106680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15481300" y="6576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156210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4592300" y="6621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382" name="n_3ave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383" name="n_1main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384" name="n_2mainValue【認定こども園・幼稚園・保育所】&#10;有形固定資産減価償却率">
          <a:extLst>
            <a:ext uri="{FF2B5EF4-FFF2-40B4-BE49-F238E27FC236}">
              <a16:creationId xmlns:a16="http://schemas.microsoft.com/office/drawing/2014/main" id="{00000000-0008-0000-0E00-000080010000}"/>
            </a:ext>
          </a:extLst>
        </xdr:cNvPr>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a:extLst>
            <a:ext uri="{FF2B5EF4-FFF2-40B4-BE49-F238E27FC236}">
              <a16:creationId xmlns:a16="http://schemas.microsoft.com/office/drawing/2014/main" id="{00000000-0008-0000-0E00-00009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09" name="【認定こども園・幼稚園・保育所】&#10;一人当たり面積最小値テキスト">
          <a:extLst>
            <a:ext uri="{FF2B5EF4-FFF2-40B4-BE49-F238E27FC236}">
              <a16:creationId xmlns:a16="http://schemas.microsoft.com/office/drawing/2014/main" id="{00000000-0008-0000-0E00-000099010000}"/>
            </a:ext>
          </a:extLst>
        </xdr:cNvPr>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11" name="【認定こども園・幼稚園・保育所】&#10;一人当たり面積最大値テキスト">
          <a:extLst>
            <a:ext uri="{FF2B5EF4-FFF2-40B4-BE49-F238E27FC236}">
              <a16:creationId xmlns:a16="http://schemas.microsoft.com/office/drawing/2014/main" id="{00000000-0008-0000-0E00-00009B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13" name="【認定こども園・幼稚園・保育所】&#10;一人当たり面積平均値テキスト">
          <a:extLst>
            <a:ext uri="{FF2B5EF4-FFF2-40B4-BE49-F238E27FC236}">
              <a16:creationId xmlns:a16="http://schemas.microsoft.com/office/drawing/2014/main" id="{00000000-0008-0000-0E00-00009D010000}"/>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24" name="【認定こども園・幼稚園・保育所】&#10;一人当たり面積該当値テキスト">
          <a:extLst>
            <a:ext uri="{FF2B5EF4-FFF2-40B4-BE49-F238E27FC236}">
              <a16:creationId xmlns:a16="http://schemas.microsoft.com/office/drawing/2014/main" id="{00000000-0008-0000-0E00-0000A8010000}"/>
            </a:ext>
          </a:extLst>
        </xdr:cNvPr>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21323300" y="692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29" name="n_1ave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30" name="n_2aveValue【認定こども園・幼稚園・保育所】&#10;一人当たり面積">
          <a:extLst>
            <a:ext uri="{FF2B5EF4-FFF2-40B4-BE49-F238E27FC236}">
              <a16:creationId xmlns:a16="http://schemas.microsoft.com/office/drawing/2014/main" id="{00000000-0008-0000-0E00-0000AE010000}"/>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431" name="n_3aveValue【認定こども園・幼稚園・保育所】&#10;一人当たり面積">
          <a:extLst>
            <a:ext uri="{FF2B5EF4-FFF2-40B4-BE49-F238E27FC236}">
              <a16:creationId xmlns:a16="http://schemas.microsoft.com/office/drawing/2014/main" id="{00000000-0008-0000-0E00-0000AF010000}"/>
            </a:ext>
          </a:extLst>
        </xdr:cNvPr>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32" name="n_1mainValue【認定こども園・幼稚園・保育所】&#10;一人当たり面積">
          <a:extLst>
            <a:ext uri="{FF2B5EF4-FFF2-40B4-BE49-F238E27FC236}">
              <a16:creationId xmlns:a16="http://schemas.microsoft.com/office/drawing/2014/main" id="{00000000-0008-0000-0E00-0000B0010000}"/>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433" name="n_2mainValue【認定こども園・幼稚園・保育所】&#10;一人当たり面積">
          <a:extLst>
            <a:ext uri="{FF2B5EF4-FFF2-40B4-BE49-F238E27FC236}">
              <a16:creationId xmlns:a16="http://schemas.microsoft.com/office/drawing/2014/main" id="{00000000-0008-0000-0E00-0000B1010000}"/>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a:extLst>
            <a:ext uri="{FF2B5EF4-FFF2-40B4-BE49-F238E27FC236}">
              <a16:creationId xmlns:a16="http://schemas.microsoft.com/office/drawing/2014/main" id="{00000000-0008-0000-0E00-0000C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61" name="【学校施設】&#10;有形固定資産減価償却率最小値テキスト">
          <a:extLst>
            <a:ext uri="{FF2B5EF4-FFF2-40B4-BE49-F238E27FC236}">
              <a16:creationId xmlns:a16="http://schemas.microsoft.com/office/drawing/2014/main" id="{00000000-0008-0000-0E00-0000CD010000}"/>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63" name="【学校施設】&#10;有形固定資産減価償却率最大値テキスト">
          <a:extLst>
            <a:ext uri="{FF2B5EF4-FFF2-40B4-BE49-F238E27FC236}">
              <a16:creationId xmlns:a16="http://schemas.microsoft.com/office/drawing/2014/main" id="{00000000-0008-0000-0E00-0000CF010000}"/>
            </a:ext>
          </a:extLst>
        </xdr:cNvPr>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65" name="【学校施設】&#10;有形固定資産減価償却率平均値テキスト">
          <a:extLst>
            <a:ext uri="{FF2B5EF4-FFF2-40B4-BE49-F238E27FC236}">
              <a16:creationId xmlns:a16="http://schemas.microsoft.com/office/drawing/2014/main" id="{00000000-0008-0000-0E00-0000D1010000}"/>
            </a:ext>
          </a:extLst>
        </xdr:cNvPr>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163104</xdr:rowOff>
    </xdr:from>
    <xdr:to>
      <xdr:col>85</xdr:col>
      <xdr:colOff>177800</xdr:colOff>
      <xdr:row>58</xdr:row>
      <xdr:rowOff>93254</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6268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14531</xdr:rowOff>
    </xdr:from>
    <xdr:ext cx="405111" cy="259045"/>
    <xdr:sp macro="" textlink="">
      <xdr:nvSpPr>
        <xdr:cNvPr id="476" name="【学校施設】&#10;有形固定資産減価償却率該当値テキスト">
          <a:extLst>
            <a:ext uri="{FF2B5EF4-FFF2-40B4-BE49-F238E27FC236}">
              <a16:creationId xmlns:a16="http://schemas.microsoft.com/office/drawing/2014/main" id="{00000000-0008-0000-0E00-0000DC010000}"/>
            </a:ext>
          </a:extLst>
        </xdr:cNvPr>
        <xdr:cNvSpPr txBox="1"/>
      </xdr:nvSpPr>
      <xdr:spPr>
        <a:xfrm>
          <a:off x="16357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34109</xdr:rowOff>
    </xdr:from>
    <xdr:to>
      <xdr:col>81</xdr:col>
      <xdr:colOff>101600</xdr:colOff>
      <xdr:row>58</xdr:row>
      <xdr:rowOff>135709</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5430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42454</xdr:rowOff>
    </xdr:from>
    <xdr:to>
      <xdr:col>85</xdr:col>
      <xdr:colOff>127000</xdr:colOff>
      <xdr:row>58</xdr:row>
      <xdr:rowOff>84909</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5481300" y="998655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84909</xdr:rowOff>
    </xdr:from>
    <xdr:to>
      <xdr:col>81</xdr:col>
      <xdr:colOff>50800</xdr:colOff>
      <xdr:row>58</xdr:row>
      <xdr:rowOff>140426</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14592300" y="100290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81" name="n_1aveValue【学校施設】&#10;有形固定資産減価償却率">
          <a:extLst>
            <a:ext uri="{FF2B5EF4-FFF2-40B4-BE49-F238E27FC236}">
              <a16:creationId xmlns:a16="http://schemas.microsoft.com/office/drawing/2014/main" id="{00000000-0008-0000-0E00-0000E101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82" name="n_2aveValue【学校施設】&#10;有形固定資産減価償却率">
          <a:extLst>
            <a:ext uri="{FF2B5EF4-FFF2-40B4-BE49-F238E27FC236}">
              <a16:creationId xmlns:a16="http://schemas.microsoft.com/office/drawing/2014/main" id="{00000000-0008-0000-0E00-0000E2010000}"/>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483" name="n_3aveValue【学校施設】&#10;有形固定資産減価償却率">
          <a:extLst>
            <a:ext uri="{FF2B5EF4-FFF2-40B4-BE49-F238E27FC236}">
              <a16:creationId xmlns:a16="http://schemas.microsoft.com/office/drawing/2014/main" id="{00000000-0008-0000-0E00-0000E3010000}"/>
            </a:ext>
          </a:extLst>
        </xdr:cNvPr>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152236</xdr:rowOff>
    </xdr:from>
    <xdr:ext cx="405111" cy="259045"/>
    <xdr:sp macro="" textlink="">
      <xdr:nvSpPr>
        <xdr:cNvPr id="484" name="n_1mainValue【学校施設】&#10;有形固定資産減価償却率">
          <a:extLst>
            <a:ext uri="{FF2B5EF4-FFF2-40B4-BE49-F238E27FC236}">
              <a16:creationId xmlns:a16="http://schemas.microsoft.com/office/drawing/2014/main" id="{00000000-0008-0000-0E00-0000E4010000}"/>
            </a:ext>
          </a:extLst>
        </xdr:cNvPr>
        <xdr:cNvSpPr txBox="1"/>
      </xdr:nvSpPr>
      <xdr:spPr>
        <a:xfrm>
          <a:off x="15266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485" name="n_2mainValue【学校施設】&#10;有形固定資産減価償却率">
          <a:extLst>
            <a:ext uri="{FF2B5EF4-FFF2-40B4-BE49-F238E27FC236}">
              <a16:creationId xmlns:a16="http://schemas.microsoft.com/office/drawing/2014/main" id="{00000000-0008-0000-0E00-0000E5010000}"/>
            </a:ext>
          </a:extLst>
        </xdr:cNvPr>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00000000-0008-0000-0E00-0000F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161544</xdr:rowOff>
    </xdr:from>
    <xdr:to>
      <xdr:col>116</xdr:col>
      <xdr:colOff>62864</xdr:colOff>
      <xdr:row>62</xdr:row>
      <xdr:rowOff>83820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22160864" y="941984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87647</xdr:rowOff>
    </xdr:from>
    <xdr:ext cx="469744" cy="259045"/>
    <xdr:sp macro="" textlink="">
      <xdr:nvSpPr>
        <xdr:cNvPr id="510" name="【学校施設】&#10;一人当たり面積最小値テキスト">
          <a:extLst>
            <a:ext uri="{FF2B5EF4-FFF2-40B4-BE49-F238E27FC236}">
              <a16:creationId xmlns:a16="http://schemas.microsoft.com/office/drawing/2014/main" id="{00000000-0008-0000-0E00-0000FE010000}"/>
            </a:ext>
          </a:extLst>
        </xdr:cNvPr>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83820</xdr:rowOff>
    </xdr:from>
    <xdr:to>
      <xdr:col>116</xdr:col>
      <xdr:colOff>152400</xdr:colOff>
      <xdr:row>62</xdr:row>
      <xdr:rowOff>83820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22072600" y="1071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108221</xdr:rowOff>
    </xdr:from>
    <xdr:ext cx="469744" cy="259045"/>
    <xdr:sp macro="" textlink="">
      <xdr:nvSpPr>
        <xdr:cNvPr id="512" name="【学校施設】&#10;一人当たり面積最大値テキスト">
          <a:extLst>
            <a:ext uri="{FF2B5EF4-FFF2-40B4-BE49-F238E27FC236}">
              <a16:creationId xmlns:a16="http://schemas.microsoft.com/office/drawing/2014/main" id="{00000000-0008-0000-0E00-000000020000}"/>
            </a:ext>
          </a:extLst>
        </xdr:cNvPr>
        <xdr:cNvSpPr txBox="1"/>
      </xdr:nvSpPr>
      <xdr:spPr>
        <a:xfrm>
          <a:off x="22199600" y="919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161544</xdr:rowOff>
    </xdr:from>
    <xdr:to>
      <xdr:col>116</xdr:col>
      <xdr:colOff>152400</xdr:colOff>
      <xdr:row>54</xdr:row>
      <xdr:rowOff>161544</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22072600" y="941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25925</xdr:rowOff>
    </xdr:from>
    <xdr:ext cx="469744" cy="259045"/>
    <xdr:sp macro="" textlink="">
      <xdr:nvSpPr>
        <xdr:cNvPr id="514" name="【学校施設】&#10;一人当たり面積平均値テキスト">
          <a:extLst>
            <a:ext uri="{FF2B5EF4-FFF2-40B4-BE49-F238E27FC236}">
              <a16:creationId xmlns:a16="http://schemas.microsoft.com/office/drawing/2014/main" id="{00000000-0008-0000-0E00-000002020000}"/>
            </a:ext>
          </a:extLst>
        </xdr:cNvPr>
        <xdr:cNvSpPr txBox="1"/>
      </xdr:nvSpPr>
      <xdr:spPr>
        <a:xfrm>
          <a:off x="22199600"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22110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56261</xdr:rowOff>
    </xdr:from>
    <xdr:to>
      <xdr:col>112</xdr:col>
      <xdr:colOff>38100</xdr:colOff>
      <xdr:row>61</xdr:row>
      <xdr:rowOff>157861</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21272500" y="105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62738</xdr:rowOff>
    </xdr:from>
    <xdr:to>
      <xdr:col>107</xdr:col>
      <xdr:colOff>101600</xdr:colOff>
      <xdr:row>61</xdr:row>
      <xdr:rowOff>164338</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20383500" y="1052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101981</xdr:rowOff>
    </xdr:from>
    <xdr:to>
      <xdr:col>102</xdr:col>
      <xdr:colOff>165100</xdr:colOff>
      <xdr:row>62</xdr:row>
      <xdr:rowOff>32131</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9494500" y="105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31115</xdr:rowOff>
    </xdr:from>
    <xdr:to>
      <xdr:col>116</xdr:col>
      <xdr:colOff>114300</xdr:colOff>
      <xdr:row>61</xdr:row>
      <xdr:rowOff>132715</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22110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53992</xdr:rowOff>
    </xdr:from>
    <xdr:ext cx="469744" cy="259045"/>
    <xdr:sp macro="" textlink="">
      <xdr:nvSpPr>
        <xdr:cNvPr id="525" name="【学校施設】&#10;一人当たり面積該当値テキスト">
          <a:extLst>
            <a:ext uri="{FF2B5EF4-FFF2-40B4-BE49-F238E27FC236}">
              <a16:creationId xmlns:a16="http://schemas.microsoft.com/office/drawing/2014/main" id="{00000000-0008-0000-0E00-00000D020000}"/>
            </a:ext>
          </a:extLst>
        </xdr:cNvPr>
        <xdr:cNvSpPr txBox="1"/>
      </xdr:nvSpPr>
      <xdr:spPr>
        <a:xfrm>
          <a:off x="22199600"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32258</xdr:rowOff>
    </xdr:from>
    <xdr:to>
      <xdr:col>112</xdr:col>
      <xdr:colOff>38100</xdr:colOff>
      <xdr:row>61</xdr:row>
      <xdr:rowOff>133858</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21272500" y="104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81915</xdr:rowOff>
    </xdr:from>
    <xdr:to>
      <xdr:col>116</xdr:col>
      <xdr:colOff>63500</xdr:colOff>
      <xdr:row>61</xdr:row>
      <xdr:rowOff>83058</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21323300" y="1054036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146177</xdr:rowOff>
    </xdr:from>
    <xdr:to>
      <xdr:col>107</xdr:col>
      <xdr:colOff>101600</xdr:colOff>
      <xdr:row>64</xdr:row>
      <xdr:rowOff>76327</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203835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83058</xdr:rowOff>
    </xdr:from>
    <xdr:to>
      <xdr:col>111</xdr:col>
      <xdr:colOff>177800</xdr:colOff>
      <xdr:row>64</xdr:row>
      <xdr:rowOff>25527</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20434300" y="10541508"/>
          <a:ext cx="889000" cy="4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148988</xdr:rowOff>
    </xdr:from>
    <xdr:ext cx="469744" cy="259045"/>
    <xdr:sp macro="" textlink="">
      <xdr:nvSpPr>
        <xdr:cNvPr id="530" name="n_1aveValue【学校施設】&#10;一人当たり面積">
          <a:extLst>
            <a:ext uri="{FF2B5EF4-FFF2-40B4-BE49-F238E27FC236}">
              <a16:creationId xmlns:a16="http://schemas.microsoft.com/office/drawing/2014/main" id="{00000000-0008-0000-0E00-000012020000}"/>
            </a:ext>
          </a:extLst>
        </xdr:cNvPr>
        <xdr:cNvSpPr txBox="1"/>
      </xdr:nvSpPr>
      <xdr:spPr>
        <a:xfrm>
          <a:off x="21075727" y="106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9415</xdr:rowOff>
    </xdr:from>
    <xdr:ext cx="469744" cy="259045"/>
    <xdr:sp macro="" textlink="">
      <xdr:nvSpPr>
        <xdr:cNvPr id="531" name="n_2aveValue【学校施設】&#10;一人当たり面積">
          <a:extLst>
            <a:ext uri="{FF2B5EF4-FFF2-40B4-BE49-F238E27FC236}">
              <a16:creationId xmlns:a16="http://schemas.microsoft.com/office/drawing/2014/main" id="{00000000-0008-0000-0E00-000013020000}"/>
            </a:ext>
          </a:extLst>
        </xdr:cNvPr>
        <xdr:cNvSpPr txBox="1"/>
      </xdr:nvSpPr>
      <xdr:spPr>
        <a:xfrm>
          <a:off x="20199427" y="1029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48658</xdr:rowOff>
    </xdr:from>
    <xdr:ext cx="469744" cy="259045"/>
    <xdr:sp macro="" textlink="">
      <xdr:nvSpPr>
        <xdr:cNvPr id="532" name="n_3aveValue【学校施設】&#10;一人当たり面積">
          <a:extLst>
            <a:ext uri="{FF2B5EF4-FFF2-40B4-BE49-F238E27FC236}">
              <a16:creationId xmlns:a16="http://schemas.microsoft.com/office/drawing/2014/main" id="{00000000-0008-0000-0E00-000014020000}"/>
            </a:ext>
          </a:extLst>
        </xdr:cNvPr>
        <xdr:cNvSpPr txBox="1"/>
      </xdr:nvSpPr>
      <xdr:spPr>
        <a:xfrm>
          <a:off x="193104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150385</xdr:rowOff>
    </xdr:from>
    <xdr:ext cx="469744" cy="259045"/>
    <xdr:sp macro="" textlink="">
      <xdr:nvSpPr>
        <xdr:cNvPr id="533" name="n_1mainValue【学校施設】&#10;一人当たり面積">
          <a:extLst>
            <a:ext uri="{FF2B5EF4-FFF2-40B4-BE49-F238E27FC236}">
              <a16:creationId xmlns:a16="http://schemas.microsoft.com/office/drawing/2014/main" id="{00000000-0008-0000-0E00-000015020000}"/>
            </a:ext>
          </a:extLst>
        </xdr:cNvPr>
        <xdr:cNvSpPr txBox="1"/>
      </xdr:nvSpPr>
      <xdr:spPr>
        <a:xfrm>
          <a:off x="21075727" y="1026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67454</xdr:rowOff>
    </xdr:from>
    <xdr:ext cx="469744" cy="259045"/>
    <xdr:sp macro="" textlink="">
      <xdr:nvSpPr>
        <xdr:cNvPr id="534" name="n_2mainValue【学校施設】&#10;一人当たり面積">
          <a:extLst>
            <a:ext uri="{FF2B5EF4-FFF2-40B4-BE49-F238E27FC236}">
              <a16:creationId xmlns:a16="http://schemas.microsoft.com/office/drawing/2014/main" id="{00000000-0008-0000-0E00-000016020000}"/>
            </a:ext>
          </a:extLst>
        </xdr:cNvPr>
        <xdr:cNvSpPr txBox="1"/>
      </xdr:nvSpPr>
      <xdr:spPr>
        <a:xfrm>
          <a:off x="20199427"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8" name="【児童館】&#10;有形固定資産減価償却率グラフ枠">
          <a:extLst>
            <a:ext uri="{FF2B5EF4-FFF2-40B4-BE49-F238E27FC236}">
              <a16:creationId xmlns:a16="http://schemas.microsoft.com/office/drawing/2014/main" id="{00000000-0008-0000-0E00-00002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60" name="【児童館】&#10;有形固定資産減価償却率最小値テキスト">
          <a:extLst>
            <a:ext uri="{FF2B5EF4-FFF2-40B4-BE49-F238E27FC236}">
              <a16:creationId xmlns:a16="http://schemas.microsoft.com/office/drawing/2014/main" id="{00000000-0008-0000-0E00-000030020000}"/>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2" name="【児童館】&#10;有形固定資産減価償却率最大値テキスト">
          <a:extLst>
            <a:ext uri="{FF2B5EF4-FFF2-40B4-BE49-F238E27FC236}">
              <a16:creationId xmlns:a16="http://schemas.microsoft.com/office/drawing/2014/main" id="{00000000-0008-0000-0E00-000032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64" name="【児童館】&#10;有形固定資産減価償却率平均値テキスト">
          <a:extLst>
            <a:ext uri="{FF2B5EF4-FFF2-40B4-BE49-F238E27FC236}">
              <a16:creationId xmlns:a16="http://schemas.microsoft.com/office/drawing/2014/main" id="{00000000-0008-0000-0E00-000034020000}"/>
            </a:ext>
          </a:extLst>
        </xdr:cNvPr>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6268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46372</xdr:rowOff>
    </xdr:from>
    <xdr:ext cx="405111" cy="259045"/>
    <xdr:sp macro="" textlink="">
      <xdr:nvSpPr>
        <xdr:cNvPr id="575" name="【児童館】&#10;有形固定資産減価償却率該当値テキスト">
          <a:extLst>
            <a:ext uri="{FF2B5EF4-FFF2-40B4-BE49-F238E27FC236}">
              <a16:creationId xmlns:a16="http://schemas.microsoft.com/office/drawing/2014/main" id="{00000000-0008-0000-0E00-00003F020000}"/>
            </a:ext>
          </a:extLst>
        </xdr:cNvPr>
        <xdr:cNvSpPr txBox="1"/>
      </xdr:nvSpPr>
      <xdr:spPr>
        <a:xfrm>
          <a:off x="16357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65405</xdr:rowOff>
    </xdr:from>
    <xdr:to>
      <xdr:col>81</xdr:col>
      <xdr:colOff>101600</xdr:colOff>
      <xdr:row>81</xdr:row>
      <xdr:rowOff>167005</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5430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74295</xdr:rowOff>
    </xdr:from>
    <xdr:to>
      <xdr:col>85</xdr:col>
      <xdr:colOff>127000</xdr:colOff>
      <xdr:row>81</xdr:row>
      <xdr:rowOff>116205</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15481300" y="13961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107314</xdr:rowOff>
    </xdr:from>
    <xdr:to>
      <xdr:col>76</xdr:col>
      <xdr:colOff>165100</xdr:colOff>
      <xdr:row>82</xdr:row>
      <xdr:rowOff>37464</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4541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116205</xdr:rowOff>
    </xdr:from>
    <xdr:to>
      <xdr:col>81</xdr:col>
      <xdr:colOff>50800</xdr:colOff>
      <xdr:row>81</xdr:row>
      <xdr:rowOff>158114</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14592300" y="140036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580" name="n_1aveValue【児童館】&#10;有形固定資産減価償却率">
          <a:extLst>
            <a:ext uri="{FF2B5EF4-FFF2-40B4-BE49-F238E27FC236}">
              <a16:creationId xmlns:a16="http://schemas.microsoft.com/office/drawing/2014/main" id="{00000000-0008-0000-0E00-000044020000}"/>
            </a:ext>
          </a:extLst>
        </xdr:cNvPr>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581" name="n_2aveValue【児童館】&#10;有形固定資産減価償却率">
          <a:extLst>
            <a:ext uri="{FF2B5EF4-FFF2-40B4-BE49-F238E27FC236}">
              <a16:creationId xmlns:a16="http://schemas.microsoft.com/office/drawing/2014/main" id="{00000000-0008-0000-0E00-000045020000}"/>
            </a:ext>
          </a:extLst>
        </xdr:cNvPr>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582" name="n_3aveValue【児童館】&#10;有形固定資産減価償却率">
          <a:extLst>
            <a:ext uri="{FF2B5EF4-FFF2-40B4-BE49-F238E27FC236}">
              <a16:creationId xmlns:a16="http://schemas.microsoft.com/office/drawing/2014/main" id="{00000000-0008-0000-0E00-000046020000}"/>
            </a:ext>
          </a:extLst>
        </xdr:cNvPr>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12082</xdr:rowOff>
    </xdr:from>
    <xdr:ext cx="405111" cy="259045"/>
    <xdr:sp macro="" textlink="">
      <xdr:nvSpPr>
        <xdr:cNvPr id="583" name="n_1mainValue【児童館】&#10;有形固定資産減価償却率">
          <a:extLst>
            <a:ext uri="{FF2B5EF4-FFF2-40B4-BE49-F238E27FC236}">
              <a16:creationId xmlns:a16="http://schemas.microsoft.com/office/drawing/2014/main" id="{00000000-0008-0000-0E00-000047020000}"/>
            </a:ext>
          </a:extLst>
        </xdr:cNvPr>
        <xdr:cNvSpPr txBox="1"/>
      </xdr:nvSpPr>
      <xdr:spPr>
        <a:xfrm>
          <a:off x="15266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584" name="n_2mainValue【児童館】&#10;有形固定資産減価償却率">
          <a:extLst>
            <a:ext uri="{FF2B5EF4-FFF2-40B4-BE49-F238E27FC236}">
              <a16:creationId xmlns:a16="http://schemas.microsoft.com/office/drawing/2014/main" id="{00000000-0008-0000-0E00-000048020000}"/>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00000000-0008-0000-0E00-00006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1" name="【児童館】&#10;一人当たり面積最大値テキスト">
          <a:extLst>
            <a:ext uri="{FF2B5EF4-FFF2-40B4-BE49-F238E27FC236}">
              <a16:creationId xmlns:a16="http://schemas.microsoft.com/office/drawing/2014/main" id="{00000000-0008-0000-0E00-000063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a:extLst>
            <a:ext uri="{FF2B5EF4-FFF2-40B4-BE49-F238E27FC236}">
              <a16:creationId xmlns:a16="http://schemas.microsoft.com/office/drawing/2014/main" id="{00000000-0008-0000-0E00-000065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24" name="【児童館】&#10;一人当たり面積該当値テキスト">
          <a:extLst>
            <a:ext uri="{FF2B5EF4-FFF2-40B4-BE49-F238E27FC236}">
              <a16:creationId xmlns:a16="http://schemas.microsoft.com/office/drawing/2014/main" id="{00000000-0008-0000-0E00-000070020000}"/>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9" name="n_1aveValue【児童館】&#10;一人当たり面積">
          <a:extLst>
            <a:ext uri="{FF2B5EF4-FFF2-40B4-BE49-F238E27FC236}">
              <a16:creationId xmlns:a16="http://schemas.microsoft.com/office/drawing/2014/main" id="{00000000-0008-0000-0E00-000075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0" name="n_2aveValue【児童館】&#10;一人当たり面積">
          <a:extLst>
            <a:ext uri="{FF2B5EF4-FFF2-40B4-BE49-F238E27FC236}">
              <a16:creationId xmlns:a16="http://schemas.microsoft.com/office/drawing/2014/main" id="{00000000-0008-0000-0E00-000076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31" name="n_3aveValue【児童館】&#10;一人当たり面積">
          <a:extLst>
            <a:ext uri="{FF2B5EF4-FFF2-40B4-BE49-F238E27FC236}">
              <a16:creationId xmlns:a16="http://schemas.microsoft.com/office/drawing/2014/main" id="{00000000-0008-0000-0E00-00007702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32" name="n_1mainValue【児童館】&#10;一人当たり面積">
          <a:extLst>
            <a:ext uri="{FF2B5EF4-FFF2-40B4-BE49-F238E27FC236}">
              <a16:creationId xmlns:a16="http://schemas.microsoft.com/office/drawing/2014/main" id="{00000000-0008-0000-0E00-000078020000}"/>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33" name="n_2mainValue【児童館】&#10;一人当たり面積">
          <a:extLst>
            <a:ext uri="{FF2B5EF4-FFF2-40B4-BE49-F238E27FC236}">
              <a16:creationId xmlns:a16="http://schemas.microsoft.com/office/drawing/2014/main" id="{00000000-0008-0000-0E00-00007902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E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59" name="【公民館】&#10;有形固定資産減価償却率最小値テキスト">
          <a:extLst>
            <a:ext uri="{FF2B5EF4-FFF2-40B4-BE49-F238E27FC236}">
              <a16:creationId xmlns:a16="http://schemas.microsoft.com/office/drawing/2014/main" id="{00000000-0008-0000-0E00-000093020000}"/>
            </a:ext>
          </a:extLst>
        </xdr:cNvPr>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E00-000095020000}"/>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E00-000097020000}"/>
            </a:ext>
          </a:extLst>
        </xdr:cNvPr>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674" name="【公民館】&#10;有形固定資産減価償却率該当値テキスト">
          <a:extLst>
            <a:ext uri="{FF2B5EF4-FFF2-40B4-BE49-F238E27FC236}">
              <a16:creationId xmlns:a16="http://schemas.microsoft.com/office/drawing/2014/main" id="{00000000-0008-0000-0E00-0000A2020000}"/>
            </a:ext>
          </a:extLst>
        </xdr:cNvPr>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103505</xdr:rowOff>
    </xdr:from>
    <xdr:to>
      <xdr:col>81</xdr:col>
      <xdr:colOff>101600</xdr:colOff>
      <xdr:row>105</xdr:row>
      <xdr:rowOff>33655</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5430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154305</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flipV="1">
          <a:off x="15481300" y="17952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126364</xdr:rowOff>
    </xdr:from>
    <xdr:to>
      <xdr:col>76</xdr:col>
      <xdr:colOff>165100</xdr:colOff>
      <xdr:row>105</xdr:row>
      <xdr:rowOff>56514</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4541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154305</xdr:rowOff>
    </xdr:from>
    <xdr:to>
      <xdr:col>81</xdr:col>
      <xdr:colOff>50800</xdr:colOff>
      <xdr:row>105</xdr:row>
      <xdr:rowOff>5714</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14592300" y="179851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679" name="n_1aveValue【公民館】&#10;有形固定資産減価償却率">
          <a:extLst>
            <a:ext uri="{FF2B5EF4-FFF2-40B4-BE49-F238E27FC236}">
              <a16:creationId xmlns:a16="http://schemas.microsoft.com/office/drawing/2014/main" id="{00000000-0008-0000-0E00-0000A7020000}"/>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680" name="n_2aveValue【公民館】&#10;有形固定資産減価償却率">
          <a:extLst>
            <a:ext uri="{FF2B5EF4-FFF2-40B4-BE49-F238E27FC236}">
              <a16:creationId xmlns:a16="http://schemas.microsoft.com/office/drawing/2014/main" id="{00000000-0008-0000-0E00-0000A8020000}"/>
            </a:ext>
          </a:extLst>
        </xdr:cNvPr>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81" name="n_3aveValue【公民館】&#10;有形固定資産減価償却率">
          <a:extLst>
            <a:ext uri="{FF2B5EF4-FFF2-40B4-BE49-F238E27FC236}">
              <a16:creationId xmlns:a16="http://schemas.microsoft.com/office/drawing/2014/main" id="{00000000-0008-0000-0E00-0000A902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24782</xdr:rowOff>
    </xdr:from>
    <xdr:ext cx="405111" cy="259045"/>
    <xdr:sp macro="" textlink="">
      <xdr:nvSpPr>
        <xdr:cNvPr id="682" name="n_1mainValue【公民館】&#10;有形固定資産減価償却率">
          <a:extLst>
            <a:ext uri="{FF2B5EF4-FFF2-40B4-BE49-F238E27FC236}">
              <a16:creationId xmlns:a16="http://schemas.microsoft.com/office/drawing/2014/main" id="{00000000-0008-0000-0E00-0000AA020000}"/>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47641</xdr:rowOff>
    </xdr:from>
    <xdr:ext cx="405111" cy="259045"/>
    <xdr:sp macro="" textlink="">
      <xdr:nvSpPr>
        <xdr:cNvPr id="683" name="n_2mainValue【公民館】&#10;有形固定資産減価償却率">
          <a:extLst>
            <a:ext uri="{FF2B5EF4-FFF2-40B4-BE49-F238E27FC236}">
              <a16:creationId xmlns:a16="http://schemas.microsoft.com/office/drawing/2014/main" id="{00000000-0008-0000-0E00-0000AB020000}"/>
            </a:ext>
          </a:extLst>
        </xdr:cNvPr>
        <xdr:cNvSpPr txBox="1"/>
      </xdr:nvSpPr>
      <xdr:spPr>
        <a:xfrm>
          <a:off x="14389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公民館】&#10;一人当たり面積グラフ枠">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08" name="【公民館】&#10;一人当たり面積最小値テキスト">
          <a:extLst>
            <a:ext uri="{FF2B5EF4-FFF2-40B4-BE49-F238E27FC236}">
              <a16:creationId xmlns:a16="http://schemas.microsoft.com/office/drawing/2014/main" id="{00000000-0008-0000-0E00-0000C4020000}"/>
            </a:ext>
          </a:extLst>
        </xdr:cNvPr>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10" name="【公民館】&#10;一人当たり面積最大値テキスト">
          <a:extLst>
            <a:ext uri="{FF2B5EF4-FFF2-40B4-BE49-F238E27FC236}">
              <a16:creationId xmlns:a16="http://schemas.microsoft.com/office/drawing/2014/main" id="{00000000-0008-0000-0E00-0000C602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712" name="【公民館】&#10;一人当たり面積平均値テキスト">
          <a:extLst>
            <a:ext uri="{FF2B5EF4-FFF2-40B4-BE49-F238E27FC236}">
              <a16:creationId xmlns:a16="http://schemas.microsoft.com/office/drawing/2014/main" id="{00000000-0008-0000-0E00-0000C8020000}"/>
            </a:ext>
          </a:extLst>
        </xdr:cNvPr>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158750</xdr:rowOff>
    </xdr:from>
    <xdr:to>
      <xdr:col>116</xdr:col>
      <xdr:colOff>114300</xdr:colOff>
      <xdr:row>101</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10177</xdr:rowOff>
    </xdr:from>
    <xdr:ext cx="469744" cy="259045"/>
    <xdr:sp macro="" textlink="">
      <xdr:nvSpPr>
        <xdr:cNvPr id="723" name="【公民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71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158750</xdr:rowOff>
    </xdr:from>
    <xdr:to>
      <xdr:col>112</xdr:col>
      <xdr:colOff>38100</xdr:colOff>
      <xdr:row>101</xdr:row>
      <xdr:rowOff>88900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38100</xdr:rowOff>
    </xdr:from>
    <xdr:to>
      <xdr:col>116</xdr:col>
      <xdr:colOff>63500</xdr:colOff>
      <xdr:row>101</xdr:row>
      <xdr:rowOff>38100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1323300" y="17354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158750</xdr:rowOff>
    </xdr:from>
    <xdr:to>
      <xdr:col>107</xdr:col>
      <xdr:colOff>101600</xdr:colOff>
      <xdr:row>101</xdr:row>
      <xdr:rowOff>88900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38100</xdr:rowOff>
    </xdr:from>
    <xdr:to>
      <xdr:col>111</xdr:col>
      <xdr:colOff>177800</xdr:colOff>
      <xdr:row>101</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0434300" y="17354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728" name="n_1aveValue【公民館】&#10;一人当たり面積">
          <a:extLst>
            <a:ext uri="{FF2B5EF4-FFF2-40B4-BE49-F238E27FC236}">
              <a16:creationId xmlns:a16="http://schemas.microsoft.com/office/drawing/2014/main" id="{00000000-0008-0000-0E00-0000D8020000}"/>
            </a:ext>
          </a:extLst>
        </xdr:cNvPr>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29" name="n_2aveValue【公民館】&#10;一人当たり面積">
          <a:extLst>
            <a:ext uri="{FF2B5EF4-FFF2-40B4-BE49-F238E27FC236}">
              <a16:creationId xmlns:a16="http://schemas.microsoft.com/office/drawing/2014/main" id="{00000000-0008-0000-0E00-0000D9020000}"/>
            </a:ext>
          </a:extLst>
        </xdr:cNvPr>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30" name="n_3aveValue【公民館】&#10;一人当たり面積">
          <a:extLst>
            <a:ext uri="{FF2B5EF4-FFF2-40B4-BE49-F238E27FC236}">
              <a16:creationId xmlns:a16="http://schemas.microsoft.com/office/drawing/2014/main" id="{00000000-0008-0000-0E00-0000DA020000}"/>
            </a:ext>
          </a:extLst>
        </xdr:cNvPr>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105427</xdr:rowOff>
    </xdr:from>
    <xdr:ext cx="469744" cy="259045"/>
    <xdr:sp macro="" textlink="">
      <xdr:nvSpPr>
        <xdr:cNvPr id="731" name="n_1mainValue【公民館】&#10;一人当たり面積">
          <a:extLst>
            <a:ext uri="{FF2B5EF4-FFF2-40B4-BE49-F238E27FC236}">
              <a16:creationId xmlns:a16="http://schemas.microsoft.com/office/drawing/2014/main" id="{00000000-0008-0000-0E00-0000DB020000}"/>
            </a:ext>
          </a:extLst>
        </xdr:cNvPr>
        <xdr:cNvSpPr txBox="1"/>
      </xdr:nvSpPr>
      <xdr:spPr>
        <a:xfrm>
          <a:off x="210757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105427</xdr:rowOff>
    </xdr:from>
    <xdr:ext cx="469744" cy="259045"/>
    <xdr:sp macro="" textlink="">
      <xdr:nvSpPr>
        <xdr:cNvPr id="732" name="n_2mainValue【公民館】&#10;一人当たり面積">
          <a:extLst>
            <a:ext uri="{FF2B5EF4-FFF2-40B4-BE49-F238E27FC236}">
              <a16:creationId xmlns:a16="http://schemas.microsoft.com/office/drawing/2014/main" id="{00000000-0008-0000-0E00-0000DC020000}"/>
            </a:ext>
          </a:extLst>
        </xdr:cNvPr>
        <xdr:cNvSpPr txBox="1"/>
      </xdr:nvSpPr>
      <xdr:spPr>
        <a:xfrm>
          <a:off x="20199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以外の施設において、類似団体平均、全国平均及び埼玉県平均と比較して変わらない、またはそれ以上であり、施設の老朽化が問題となっている。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類似団体平均、全国平均及び埼玉県平均を大きく上回っており、類似団体内順位も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現在、市が管理している公営住宅の内、松永団地は老朽化が著しいことから、新規の入居募集を行わず、現在の入居者が退居した建物から順次解体することとしており、令和元年度に一部解体を完了したとこ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は、一人当たりの面積が類似団体平均を大きく上回っており、類似団体内順位も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位と、施設の集約化や複合化が進んでいないことがわかる。有形固定資産減価償却率も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％を超えており、今後、大規模な改修等が必要となることが予想されるため、令和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年度に策定予定となっている個別施設計画に基づいた改修等に取り組むことにより、改善を図っていく。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153,709
150,944
82.41
48,217,191
46,639,340
1,415,486
30,675,698
44,342,902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91711</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121412</xdr:rowOff>
    </xdr:from>
    <xdr:to>
      <xdr:col>24</xdr:col>
      <xdr:colOff>114300</xdr:colOff>
      <xdr:row>38</xdr:row>
      <xdr:rowOff>51562</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99839</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44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167132</xdr:rowOff>
    </xdr:from>
    <xdr:to>
      <xdr:col>20</xdr:col>
      <xdr:colOff>38100</xdr:colOff>
      <xdr:row>38</xdr:row>
      <xdr:rowOff>97282</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xdr:rowOff>
    </xdr:from>
    <xdr:to>
      <xdr:col>24</xdr:col>
      <xdr:colOff>63500</xdr:colOff>
      <xdr:row>38</xdr:row>
      <xdr:rowOff>46482</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51586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41402</xdr:rowOff>
    </xdr:from>
    <xdr:to>
      <xdr:col>15</xdr:col>
      <xdr:colOff>101600</xdr:colOff>
      <xdr:row>38</xdr:row>
      <xdr:rowOff>143002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46482</xdr:rowOff>
    </xdr:from>
    <xdr:to>
      <xdr:col>19</xdr:col>
      <xdr:colOff>177800</xdr:colOff>
      <xdr:row>38</xdr:row>
      <xdr:rowOff>92202</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65615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81805</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a:extLst>
            <a:ext uri="{FF2B5EF4-FFF2-40B4-BE49-F238E27FC236}">
              <a16:creationId xmlns:a16="http://schemas.microsoft.com/office/drawing/2014/main" id="{00000000-0008-0000-0F00-00004D000000}"/>
            </a:ext>
          </a:extLst>
        </xdr:cNvPr>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88409</xdr:rowOff>
    </xdr:from>
    <xdr:ext cx="405111" cy="259045"/>
    <xdr:sp macro="" textlink="">
      <xdr:nvSpPr>
        <xdr:cNvPr id="78" name="n_1main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134129</xdr:rowOff>
    </xdr:from>
    <xdr:ext cx="405111" cy="259045"/>
    <xdr:sp macro="" textlink="">
      <xdr:nvSpPr>
        <xdr:cNvPr id="79" name="n_2main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F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F00-000066000000}"/>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F00-000068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F00-00006A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F00-000075000000}"/>
            </a:ext>
          </a:extLst>
        </xdr:cNvPr>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a:extLst>
            <a:ext uri="{FF2B5EF4-FFF2-40B4-BE49-F238E27FC236}">
              <a16:creationId xmlns:a16="http://schemas.microsoft.com/office/drawing/2014/main" id="{00000000-0008-0000-0F00-00007C000000}"/>
            </a:ext>
          </a:extLst>
        </xdr:cNvPr>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25" name="n_1mainValue【図書館】&#10;一人当たり面積">
          <a:extLst>
            <a:ext uri="{FF2B5EF4-FFF2-40B4-BE49-F238E27FC236}">
              <a16:creationId xmlns:a16="http://schemas.microsoft.com/office/drawing/2014/main" id="{00000000-0008-0000-0F00-00007D00000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6" name="n_2mainValue【図書館】&#10;一人当たり面積">
          <a:extLst>
            <a:ext uri="{FF2B5EF4-FFF2-40B4-BE49-F238E27FC236}">
              <a16:creationId xmlns:a16="http://schemas.microsoft.com/office/drawing/2014/main" id="{00000000-0008-0000-0F00-00007E000000}"/>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00000000-0008-0000-0F00-000098000000}"/>
            </a:ext>
          </a:extLst>
        </xdr:cNvPr>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a:extLst>
            <a:ext uri="{FF2B5EF4-FFF2-40B4-BE49-F238E27FC236}">
              <a16:creationId xmlns:a16="http://schemas.microsoft.com/office/drawing/2014/main" id="{00000000-0008-0000-0F00-00009A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00000000-0008-0000-0F00-00009C000000}"/>
            </a:ext>
          </a:extLst>
        </xdr:cNvPr>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6" name="楕円 165">
          <a:extLst>
            <a:ext uri="{FF2B5EF4-FFF2-40B4-BE49-F238E27FC236}">
              <a16:creationId xmlns:a16="http://schemas.microsoft.com/office/drawing/2014/main" id="{00000000-0008-0000-0F00-0000A6000000}"/>
            </a:ext>
          </a:extLst>
        </xdr:cNvPr>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F00-0000A7000000}"/>
            </a:ext>
          </a:extLst>
        </xdr:cNvPr>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81915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3797300" y="103365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69215</xdr:rowOff>
    </xdr:from>
    <xdr:to>
      <xdr:col>15</xdr:col>
      <xdr:colOff>101600</xdr:colOff>
      <xdr:row>60</xdr:row>
      <xdr:rowOff>170815</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60</xdr:row>
      <xdr:rowOff>120015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2908300" y="1036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123842</xdr:rowOff>
    </xdr:from>
    <xdr:ext cx="405111" cy="259045"/>
    <xdr:sp macro="" textlink="">
      <xdr:nvSpPr>
        <xdr:cNvPr id="175" name="n_1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176" name="n_2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0000000-0008-0000-0F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a:extLst>
            <a:ext uri="{FF2B5EF4-FFF2-40B4-BE49-F238E27FC236}">
              <a16:creationId xmlns:a16="http://schemas.microsoft.com/office/drawing/2014/main" id="{00000000-0008-0000-0F00-0000C7000000}"/>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a:extLst>
            <a:ext uri="{FF2B5EF4-FFF2-40B4-BE49-F238E27FC236}">
              <a16:creationId xmlns:a16="http://schemas.microsoft.com/office/drawing/2014/main" id="{00000000-0008-0000-0F00-0000C9000000}"/>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03" name="【体育館・プール】&#10;一人当たり面積平均値テキスト">
          <a:extLst>
            <a:ext uri="{FF2B5EF4-FFF2-40B4-BE49-F238E27FC236}">
              <a16:creationId xmlns:a16="http://schemas.microsoft.com/office/drawing/2014/main" id="{00000000-0008-0000-0F00-0000CB000000}"/>
            </a:ext>
          </a:extLst>
        </xdr:cNvPr>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97790</xdr:rowOff>
    </xdr:from>
    <xdr:to>
      <xdr:col>55</xdr:col>
      <xdr:colOff>50800</xdr:colOff>
      <xdr:row>56</xdr:row>
      <xdr:rowOff>27940</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0426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50817</xdr:rowOff>
    </xdr:from>
    <xdr:ext cx="469744" cy="259045"/>
    <xdr:sp macro="" textlink="">
      <xdr:nvSpPr>
        <xdr:cNvPr id="214" name="【体育館・プール】&#10;一人当たり面積該当値テキスト">
          <a:extLst>
            <a:ext uri="{FF2B5EF4-FFF2-40B4-BE49-F238E27FC236}">
              <a16:creationId xmlns:a16="http://schemas.microsoft.com/office/drawing/2014/main" id="{00000000-0008-0000-0F00-0000D6000000}"/>
            </a:ext>
          </a:extLst>
        </xdr:cNvPr>
        <xdr:cNvSpPr txBox="1"/>
      </xdr:nvSpPr>
      <xdr:spPr>
        <a:xfrm>
          <a:off x="10515600" y="948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102362</xdr:rowOff>
    </xdr:from>
    <xdr:to>
      <xdr:col>50</xdr:col>
      <xdr:colOff>165100</xdr:colOff>
      <xdr:row>56</xdr:row>
      <xdr:rowOff>32512</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9588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148590</xdr:rowOff>
    </xdr:from>
    <xdr:to>
      <xdr:col>55</xdr:col>
      <xdr:colOff>0</xdr:colOff>
      <xdr:row>55</xdr:row>
      <xdr:rowOff>153162</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9639300" y="9578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106934</xdr:rowOff>
    </xdr:from>
    <xdr:to>
      <xdr:col>46</xdr:col>
      <xdr:colOff>38100</xdr:colOff>
      <xdr:row>56</xdr:row>
      <xdr:rowOff>37084</xdr:rowOff>
    </xdr:to>
    <xdr:sp macro="" textlink="">
      <xdr:nvSpPr>
        <xdr:cNvPr id="217" name="楕円 216">
          <a:extLst>
            <a:ext uri="{FF2B5EF4-FFF2-40B4-BE49-F238E27FC236}">
              <a16:creationId xmlns:a16="http://schemas.microsoft.com/office/drawing/2014/main" id="{00000000-0008-0000-0F00-0000D9000000}"/>
            </a:ext>
          </a:extLst>
        </xdr:cNvPr>
        <xdr:cNvSpPr/>
      </xdr:nvSpPr>
      <xdr:spPr>
        <a:xfrm>
          <a:off x="8699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153162</xdr:rowOff>
    </xdr:from>
    <xdr:to>
      <xdr:col>50</xdr:col>
      <xdr:colOff>114300</xdr:colOff>
      <xdr:row>55</xdr:row>
      <xdr:rowOff>157734</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8750300" y="9582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a:extLst>
            <a:ext uri="{FF2B5EF4-FFF2-40B4-BE49-F238E27FC236}">
              <a16:creationId xmlns:a16="http://schemas.microsoft.com/office/drawing/2014/main" id="{00000000-0008-0000-0F00-0000DB000000}"/>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20" name="n_2aveValue【体育館・プール】&#10;一人当たり面積">
          <a:extLst>
            <a:ext uri="{FF2B5EF4-FFF2-40B4-BE49-F238E27FC236}">
              <a16:creationId xmlns:a16="http://schemas.microsoft.com/office/drawing/2014/main" id="{00000000-0008-0000-0F00-0000DC000000}"/>
            </a:ext>
          </a:extLst>
        </xdr:cNvPr>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a:extLst>
            <a:ext uri="{FF2B5EF4-FFF2-40B4-BE49-F238E27FC236}">
              <a16:creationId xmlns:a16="http://schemas.microsoft.com/office/drawing/2014/main" id="{00000000-0008-0000-0F00-0000DD000000}"/>
            </a:ext>
          </a:extLst>
        </xdr:cNvPr>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49039</xdr:rowOff>
    </xdr:from>
    <xdr:ext cx="469744" cy="259045"/>
    <xdr:sp macro="" textlink="">
      <xdr:nvSpPr>
        <xdr:cNvPr id="222" name="n_1mainValue【体育館・プール】&#10;一人当たり面積">
          <a:extLst>
            <a:ext uri="{FF2B5EF4-FFF2-40B4-BE49-F238E27FC236}">
              <a16:creationId xmlns:a16="http://schemas.microsoft.com/office/drawing/2014/main" id="{00000000-0008-0000-0F00-0000DE000000}"/>
            </a:ext>
          </a:extLst>
        </xdr:cNvPr>
        <xdr:cNvSpPr txBox="1"/>
      </xdr:nvSpPr>
      <xdr:spPr>
        <a:xfrm>
          <a:off x="93917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53611</xdr:rowOff>
    </xdr:from>
    <xdr:ext cx="469744" cy="259045"/>
    <xdr:sp macro="" textlink="">
      <xdr:nvSpPr>
        <xdr:cNvPr id="223" name="n_2mainValue【体育館・プール】&#10;一人当たり面積">
          <a:extLst>
            <a:ext uri="{FF2B5EF4-FFF2-40B4-BE49-F238E27FC236}">
              <a16:creationId xmlns:a16="http://schemas.microsoft.com/office/drawing/2014/main" id="{00000000-0008-0000-0F00-0000DF000000}"/>
            </a:ext>
          </a:extLst>
        </xdr:cNvPr>
        <xdr:cNvSpPr txBox="1"/>
      </xdr:nvSpPr>
      <xdr:spPr>
        <a:xfrm>
          <a:off x="85154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38116</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00000000-0008-0000-0F00-000007010000}"/>
            </a:ext>
          </a:extLst>
        </xdr:cNvPr>
        <xdr:cNvSpPr txBox="1"/>
      </xdr:nvSpPr>
      <xdr:spPr>
        <a:xfrm>
          <a:off x="4673600"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148589</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3797300" y="13997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148589</xdr:rowOff>
    </xdr:from>
    <xdr:to>
      <xdr:col>19</xdr:col>
      <xdr:colOff>177800</xdr:colOff>
      <xdr:row>81</xdr:row>
      <xdr:rowOff>167639</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2908300" y="140360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F00-00000C010000}"/>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F00-00000D010000}"/>
            </a:ext>
          </a:extLst>
        </xdr:cNvPr>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F00-00000E010000}"/>
            </a:ext>
          </a:extLst>
        </xdr:cNvPr>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19066</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F00-00000F010000}"/>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F00-000010010000}"/>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F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F00-000029010000}"/>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F00-00002B010000}"/>
            </a:ext>
          </a:extLst>
        </xdr:cNvPr>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F00-00002D010000}"/>
            </a:ext>
          </a:extLst>
        </xdr:cNvPr>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165100</xdr:rowOff>
    </xdr:from>
    <xdr:to>
      <xdr:col>55</xdr:col>
      <xdr:colOff>50800</xdr:colOff>
      <xdr:row>85</xdr:row>
      <xdr:rowOff>95250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426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143527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F00-000038010000}"/>
            </a:ext>
          </a:extLst>
        </xdr:cNvPr>
        <xdr:cNvSpPr txBox="1"/>
      </xdr:nvSpPr>
      <xdr:spPr>
        <a:xfrm>
          <a:off x="10515600"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165100</xdr:rowOff>
    </xdr:from>
    <xdr:to>
      <xdr:col>50</xdr:col>
      <xdr:colOff>165100</xdr:colOff>
      <xdr:row>85</xdr:row>
      <xdr:rowOff>95250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588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44450</xdr:rowOff>
    </xdr:from>
    <xdr:to>
      <xdr:col>55</xdr:col>
      <xdr:colOff>0</xdr:colOff>
      <xdr:row>85</xdr:row>
      <xdr:rowOff>44450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9639300" y="1461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165100</xdr:rowOff>
    </xdr:from>
    <xdr:to>
      <xdr:col>46</xdr:col>
      <xdr:colOff>38100</xdr:colOff>
      <xdr:row>85</xdr:row>
      <xdr:rowOff>95250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8699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44450</xdr:rowOff>
    </xdr:from>
    <xdr:to>
      <xdr:col>50</xdr:col>
      <xdr:colOff>114300</xdr:colOff>
      <xdr:row>85</xdr:row>
      <xdr:rowOff>44450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8750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17" name="n_1aveValue【福祉施設】&#10;一人当たり面積">
          <a:extLst>
            <a:ext uri="{FF2B5EF4-FFF2-40B4-BE49-F238E27FC236}">
              <a16:creationId xmlns:a16="http://schemas.microsoft.com/office/drawing/2014/main" id="{00000000-0008-0000-0F00-00003D010000}"/>
            </a:ext>
          </a:extLst>
        </xdr:cNvPr>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18" name="n_2aveValue【福祉施設】&#10;一人当たり面積">
          <a:extLst>
            <a:ext uri="{FF2B5EF4-FFF2-40B4-BE49-F238E27FC236}">
              <a16:creationId xmlns:a16="http://schemas.microsoft.com/office/drawing/2014/main" id="{00000000-0008-0000-0F00-00003E010000}"/>
            </a:ext>
          </a:extLst>
        </xdr:cNvPr>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a:extLst>
            <a:ext uri="{FF2B5EF4-FFF2-40B4-BE49-F238E27FC236}">
              <a16:creationId xmlns:a16="http://schemas.microsoft.com/office/drawing/2014/main" id="{00000000-0008-0000-0F00-00003F010000}"/>
            </a:ext>
          </a:extLst>
        </xdr:cNvPr>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86377</xdr:rowOff>
    </xdr:from>
    <xdr:ext cx="469744" cy="259045"/>
    <xdr:sp macro="" textlink="">
      <xdr:nvSpPr>
        <xdr:cNvPr id="320" name="n_1mainValue【福祉施設】&#10;一人当たり面積">
          <a:extLst>
            <a:ext uri="{FF2B5EF4-FFF2-40B4-BE49-F238E27FC236}">
              <a16:creationId xmlns:a16="http://schemas.microsoft.com/office/drawing/2014/main" id="{00000000-0008-0000-0F00-000040010000}"/>
            </a:ext>
          </a:extLst>
        </xdr:cNvPr>
        <xdr:cNvSpPr txBox="1"/>
      </xdr:nvSpPr>
      <xdr:spPr>
        <a:xfrm>
          <a:off x="93917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86377</xdr:rowOff>
    </xdr:from>
    <xdr:ext cx="469744" cy="259045"/>
    <xdr:sp macro="" textlink="">
      <xdr:nvSpPr>
        <xdr:cNvPr id="321" name="n_2mainValue【福祉施設】&#10;一人当たり面積">
          <a:extLst>
            <a:ext uri="{FF2B5EF4-FFF2-40B4-BE49-F238E27FC236}">
              <a16:creationId xmlns:a16="http://schemas.microsoft.com/office/drawing/2014/main" id="{00000000-0008-0000-0F00-000041010000}"/>
            </a:ext>
          </a:extLst>
        </xdr:cNvPr>
        <xdr:cNvSpPr txBox="1"/>
      </xdr:nvSpPr>
      <xdr:spPr>
        <a:xfrm>
          <a:off x="8515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a:extLst>
            <a:ext uri="{FF2B5EF4-FFF2-40B4-BE49-F238E27FC236}">
              <a16:creationId xmlns:a16="http://schemas.microsoft.com/office/drawing/2014/main" id="{00000000-0008-0000-0F00-00005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a:extLst>
            <a:ext uri="{FF2B5EF4-FFF2-40B4-BE49-F238E27FC236}">
              <a16:creationId xmlns:a16="http://schemas.microsoft.com/office/drawing/2014/main" id="{00000000-0008-0000-0F00-00005B010000}"/>
            </a:ext>
          </a:extLst>
        </xdr:cNvPr>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a:extLst>
            <a:ext uri="{FF2B5EF4-FFF2-40B4-BE49-F238E27FC236}">
              <a16:creationId xmlns:a16="http://schemas.microsoft.com/office/drawing/2014/main" id="{00000000-0008-0000-0F00-00005D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a:extLst>
            <a:ext uri="{FF2B5EF4-FFF2-40B4-BE49-F238E27FC236}">
              <a16:creationId xmlns:a16="http://schemas.microsoft.com/office/drawing/2014/main" id="{00000000-0008-0000-0F00-00005F010000}"/>
            </a:ext>
          </a:extLst>
        </xdr:cNvPr>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99695</xdr:rowOff>
    </xdr:from>
    <xdr:to>
      <xdr:col>24</xdr:col>
      <xdr:colOff>114300</xdr:colOff>
      <xdr:row>105</xdr:row>
      <xdr:rowOff>29845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4584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122572</xdr:rowOff>
    </xdr:from>
    <xdr:ext cx="405111" cy="259045"/>
    <xdr:sp macro="" textlink="">
      <xdr:nvSpPr>
        <xdr:cNvPr id="362" name="【市民会館】&#10;有形固定資産減価償却率該当値テキスト">
          <a:extLst>
            <a:ext uri="{FF2B5EF4-FFF2-40B4-BE49-F238E27FC236}">
              <a16:creationId xmlns:a16="http://schemas.microsoft.com/office/drawing/2014/main" id="{00000000-0008-0000-0F00-00006A010000}"/>
            </a:ext>
          </a:extLst>
        </xdr:cNvPr>
        <xdr:cNvSpPr txBox="1"/>
      </xdr:nvSpPr>
      <xdr:spPr>
        <a:xfrm>
          <a:off x="4673600"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130175</xdr:rowOff>
    </xdr:from>
    <xdr:to>
      <xdr:col>20</xdr:col>
      <xdr:colOff>38100</xdr:colOff>
      <xdr:row>105</xdr:row>
      <xdr:rowOff>60325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3746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150495</xdr:rowOff>
    </xdr:from>
    <xdr:to>
      <xdr:col>24</xdr:col>
      <xdr:colOff>63500</xdr:colOff>
      <xdr:row>105</xdr:row>
      <xdr:rowOff>9525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3797300" y="179812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147320</xdr:rowOff>
    </xdr:from>
    <xdr:to>
      <xdr:col>15</xdr:col>
      <xdr:colOff>101600</xdr:colOff>
      <xdr:row>105</xdr:row>
      <xdr:rowOff>77470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2857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xdr:rowOff>
    </xdr:from>
    <xdr:to>
      <xdr:col>19</xdr:col>
      <xdr:colOff>177800</xdr:colOff>
      <xdr:row>105</xdr:row>
      <xdr:rowOff>26670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2908300" y="18011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67" name="n_1aveValue【市民会館】&#10;有形固定資産減価償却率">
          <a:extLst>
            <a:ext uri="{FF2B5EF4-FFF2-40B4-BE49-F238E27FC236}">
              <a16:creationId xmlns:a16="http://schemas.microsoft.com/office/drawing/2014/main" id="{00000000-0008-0000-0F00-00006F010000}"/>
            </a:ext>
          </a:extLst>
        </xdr:cNvPr>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68" name="n_2aveValue【市民会館】&#10;有形固定資産減価償却率">
          <a:extLst>
            <a:ext uri="{FF2B5EF4-FFF2-40B4-BE49-F238E27FC236}">
              <a16:creationId xmlns:a16="http://schemas.microsoft.com/office/drawing/2014/main" id="{00000000-0008-0000-0F00-000070010000}"/>
            </a:ext>
          </a:extLst>
        </xdr:cNvPr>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a:extLst>
            <a:ext uri="{FF2B5EF4-FFF2-40B4-BE49-F238E27FC236}">
              <a16:creationId xmlns:a16="http://schemas.microsoft.com/office/drawing/2014/main" id="{00000000-0008-0000-0F00-000071010000}"/>
            </a:ext>
          </a:extLst>
        </xdr:cNvPr>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51452</xdr:rowOff>
    </xdr:from>
    <xdr:ext cx="405111" cy="259045"/>
    <xdr:sp macro="" textlink="">
      <xdr:nvSpPr>
        <xdr:cNvPr id="370" name="n_1mainValue【市民会館】&#10;有形固定資産減価償却率">
          <a:extLst>
            <a:ext uri="{FF2B5EF4-FFF2-40B4-BE49-F238E27FC236}">
              <a16:creationId xmlns:a16="http://schemas.microsoft.com/office/drawing/2014/main" id="{00000000-0008-0000-0F00-000072010000}"/>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68597</xdr:rowOff>
    </xdr:from>
    <xdr:ext cx="405111" cy="259045"/>
    <xdr:sp macro="" textlink="">
      <xdr:nvSpPr>
        <xdr:cNvPr id="371" name="n_2mainValue【市民会館】&#10;有形固定資産減価償却率">
          <a:extLst>
            <a:ext uri="{FF2B5EF4-FFF2-40B4-BE49-F238E27FC236}">
              <a16:creationId xmlns:a16="http://schemas.microsoft.com/office/drawing/2014/main" id="{00000000-0008-0000-0F00-000073010000}"/>
            </a:ext>
          </a:extLst>
        </xdr:cNvPr>
        <xdr:cNvSpPr txBox="1"/>
      </xdr:nvSpPr>
      <xdr:spPr>
        <a:xfrm>
          <a:off x="2705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a:extLst>
            <a:ext uri="{FF2B5EF4-FFF2-40B4-BE49-F238E27FC236}">
              <a16:creationId xmlns:a16="http://schemas.microsoft.com/office/drawing/2014/main" id="{00000000-0008-0000-0F00-00008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a:extLst>
            <a:ext uri="{FF2B5EF4-FFF2-40B4-BE49-F238E27FC236}">
              <a16:creationId xmlns:a16="http://schemas.microsoft.com/office/drawing/2014/main" id="{00000000-0008-0000-0F00-00008C010000}"/>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a:extLst>
            <a:ext uri="{FF2B5EF4-FFF2-40B4-BE49-F238E27FC236}">
              <a16:creationId xmlns:a16="http://schemas.microsoft.com/office/drawing/2014/main" id="{00000000-0008-0000-0F00-00008E010000}"/>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0" name="【市民会館】&#10;一人当たり面積平均値テキスト">
          <a:extLst>
            <a:ext uri="{FF2B5EF4-FFF2-40B4-BE49-F238E27FC236}">
              <a16:creationId xmlns:a16="http://schemas.microsoft.com/office/drawing/2014/main" id="{00000000-0008-0000-0F00-000090010000}"/>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78739</xdr:rowOff>
    </xdr:from>
    <xdr:to>
      <xdr:col>55</xdr:col>
      <xdr:colOff>50800</xdr:colOff>
      <xdr:row>103</xdr:row>
      <xdr:rowOff>8889</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04267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101616</xdr:rowOff>
    </xdr:from>
    <xdr:ext cx="469744" cy="259045"/>
    <xdr:sp macro="" textlink="">
      <xdr:nvSpPr>
        <xdr:cNvPr id="411" name="【市民会館】&#10;一人当たり面積該当値テキスト">
          <a:extLst>
            <a:ext uri="{FF2B5EF4-FFF2-40B4-BE49-F238E27FC236}">
              <a16:creationId xmlns:a16="http://schemas.microsoft.com/office/drawing/2014/main" id="{00000000-0008-0000-0F00-00009B010000}"/>
            </a:ext>
          </a:extLst>
        </xdr:cNvPr>
        <xdr:cNvSpPr txBox="1"/>
      </xdr:nvSpPr>
      <xdr:spPr>
        <a:xfrm>
          <a:off x="10515600"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129539</xdr:rowOff>
    </xdr:from>
    <xdr:to>
      <xdr:col>55</xdr:col>
      <xdr:colOff>0</xdr:colOff>
      <xdr:row>102</xdr:row>
      <xdr:rowOff>129539</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9639300" y="17617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102</xdr:row>
      <xdr:rowOff>129539</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8750300" y="17617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6" name="n_1aveValue【市民会館】&#10;一人当たり面積">
          <a:extLst>
            <a:ext uri="{FF2B5EF4-FFF2-40B4-BE49-F238E27FC236}">
              <a16:creationId xmlns:a16="http://schemas.microsoft.com/office/drawing/2014/main" id="{00000000-0008-0000-0F00-0000A00100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7" name="n_2aveValue【市民会館】&#10;一人当たり面積">
          <a:extLst>
            <a:ext uri="{FF2B5EF4-FFF2-40B4-BE49-F238E27FC236}">
              <a16:creationId xmlns:a16="http://schemas.microsoft.com/office/drawing/2014/main" id="{00000000-0008-0000-0F00-0000A1010000}"/>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a:extLst>
            <a:ext uri="{FF2B5EF4-FFF2-40B4-BE49-F238E27FC236}">
              <a16:creationId xmlns:a16="http://schemas.microsoft.com/office/drawing/2014/main" id="{00000000-0008-0000-0F00-0000A2010000}"/>
            </a:ext>
          </a:extLst>
        </xdr:cNvPr>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19" name="n_1mainValue【市民会館】&#10;一人当たり面積">
          <a:extLst>
            <a:ext uri="{FF2B5EF4-FFF2-40B4-BE49-F238E27FC236}">
              <a16:creationId xmlns:a16="http://schemas.microsoft.com/office/drawing/2014/main" id="{00000000-0008-0000-0F00-0000A3010000}"/>
            </a:ext>
          </a:extLst>
        </xdr:cNvPr>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20" name="n_2mainValue【市民会館】&#10;一人当たり面積">
          <a:extLst>
            <a:ext uri="{FF2B5EF4-FFF2-40B4-BE49-F238E27FC236}">
              <a16:creationId xmlns:a16="http://schemas.microsoft.com/office/drawing/2014/main" id="{00000000-0008-0000-0F00-0000A4010000}"/>
            </a:ext>
          </a:extLst>
        </xdr:cNvPr>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F00-0000B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a:extLst>
            <a:ext uri="{FF2B5EF4-FFF2-40B4-BE49-F238E27FC236}">
              <a16:creationId xmlns:a16="http://schemas.microsoft.com/office/drawing/2014/main" id="{00000000-0008-0000-0F00-0000BE010000}"/>
            </a:ext>
          </a:extLst>
        </xdr:cNvPr>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00000000-0008-0000-0F00-0000C0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00000000-0008-0000-0F00-0000C2010000}"/>
            </a:ext>
          </a:extLst>
        </xdr:cNvPr>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17780</xdr:rowOff>
    </xdr:from>
    <xdr:to>
      <xdr:col>85</xdr:col>
      <xdr:colOff>177800</xdr:colOff>
      <xdr:row>34</xdr:row>
      <xdr:rowOff>119380</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6268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104157</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0000000-0008-0000-0F00-0000CD010000}"/>
            </a:ext>
          </a:extLst>
        </xdr:cNvPr>
        <xdr:cNvSpPr txBox="1"/>
      </xdr:nvSpPr>
      <xdr:spPr>
        <a:xfrm>
          <a:off x="163576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40640</xdr:rowOff>
    </xdr:from>
    <xdr:to>
      <xdr:col>81</xdr:col>
      <xdr:colOff>101600</xdr:colOff>
      <xdr:row>34</xdr:row>
      <xdr:rowOff>142240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543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68580</xdr:rowOff>
    </xdr:from>
    <xdr:to>
      <xdr:col>85</xdr:col>
      <xdr:colOff>127000</xdr:colOff>
      <xdr:row>34</xdr:row>
      <xdr:rowOff>91440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5481300" y="5897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46355</xdr:rowOff>
    </xdr:from>
    <xdr:to>
      <xdr:col>76</xdr:col>
      <xdr:colOff>165100</xdr:colOff>
      <xdr:row>34</xdr:row>
      <xdr:rowOff>147955</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4541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91440</xdr:rowOff>
    </xdr:from>
    <xdr:to>
      <xdr:col>81</xdr:col>
      <xdr:colOff>50800</xdr:colOff>
      <xdr:row>34</xdr:row>
      <xdr:rowOff>97155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4592300" y="5920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15257</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00000000-0008-0000-0F00-0000D2010000}"/>
            </a:ext>
          </a:extLst>
        </xdr:cNvPr>
        <xdr:cNvSpPr txBox="1"/>
      </xdr:nvSpPr>
      <xdr:spPr>
        <a:xfrm>
          <a:off x="15266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00000000-0008-0000-0F00-0000D3010000}"/>
            </a:ext>
          </a:extLst>
        </xdr:cNvPr>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00000000-0008-0000-0F00-0000D4010000}"/>
            </a:ext>
          </a:extLst>
        </xdr:cNvPr>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158767</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5266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164482</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4389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a:extLst>
            <a:ext uri="{FF2B5EF4-FFF2-40B4-BE49-F238E27FC236}">
              <a16:creationId xmlns:a16="http://schemas.microsoft.com/office/drawing/2014/main" id="{00000000-0008-0000-0F00-0000E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a:extLst>
            <a:ext uri="{FF2B5EF4-FFF2-40B4-BE49-F238E27FC236}">
              <a16:creationId xmlns:a16="http://schemas.microsoft.com/office/drawing/2014/main" id="{00000000-0008-0000-0F00-0000EF010000}"/>
            </a:ext>
          </a:extLst>
        </xdr:cNvPr>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a:extLst>
            <a:ext uri="{FF2B5EF4-FFF2-40B4-BE49-F238E27FC236}">
              <a16:creationId xmlns:a16="http://schemas.microsoft.com/office/drawing/2014/main" id="{00000000-0008-0000-0F00-0000F1010000}"/>
            </a:ext>
          </a:extLst>
        </xdr:cNvPr>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9" name="【一般廃棄物処理施設】&#10;一人当たり有形固定資産（償却資産）額平均値テキスト">
          <a:extLst>
            <a:ext uri="{FF2B5EF4-FFF2-40B4-BE49-F238E27FC236}">
              <a16:creationId xmlns:a16="http://schemas.microsoft.com/office/drawing/2014/main" id="{00000000-0008-0000-0F00-0000F3010000}"/>
            </a:ext>
          </a:extLst>
        </xdr:cNvPr>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38864</xdr:rowOff>
    </xdr:from>
    <xdr:to>
      <xdr:col>116</xdr:col>
      <xdr:colOff>114300</xdr:colOff>
      <xdr:row>38</xdr:row>
      <xdr:rowOff>140464</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22110700" y="6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61742</xdr:rowOff>
    </xdr:from>
    <xdr:ext cx="534377" cy="259045"/>
    <xdr:sp macro="" textlink="">
      <xdr:nvSpPr>
        <xdr:cNvPr id="510" name="【一般廃棄物処理施設】&#10;一人当たり有形固定資産（償却資産）額該当値テキスト">
          <a:extLst>
            <a:ext uri="{FF2B5EF4-FFF2-40B4-BE49-F238E27FC236}">
              <a16:creationId xmlns:a16="http://schemas.microsoft.com/office/drawing/2014/main" id="{00000000-0008-0000-0F00-0000FE010000}"/>
            </a:ext>
          </a:extLst>
        </xdr:cNvPr>
        <xdr:cNvSpPr txBox="1"/>
      </xdr:nvSpPr>
      <xdr:spPr>
        <a:xfrm>
          <a:off x="22199600" y="640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41227</xdr:rowOff>
    </xdr:from>
    <xdr:to>
      <xdr:col>112</xdr:col>
      <xdr:colOff>38100</xdr:colOff>
      <xdr:row>38</xdr:row>
      <xdr:rowOff>142827</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1272500" y="655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89664</xdr:rowOff>
    </xdr:from>
    <xdr:to>
      <xdr:col>116</xdr:col>
      <xdr:colOff>63500</xdr:colOff>
      <xdr:row>38</xdr:row>
      <xdr:rowOff>92027</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21323300" y="660476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131463</xdr:rowOff>
    </xdr:from>
    <xdr:to>
      <xdr:col>107</xdr:col>
      <xdr:colOff>101600</xdr:colOff>
      <xdr:row>38</xdr:row>
      <xdr:rowOff>61613</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0383500" y="64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10813</xdr:rowOff>
    </xdr:from>
    <xdr:to>
      <xdr:col>111</xdr:col>
      <xdr:colOff>177800</xdr:colOff>
      <xdr:row>38</xdr:row>
      <xdr:rowOff>92027</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20434300" y="6525913"/>
          <a:ext cx="889000" cy="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136041</xdr:rowOff>
    </xdr:from>
    <xdr:ext cx="534377" cy="259045"/>
    <xdr:sp macro="" textlink="">
      <xdr:nvSpPr>
        <xdr:cNvPr id="515" name="n_1aveValue【一般廃棄物処理施設】&#10;一人当たり有形固定資産（償却資産）額">
          <a:extLst>
            <a:ext uri="{FF2B5EF4-FFF2-40B4-BE49-F238E27FC236}">
              <a16:creationId xmlns:a16="http://schemas.microsoft.com/office/drawing/2014/main" id="{00000000-0008-0000-0F00-000003020000}"/>
            </a:ext>
          </a:extLst>
        </xdr:cNvPr>
        <xdr:cNvSpPr txBox="1"/>
      </xdr:nvSpPr>
      <xdr:spPr>
        <a:xfrm>
          <a:off x="210434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134083</xdr:rowOff>
    </xdr:from>
    <xdr:ext cx="534377" cy="259045"/>
    <xdr:sp macro="" textlink="">
      <xdr:nvSpPr>
        <xdr:cNvPr id="516" name="n_2aveValue【一般廃棄物処理施設】&#10;一人当たり有形固定資産（償却資産）額">
          <a:extLst>
            <a:ext uri="{FF2B5EF4-FFF2-40B4-BE49-F238E27FC236}">
              <a16:creationId xmlns:a16="http://schemas.microsoft.com/office/drawing/2014/main" id="{00000000-0008-0000-0F00-000004020000}"/>
            </a:ext>
          </a:extLst>
        </xdr:cNvPr>
        <xdr:cNvSpPr txBox="1"/>
      </xdr:nvSpPr>
      <xdr:spPr>
        <a:xfrm>
          <a:off x="20167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a:extLst>
            <a:ext uri="{FF2B5EF4-FFF2-40B4-BE49-F238E27FC236}">
              <a16:creationId xmlns:a16="http://schemas.microsoft.com/office/drawing/2014/main" id="{00000000-0008-0000-0F00-000005020000}"/>
            </a:ext>
          </a:extLst>
        </xdr:cNvPr>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159354</xdr:rowOff>
    </xdr:from>
    <xdr:ext cx="534377" cy="259045"/>
    <xdr:sp macro="" textlink="">
      <xdr:nvSpPr>
        <xdr:cNvPr id="518" name="n_1mainValue【一般廃棄物処理施設】&#10;一人当たり有形固定資産（償却資産）額">
          <a:extLst>
            <a:ext uri="{FF2B5EF4-FFF2-40B4-BE49-F238E27FC236}">
              <a16:creationId xmlns:a16="http://schemas.microsoft.com/office/drawing/2014/main" id="{00000000-0008-0000-0F00-000006020000}"/>
            </a:ext>
          </a:extLst>
        </xdr:cNvPr>
        <xdr:cNvSpPr txBox="1"/>
      </xdr:nvSpPr>
      <xdr:spPr>
        <a:xfrm>
          <a:off x="21043411" y="633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78140</xdr:rowOff>
    </xdr:from>
    <xdr:ext cx="534377" cy="259045"/>
    <xdr:sp macro="" textlink="">
      <xdr:nvSpPr>
        <xdr:cNvPr id="519" name="n_2mainValue【一般廃棄物処理施設】&#10;一人当たり有形固定資産（償却資産）額">
          <a:extLst>
            <a:ext uri="{FF2B5EF4-FFF2-40B4-BE49-F238E27FC236}">
              <a16:creationId xmlns:a16="http://schemas.microsoft.com/office/drawing/2014/main" id="{00000000-0008-0000-0F00-000007020000}"/>
            </a:ext>
          </a:extLst>
        </xdr:cNvPr>
        <xdr:cNvSpPr txBox="1"/>
      </xdr:nvSpPr>
      <xdr:spPr>
        <a:xfrm>
          <a:off x="20167111" y="625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a:extLst>
            <a:ext uri="{FF2B5EF4-FFF2-40B4-BE49-F238E27FC236}">
              <a16:creationId xmlns:a16="http://schemas.microsoft.com/office/drawing/2014/main" id="{00000000-0008-0000-0F00-00001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a:extLst>
            <a:ext uri="{FF2B5EF4-FFF2-40B4-BE49-F238E27FC236}">
              <a16:creationId xmlns:a16="http://schemas.microsoft.com/office/drawing/2014/main" id="{00000000-0008-0000-0F00-00001F020000}"/>
            </a:ext>
          </a:extLst>
        </xdr:cNvPr>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a:extLst>
            <a:ext uri="{FF2B5EF4-FFF2-40B4-BE49-F238E27FC236}">
              <a16:creationId xmlns:a16="http://schemas.microsoft.com/office/drawing/2014/main" id="{00000000-0008-0000-0F00-000021020000}"/>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47" name="【保健センター・保健所】&#10;有形固定資産減価償却率平均値テキスト">
          <a:extLst>
            <a:ext uri="{FF2B5EF4-FFF2-40B4-BE49-F238E27FC236}">
              <a16:creationId xmlns:a16="http://schemas.microsoft.com/office/drawing/2014/main" id="{00000000-0008-0000-0F00-000023020000}"/>
            </a:ext>
          </a:extLst>
        </xdr:cNvPr>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6268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111523</xdr:rowOff>
    </xdr:from>
    <xdr:ext cx="405111" cy="259045"/>
    <xdr:sp macro="" textlink="">
      <xdr:nvSpPr>
        <xdr:cNvPr id="558" name="【保健センター・保健所】&#10;有形固定資産減価償却率該当値テキスト">
          <a:extLst>
            <a:ext uri="{FF2B5EF4-FFF2-40B4-BE49-F238E27FC236}">
              <a16:creationId xmlns:a16="http://schemas.microsoft.com/office/drawing/2014/main" id="{00000000-0008-0000-0F00-00002E020000}"/>
            </a:ext>
          </a:extLst>
        </xdr:cNvPr>
        <xdr:cNvSpPr txBox="1"/>
      </xdr:nvSpPr>
      <xdr:spPr>
        <a:xfrm>
          <a:off x="16357600" y="971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129794</xdr:rowOff>
    </xdr:from>
    <xdr:to>
      <xdr:col>81</xdr:col>
      <xdr:colOff>101600</xdr:colOff>
      <xdr:row>58</xdr:row>
      <xdr:rowOff>59944</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5430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139446</xdr:rowOff>
    </xdr:from>
    <xdr:to>
      <xdr:col>85</xdr:col>
      <xdr:colOff>127000</xdr:colOff>
      <xdr:row>58</xdr:row>
      <xdr:rowOff>9144</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5481300" y="99120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xdr:rowOff>
    </xdr:from>
    <xdr:to>
      <xdr:col>76</xdr:col>
      <xdr:colOff>165100</xdr:colOff>
      <xdr:row>58</xdr:row>
      <xdr:rowOff>105664</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4541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xdr:rowOff>
    </xdr:from>
    <xdr:to>
      <xdr:col>81</xdr:col>
      <xdr:colOff>50800</xdr:colOff>
      <xdr:row>58</xdr:row>
      <xdr:rowOff>54864</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14592300" y="9953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76471</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52660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122191</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4389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F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F00-000052020000}"/>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F00-000054020000}"/>
            </a:ext>
          </a:extLst>
        </xdr:cNvPr>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F00-000056020000}"/>
            </a:ext>
          </a:extLst>
        </xdr:cNvPr>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2110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70049</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F00-000061020000}"/>
            </a:ext>
          </a:extLst>
        </xdr:cNvPr>
        <xdr:cNvSpPr txBox="1"/>
      </xdr:nvSpPr>
      <xdr:spPr>
        <a:xfrm>
          <a:off x="22199600"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47172</xdr:rowOff>
    </xdr:from>
    <xdr:to>
      <xdr:col>112</xdr:col>
      <xdr:colOff>38100</xdr:colOff>
      <xdr:row>60</xdr:row>
      <xdr:rowOff>148772</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27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97972</xdr:rowOff>
    </xdr:from>
    <xdr:to>
      <xdr:col>116</xdr:col>
      <xdr:colOff>63500</xdr:colOff>
      <xdr:row>60</xdr:row>
      <xdr:rowOff>97972</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1323300" y="10384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47172</xdr:rowOff>
    </xdr:from>
    <xdr:to>
      <xdr:col>107</xdr:col>
      <xdr:colOff>101600</xdr:colOff>
      <xdr:row>60</xdr:row>
      <xdr:rowOff>148772</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038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97972</xdr:rowOff>
    </xdr:from>
    <xdr:to>
      <xdr:col>111</xdr:col>
      <xdr:colOff>177800</xdr:colOff>
      <xdr:row>60</xdr:row>
      <xdr:rowOff>97972</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0434300" y="1038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165299</xdr:rowOff>
    </xdr:from>
    <xdr:ext cx="469744" cy="259045"/>
    <xdr:sp macro="" textlink="">
      <xdr:nvSpPr>
        <xdr:cNvPr id="617" name="n_1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18" name="n_2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00000000-0008-0000-0F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00000000-0008-0000-0F00-000086020000}"/>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00000000-0008-0000-0F00-000088020000}"/>
            </a:ext>
          </a:extLst>
        </xdr:cNvPr>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00000000-0008-0000-0F00-00008A020000}"/>
            </a:ext>
          </a:extLst>
        </xdr:cNvPr>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91457</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00000000-0008-0000-0F00-000095020000}"/>
            </a:ext>
          </a:extLst>
        </xdr:cNvPr>
        <xdr:cNvSpPr txBox="1"/>
      </xdr:nvSpPr>
      <xdr:spPr>
        <a:xfrm>
          <a:off x="16357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47898</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15481300" y="1405128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46082</xdr:rowOff>
    </xdr:from>
    <xdr:to>
      <xdr:col>76</xdr:col>
      <xdr:colOff>165100</xdr:colOff>
      <xdr:row>82</xdr:row>
      <xdr:rowOff>147682</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4541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47898</xdr:rowOff>
    </xdr:from>
    <xdr:to>
      <xdr:col>81</xdr:col>
      <xdr:colOff>50800</xdr:colOff>
      <xdr:row>82</xdr:row>
      <xdr:rowOff>96882</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4592300" y="1410679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666" name="n_1aveValue【消防施設】&#10;有形固定資産減価償却率">
          <a:extLst>
            <a:ext uri="{FF2B5EF4-FFF2-40B4-BE49-F238E27FC236}">
              <a16:creationId xmlns:a16="http://schemas.microsoft.com/office/drawing/2014/main" id="{00000000-0008-0000-0F00-00009A020000}"/>
            </a:ext>
          </a:extLst>
        </xdr:cNvPr>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67" name="n_2aveValue【消防施設】&#10;有形固定資産減価償却率">
          <a:extLst>
            <a:ext uri="{FF2B5EF4-FFF2-40B4-BE49-F238E27FC236}">
              <a16:creationId xmlns:a16="http://schemas.microsoft.com/office/drawing/2014/main" id="{00000000-0008-0000-0F00-00009B020000}"/>
            </a:ext>
          </a:extLst>
        </xdr:cNvPr>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8" name="n_3aveValue【消防施設】&#10;有形固定資産減価償却率">
          <a:extLst>
            <a:ext uri="{FF2B5EF4-FFF2-40B4-BE49-F238E27FC236}">
              <a16:creationId xmlns:a16="http://schemas.microsoft.com/office/drawing/2014/main" id="{00000000-0008-0000-0F00-00009C020000}"/>
            </a:ext>
          </a:extLst>
        </xdr:cNvPr>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89825</xdr:rowOff>
    </xdr:from>
    <xdr:ext cx="405111" cy="259045"/>
    <xdr:sp macro="" textlink="">
      <xdr:nvSpPr>
        <xdr:cNvPr id="669" name="n_1main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138809</xdr:rowOff>
    </xdr:from>
    <xdr:ext cx="405111" cy="259045"/>
    <xdr:sp macro="" textlink="">
      <xdr:nvSpPr>
        <xdr:cNvPr id="670" name="n_2main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0000000-0008-0000-0F00-0000B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a:extLst>
            <a:ext uri="{FF2B5EF4-FFF2-40B4-BE49-F238E27FC236}">
              <a16:creationId xmlns:a16="http://schemas.microsoft.com/office/drawing/2014/main" id="{00000000-0008-0000-0F00-0000B7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a:extLst>
            <a:ext uri="{FF2B5EF4-FFF2-40B4-BE49-F238E27FC236}">
              <a16:creationId xmlns:a16="http://schemas.microsoft.com/office/drawing/2014/main" id="{00000000-0008-0000-0F00-0000B9020000}"/>
            </a:ext>
          </a:extLst>
        </xdr:cNvPr>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99" name="【消防施設】&#10;一人当たり面積平均値テキスト">
          <a:extLst>
            <a:ext uri="{FF2B5EF4-FFF2-40B4-BE49-F238E27FC236}">
              <a16:creationId xmlns:a16="http://schemas.microsoft.com/office/drawing/2014/main" id="{00000000-0008-0000-0F00-0000BB020000}"/>
            </a:ext>
          </a:extLst>
        </xdr:cNvPr>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132080</xdr:rowOff>
    </xdr:from>
    <xdr:to>
      <xdr:col>116</xdr:col>
      <xdr:colOff>114300</xdr:colOff>
      <xdr:row>85</xdr:row>
      <xdr:rowOff>62230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2110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110507</xdr:rowOff>
    </xdr:from>
    <xdr:ext cx="469744" cy="259045"/>
    <xdr:sp macro="" textlink="">
      <xdr:nvSpPr>
        <xdr:cNvPr id="710" name="【消防施設】&#10;一人当たり面積該当値テキスト">
          <a:extLst>
            <a:ext uri="{FF2B5EF4-FFF2-40B4-BE49-F238E27FC236}">
              <a16:creationId xmlns:a16="http://schemas.microsoft.com/office/drawing/2014/main" id="{00000000-0008-0000-0F00-0000C6020000}"/>
            </a:ext>
          </a:extLst>
        </xdr:cNvPr>
        <xdr:cNvSpPr txBox="1"/>
      </xdr:nvSpPr>
      <xdr:spPr>
        <a:xfrm>
          <a:off x="22199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11430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1323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132080</xdr:rowOff>
    </xdr:from>
    <xdr:to>
      <xdr:col>107</xdr:col>
      <xdr:colOff>101600</xdr:colOff>
      <xdr:row>85</xdr:row>
      <xdr:rowOff>62230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11430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20434300" y="1458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15" name="n_1aveValue【消防施設】&#10;一人当たり面積">
          <a:extLst>
            <a:ext uri="{FF2B5EF4-FFF2-40B4-BE49-F238E27FC236}">
              <a16:creationId xmlns:a16="http://schemas.microsoft.com/office/drawing/2014/main" id="{00000000-0008-0000-0F00-0000CB020000}"/>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16" name="n_2aveValue【消防施設】&#10;一人当たり面積">
          <a:extLst>
            <a:ext uri="{FF2B5EF4-FFF2-40B4-BE49-F238E27FC236}">
              <a16:creationId xmlns:a16="http://schemas.microsoft.com/office/drawing/2014/main" id="{00000000-0008-0000-0F00-0000CC020000}"/>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7" name="n_3aveValue【消防施設】&#10;一人当たり面積">
          <a:extLst>
            <a:ext uri="{FF2B5EF4-FFF2-40B4-BE49-F238E27FC236}">
              <a16:creationId xmlns:a16="http://schemas.microsoft.com/office/drawing/2014/main" id="{00000000-0008-0000-0F00-0000CD02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53357</xdr:rowOff>
    </xdr:from>
    <xdr:ext cx="469744" cy="259045"/>
    <xdr:sp macro="" textlink="">
      <xdr:nvSpPr>
        <xdr:cNvPr id="718" name="n_1mainValue【消防施設】&#10;一人当たり面積">
          <a:extLst>
            <a:ext uri="{FF2B5EF4-FFF2-40B4-BE49-F238E27FC236}">
              <a16:creationId xmlns:a16="http://schemas.microsoft.com/office/drawing/2014/main" id="{00000000-0008-0000-0F00-0000CE020000}"/>
            </a:ext>
          </a:extLst>
        </xdr:cNvPr>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719" name="n_2mainValue【消防施設】&#10;一人当たり面積">
          <a:extLst>
            <a:ext uri="{FF2B5EF4-FFF2-40B4-BE49-F238E27FC236}">
              <a16:creationId xmlns:a16="http://schemas.microsoft.com/office/drawing/2014/main" id="{00000000-0008-0000-0F00-0000CF020000}"/>
            </a:ext>
          </a:extLst>
        </xdr:cNvPr>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a:extLst>
            <a:ext uri="{FF2B5EF4-FFF2-40B4-BE49-F238E27FC236}">
              <a16:creationId xmlns:a16="http://schemas.microsoft.com/office/drawing/2014/main" id="{00000000-0008-0000-0F00-0000E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48" name="【庁舎】&#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154939</xdr:rowOff>
    </xdr:from>
    <xdr:to>
      <xdr:col>85</xdr:col>
      <xdr:colOff>177800</xdr:colOff>
      <xdr:row>101</xdr:row>
      <xdr:rowOff>85089</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6268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6366</xdr:rowOff>
    </xdr:from>
    <xdr:ext cx="405111" cy="259045"/>
    <xdr:sp macro="" textlink="">
      <xdr:nvSpPr>
        <xdr:cNvPr id="759" name="【庁舎】&#10;有形固定資産減価償却率該当値テキスト">
          <a:extLst>
            <a:ext uri="{FF2B5EF4-FFF2-40B4-BE49-F238E27FC236}">
              <a16:creationId xmlns:a16="http://schemas.microsoft.com/office/drawing/2014/main" id="{00000000-0008-0000-0F00-0000F7020000}"/>
            </a:ext>
          </a:extLst>
        </xdr:cNvPr>
        <xdr:cNvSpPr txBox="1"/>
      </xdr:nvSpPr>
      <xdr:spPr>
        <a:xfrm>
          <a:off x="16357600"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19686</xdr:rowOff>
    </xdr:from>
    <xdr:to>
      <xdr:col>81</xdr:col>
      <xdr:colOff>101600</xdr:colOff>
      <xdr:row>101</xdr:row>
      <xdr:rowOff>121286</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5430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34289</xdr:rowOff>
    </xdr:from>
    <xdr:to>
      <xdr:col>85</xdr:col>
      <xdr:colOff>127000</xdr:colOff>
      <xdr:row>101</xdr:row>
      <xdr:rowOff>70486</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5481300" y="173507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46355</xdr:rowOff>
    </xdr:from>
    <xdr:to>
      <xdr:col>76</xdr:col>
      <xdr:colOff>165100</xdr:colOff>
      <xdr:row>101</xdr:row>
      <xdr:rowOff>147955</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4541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70486</xdr:rowOff>
    </xdr:from>
    <xdr:to>
      <xdr:col>81</xdr:col>
      <xdr:colOff>50800</xdr:colOff>
      <xdr:row>101</xdr:row>
      <xdr:rowOff>97155</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4592300" y="173869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64" name="n_1aveValue【庁舎】&#10;有形固定資産減価償却率">
          <a:extLst>
            <a:ext uri="{FF2B5EF4-FFF2-40B4-BE49-F238E27FC236}">
              <a16:creationId xmlns:a16="http://schemas.microsoft.com/office/drawing/2014/main" id="{00000000-0008-0000-0F00-0000FC020000}"/>
            </a:ext>
          </a:extLst>
        </xdr:cNvPr>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65" name="n_2aveValue【庁舎】&#10;有形固定資産減価償却率">
          <a:extLst>
            <a:ext uri="{FF2B5EF4-FFF2-40B4-BE49-F238E27FC236}">
              <a16:creationId xmlns:a16="http://schemas.microsoft.com/office/drawing/2014/main" id="{00000000-0008-0000-0F00-0000FD020000}"/>
            </a:ext>
          </a:extLst>
        </xdr:cNvPr>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66" name="n_3aveValue【庁舎】&#10;有形固定資産減価償却率">
          <a:extLst>
            <a:ext uri="{FF2B5EF4-FFF2-40B4-BE49-F238E27FC236}">
              <a16:creationId xmlns:a16="http://schemas.microsoft.com/office/drawing/2014/main" id="{00000000-0008-0000-0F00-0000FE020000}"/>
            </a:ext>
          </a:extLst>
        </xdr:cNvPr>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137813</xdr:rowOff>
    </xdr:from>
    <xdr:ext cx="405111" cy="259045"/>
    <xdr:sp macro="" textlink="">
      <xdr:nvSpPr>
        <xdr:cNvPr id="767" name="n_1mainValue【庁舎】&#10;有形固定資産減価償却率">
          <a:extLst>
            <a:ext uri="{FF2B5EF4-FFF2-40B4-BE49-F238E27FC236}">
              <a16:creationId xmlns:a16="http://schemas.microsoft.com/office/drawing/2014/main" id="{00000000-0008-0000-0F00-0000FF020000}"/>
            </a:ext>
          </a:extLst>
        </xdr:cNvPr>
        <xdr:cNvSpPr txBox="1"/>
      </xdr:nvSpPr>
      <xdr:spPr>
        <a:xfrm>
          <a:off x="152660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164482</xdr:rowOff>
    </xdr:from>
    <xdr:ext cx="405111" cy="259045"/>
    <xdr:sp macro="" textlink="">
      <xdr:nvSpPr>
        <xdr:cNvPr id="768" name="n_2mainValue【庁舎】&#10;有形固定資産減価償却率">
          <a:extLst>
            <a:ext uri="{FF2B5EF4-FFF2-40B4-BE49-F238E27FC236}">
              <a16:creationId xmlns:a16="http://schemas.microsoft.com/office/drawing/2014/main" id="{00000000-0008-0000-0F00-000000030000}"/>
            </a:ext>
          </a:extLst>
        </xdr:cNvPr>
        <xdr:cNvSpPr txBox="1"/>
      </xdr:nvSpPr>
      <xdr:spPr>
        <a:xfrm>
          <a:off x="143897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a:extLst>
            <a:ext uri="{FF2B5EF4-FFF2-40B4-BE49-F238E27FC236}">
              <a16:creationId xmlns:a16="http://schemas.microsoft.com/office/drawing/2014/main" id="{00000000-0008-0000-0F00-00001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1" name="【庁舎】&#10;一人当たり面積最小値テキスト">
          <a:extLst>
            <a:ext uri="{FF2B5EF4-FFF2-40B4-BE49-F238E27FC236}">
              <a16:creationId xmlns:a16="http://schemas.microsoft.com/office/drawing/2014/main" id="{00000000-0008-0000-0F00-000017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3" name="【庁舎】&#10;一人当たり面積最大値テキスト">
          <a:extLst>
            <a:ext uri="{FF2B5EF4-FFF2-40B4-BE49-F238E27FC236}">
              <a16:creationId xmlns:a16="http://schemas.microsoft.com/office/drawing/2014/main" id="{00000000-0008-0000-0F00-000019030000}"/>
            </a:ext>
          </a:extLst>
        </xdr:cNvPr>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95" name="【庁舎】&#10;一人当たり面積平均値テキスト">
          <a:extLst>
            <a:ext uri="{FF2B5EF4-FFF2-40B4-BE49-F238E27FC236}">
              <a16:creationId xmlns:a16="http://schemas.microsoft.com/office/drawing/2014/main" id="{00000000-0008-0000-0F00-00001B030000}"/>
            </a:ext>
          </a:extLst>
        </xdr:cNvPr>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162561</xdr:rowOff>
    </xdr:from>
    <xdr:to>
      <xdr:col>116</xdr:col>
      <xdr:colOff>114300</xdr:colOff>
      <xdr:row>103</xdr:row>
      <xdr:rowOff>92711</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13988</xdr:rowOff>
    </xdr:from>
    <xdr:ext cx="469744" cy="259045"/>
    <xdr:sp macro="" textlink="">
      <xdr:nvSpPr>
        <xdr:cNvPr id="806" name="【庁舎】&#10;一人当たり面積該当値テキスト">
          <a:extLst>
            <a:ext uri="{FF2B5EF4-FFF2-40B4-BE49-F238E27FC236}">
              <a16:creationId xmlns:a16="http://schemas.microsoft.com/office/drawing/2014/main" id="{00000000-0008-0000-0F00-000026030000}"/>
            </a:ext>
          </a:extLst>
        </xdr:cNvPr>
        <xdr:cNvSpPr txBox="1"/>
      </xdr:nvSpPr>
      <xdr:spPr>
        <a:xfrm>
          <a:off x="22199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167132</xdr:rowOff>
    </xdr:from>
    <xdr:to>
      <xdr:col>112</xdr:col>
      <xdr:colOff>38100</xdr:colOff>
      <xdr:row>103</xdr:row>
      <xdr:rowOff>97282</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21272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41911</xdr:rowOff>
    </xdr:from>
    <xdr:to>
      <xdr:col>116</xdr:col>
      <xdr:colOff>63500</xdr:colOff>
      <xdr:row>103</xdr:row>
      <xdr:rowOff>46482</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21323300" y="177012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103124</xdr:rowOff>
    </xdr:from>
    <xdr:to>
      <xdr:col>107</xdr:col>
      <xdr:colOff>101600</xdr:colOff>
      <xdr:row>105</xdr:row>
      <xdr:rowOff>33274</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0383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46482</xdr:rowOff>
    </xdr:from>
    <xdr:to>
      <xdr:col>111</xdr:col>
      <xdr:colOff>177800</xdr:colOff>
      <xdr:row>104</xdr:row>
      <xdr:rowOff>153924</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20434300" y="1770583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11" name="n_1aveValue【庁舎】&#10;一人当たり面積">
          <a:extLst>
            <a:ext uri="{FF2B5EF4-FFF2-40B4-BE49-F238E27FC236}">
              <a16:creationId xmlns:a16="http://schemas.microsoft.com/office/drawing/2014/main" id="{00000000-0008-0000-0F00-00002B030000}"/>
            </a:ext>
          </a:extLst>
        </xdr:cNvPr>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12" name="n_2aveValue【庁舎】&#10;一人当たり面積">
          <a:extLst>
            <a:ext uri="{FF2B5EF4-FFF2-40B4-BE49-F238E27FC236}">
              <a16:creationId xmlns:a16="http://schemas.microsoft.com/office/drawing/2014/main" id="{00000000-0008-0000-0F00-00002C030000}"/>
            </a:ext>
          </a:extLst>
        </xdr:cNvPr>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13" name="n_3aveValue【庁舎】&#10;一人当たり面積">
          <a:extLst>
            <a:ext uri="{FF2B5EF4-FFF2-40B4-BE49-F238E27FC236}">
              <a16:creationId xmlns:a16="http://schemas.microsoft.com/office/drawing/2014/main" id="{00000000-0008-0000-0F00-00002D030000}"/>
            </a:ext>
          </a:extLst>
        </xdr:cNvPr>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113809</xdr:rowOff>
    </xdr:from>
    <xdr:ext cx="469744" cy="259045"/>
    <xdr:sp macro="" textlink="">
      <xdr:nvSpPr>
        <xdr:cNvPr id="814" name="n_1mainValue【庁舎】&#10;一人当たり面積">
          <a:extLst>
            <a:ext uri="{FF2B5EF4-FFF2-40B4-BE49-F238E27FC236}">
              <a16:creationId xmlns:a16="http://schemas.microsoft.com/office/drawing/2014/main" id="{00000000-0008-0000-0F00-00002E030000}"/>
            </a:ext>
          </a:extLst>
        </xdr:cNvPr>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24401</xdr:rowOff>
    </xdr:from>
    <xdr:ext cx="469744" cy="259045"/>
    <xdr:sp macro="" textlink="">
      <xdr:nvSpPr>
        <xdr:cNvPr id="815" name="n_2mainValue【庁舎】&#10;一人当たり面積">
          <a:extLst>
            <a:ext uri="{FF2B5EF4-FFF2-40B4-BE49-F238E27FC236}">
              <a16:creationId xmlns:a16="http://schemas.microsoft.com/office/drawing/2014/main" id="{00000000-0008-0000-0F00-00002F030000}"/>
            </a:ext>
          </a:extLst>
        </xdr:cNvPr>
        <xdr:cNvSpPr txBox="1"/>
      </xdr:nvSpPr>
      <xdr:spPr>
        <a:xfrm>
          <a:off x="201994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全体的には、類似団体平均、全国平均及び埼玉県平均と変わらない、またはそれ以上であり、施設の老朽化が問題となっている。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における有形固定資産減価償却率は、類似団体平均、全国平均及び埼玉県平均を大きく上回っており、類似団体内順位も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位となっている。現在は、一部事務組合である久喜宮代衛生組合において廃棄物を処理しているが、施設の老朽化に伴い、令和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年度中の完成を目指し、新たなごみ処理施設の建設を予定している。類似団体との比較からも、深刻な老朽化が進んでおり、一刻も早い稼働が求められる。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は、一人当たりの面積が類似団体平均を大きく上回っており、類似団体内順位も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位と、施設の集約化や複合化が進んでいないことがわかる。有形固定資産減価償却率も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％を超えており、今後、大規模な改修等が必要となることが予想されるため、令和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年度に策定予定となっている個別施設計画に基づいた改修等に取り組むことにより、改善を図っていく。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153,709
150,944
82.41
48,217,191
46,639,340
1,415,486
30,675,698
44,342,902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景気回復による市民税の増に加え、地方消費税交付金が増加したことにより、基準財政収入額が増加した一方、市町村合併による行政区域の広域化を反映した算定により、社会福祉費や、高齢者保健福祉費、下水道費などの増加に伴い、基準財政需要額も増加したため、前年度と比較すると横ばいとなった。</a:t>
          </a:r>
        </a:p>
        <a:p>
          <a:r>
            <a:rPr kumimoji="1" lang="ja-JP" altLang="en-US" sz="1200">
              <a:latin typeface="ＭＳ Ｐゴシック" panose="020B0600070205080204" pitchFamily="50" charset="-128"/>
              <a:ea typeface="ＭＳ Ｐゴシック" panose="020B0600070205080204" pitchFamily="50" charset="-128"/>
            </a:rPr>
            <a:t>　埼玉県平均や全国平均を上回ったものの、類似団体平均を下回っているため、今後も引き続き自主財源である市税の徴収率向上を図り、更なる財源確保に努めていく。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88494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ポイントの増となったことにより、類似団体平均及び埼玉県平均よりも低く、全国平均と同等の状況となった。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税及び地方消費税交付金をはじめとした依存財源が増となった一方で、保育施設への給付費の増や、東京理科大学跡地への教育部の移転に伴う施設管理業務委託料の増等により経常一般財源等も増となったことが、ポイントが増加した要因と考えられる。</a:t>
          </a:r>
        </a:p>
        <a:p>
          <a:r>
            <a:rPr kumimoji="1" lang="ja-JP" altLang="en-US" sz="1200">
              <a:latin typeface="ＭＳ Ｐゴシック" panose="020B0600070205080204" pitchFamily="50" charset="-128"/>
              <a:ea typeface="ＭＳ Ｐゴシック" panose="020B0600070205080204" pitchFamily="50" charset="-128"/>
            </a:rPr>
            <a:t>　今後も自主財源の確保や事務事業の見直しによる経常経費の削減に取り組んでいく。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41910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853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3302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8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63</xdr:row>
      <xdr:rowOff>3302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7300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62</xdr:row>
      <xdr:rowOff>87884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7300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808</a:t>
          </a:r>
          <a:r>
            <a:rPr kumimoji="1" lang="ja-JP" altLang="en-US" sz="1200">
              <a:latin typeface="ＭＳ Ｐゴシック" panose="020B0600070205080204" pitchFamily="50" charset="-128"/>
              <a:ea typeface="ＭＳ Ｐゴシック" panose="020B0600070205080204" pitchFamily="50" charset="-128"/>
            </a:rPr>
            <a:t>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東日本大震災において発生した液状化対策に係る事業費の減による物件費の減少や、菖蒲総合支所の外壁補修工事の完了に伴い維持補修費が減少したことが要因として考えられる。</a:t>
          </a:r>
        </a:p>
        <a:p>
          <a:r>
            <a:rPr kumimoji="1" lang="ja-JP" altLang="en-US" sz="1200">
              <a:latin typeface="ＭＳ Ｐゴシック" panose="020B0600070205080204" pitchFamily="50" charset="-128"/>
              <a:ea typeface="ＭＳ Ｐゴシック" panose="020B0600070205080204" pitchFamily="50" charset="-128"/>
            </a:rPr>
            <a:t>　類似団体平均、全国平均、埼玉県平均よりも低い状況であるが、今後も、より一層のコスト意識を高め、行政のスリム化・効率化に努めていく。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9207</xdr:rowOff>
    </xdr:from>
    <xdr:to>
      <xdr:col>23</xdr:col>
      <xdr:colOff>133350</xdr:colOff>
      <xdr:row>82</xdr:row>
      <xdr:rowOff>18492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068107"/>
          <a:ext cx="8382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7576</xdr:rowOff>
    </xdr:from>
    <xdr:to>
      <xdr:col>19</xdr:col>
      <xdr:colOff>133350</xdr:colOff>
      <xdr:row>82</xdr:row>
      <xdr:rowOff>18492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66476"/>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142670</xdr:rowOff>
    </xdr:from>
    <xdr:to>
      <xdr:col>15</xdr:col>
      <xdr:colOff>82550</xdr:colOff>
      <xdr:row>82</xdr:row>
      <xdr:rowOff>7576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30120"/>
          <a:ext cx="889000" cy="3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134156</xdr:rowOff>
    </xdr:from>
    <xdr:to>
      <xdr:col>11</xdr:col>
      <xdr:colOff>31750</xdr:colOff>
      <xdr:row>81</xdr:row>
      <xdr:rowOff>142670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1606"/>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129857</xdr:rowOff>
    </xdr:from>
    <xdr:to>
      <xdr:col>23</xdr:col>
      <xdr:colOff>184150</xdr:colOff>
      <xdr:row>82</xdr:row>
      <xdr:rowOff>60007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146384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139142</xdr:rowOff>
    </xdr:from>
    <xdr:to>
      <xdr:col>19</xdr:col>
      <xdr:colOff>184150</xdr:colOff>
      <xdr:row>82</xdr:row>
      <xdr:rowOff>69292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79469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95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128226</xdr:rowOff>
    </xdr:from>
    <xdr:to>
      <xdr:col>15</xdr:col>
      <xdr:colOff>133350</xdr:colOff>
      <xdr:row>82</xdr:row>
      <xdr:rowOff>58376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68553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8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91870</xdr:rowOff>
    </xdr:from>
    <xdr:to>
      <xdr:col>11</xdr:col>
      <xdr:colOff>82550</xdr:colOff>
      <xdr:row>82</xdr:row>
      <xdr:rowOff>22020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32197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83356</xdr:rowOff>
    </xdr:from>
    <xdr:to>
      <xdr:col>7</xdr:col>
      <xdr:colOff>31750</xdr:colOff>
      <xdr:row>82</xdr:row>
      <xdr:rowOff>13506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23683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3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ポイントの増となったが、類似団体平均及び全国市平均よりも低い状況であることから、今後も適正な給与水準の維持に努めていく。</a:t>
          </a:r>
        </a:p>
        <a:p>
          <a:r>
            <a:rPr kumimoji="1" lang="ja-JP" altLang="en-US" sz="1200">
              <a:latin typeface="ＭＳ Ｐゴシック" panose="020B0600070205080204" pitchFamily="50" charset="-128"/>
              <a:ea typeface="ＭＳ Ｐゴシック" panose="020B0600070205080204" pitchFamily="50" charset="-128"/>
            </a:rPr>
            <a:t>　なお、当該数値については、平成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39370</xdr:rowOff>
    </xdr:from>
    <xdr:to>
      <xdr:col>81</xdr:col>
      <xdr:colOff>44450</xdr:colOff>
      <xdr:row>82</xdr:row>
      <xdr:rowOff>87630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0982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39370</xdr:rowOff>
    </xdr:from>
    <xdr:to>
      <xdr:col>77</xdr:col>
      <xdr:colOff>44450</xdr:colOff>
      <xdr:row>82</xdr:row>
      <xdr:rowOff>63500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09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138430</xdr:rowOff>
    </xdr:from>
    <xdr:to>
      <xdr:col>72</xdr:col>
      <xdr:colOff>203200</xdr:colOff>
      <xdr:row>82</xdr:row>
      <xdr:rowOff>63500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2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66039</xdr:rowOff>
    </xdr:from>
    <xdr:to>
      <xdr:col>68</xdr:col>
      <xdr:colOff>152400</xdr:colOff>
      <xdr:row>81</xdr:row>
      <xdr:rowOff>138430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534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36830</xdr:rowOff>
    </xdr:from>
    <xdr:to>
      <xdr:col>81</xdr:col>
      <xdr:colOff>95250</xdr:colOff>
      <xdr:row>82</xdr:row>
      <xdr:rowOff>138430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129557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160020</xdr:rowOff>
    </xdr:from>
    <xdr:to>
      <xdr:col>77</xdr:col>
      <xdr:colOff>95250</xdr:colOff>
      <xdr:row>82</xdr:row>
      <xdr:rowOff>90170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100347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1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87630</xdr:rowOff>
    </xdr:from>
    <xdr:to>
      <xdr:col>68</xdr:col>
      <xdr:colOff>203200</xdr:colOff>
      <xdr:row>82</xdr:row>
      <xdr:rowOff>17780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15239</xdr:rowOff>
    </xdr:from>
    <xdr:to>
      <xdr:col>64</xdr:col>
      <xdr:colOff>152400</xdr:colOff>
      <xdr:row>81</xdr:row>
      <xdr:rowOff>116839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127016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類似団体平均、全国平均及び埼玉県平均のいずれの指標よりも下回っており、定員管理の適正化が進んでいると考えられる。</a:t>
          </a:r>
        </a:p>
        <a:p>
          <a:r>
            <a:rPr kumimoji="1" lang="ja-JP" altLang="en-US" sz="1200">
              <a:latin typeface="ＭＳ Ｐゴシック" panose="020B0600070205080204" pitchFamily="50" charset="-128"/>
              <a:ea typeface="ＭＳ Ｐゴシック" panose="020B0600070205080204" pitchFamily="50" charset="-128"/>
            </a:rPr>
            <a:t>　今後も、継続的に良好な市民サービスを提供していくため、職員数の適正管理を実施しながら、行政のスリム化・効率化に努めていく。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73660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537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56424</xdr:rowOff>
    </xdr:from>
    <xdr:to>
      <xdr:col>77</xdr:col>
      <xdr:colOff>44450</xdr:colOff>
      <xdr:row>60</xdr:row>
      <xdr:rowOff>73660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4342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63319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434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63319</xdr:rowOff>
    </xdr:from>
    <xdr:to>
      <xdr:col>68</xdr:col>
      <xdr:colOff>152400</xdr:colOff>
      <xdr:row>60</xdr:row>
      <xdr:rowOff>73660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5031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12519</xdr:rowOff>
    </xdr:from>
    <xdr:to>
      <xdr:col>68</xdr:col>
      <xdr:colOff>203200</xdr:colOff>
      <xdr:row>60</xdr:row>
      <xdr:rowOff>114119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ポイントの減少（改善）となったが、依然として類似団体平均、全国平均及び埼玉県平均といったいずれの指標よりも高い状況である。</a:t>
          </a:r>
        </a:p>
        <a:p>
          <a:r>
            <a:rPr kumimoji="1" lang="ja-JP" altLang="en-US" sz="1200">
              <a:latin typeface="ＭＳ Ｐゴシック" panose="020B0600070205080204" pitchFamily="50" charset="-128"/>
              <a:ea typeface="ＭＳ Ｐゴシック" panose="020B0600070205080204" pitchFamily="50" charset="-128"/>
            </a:rPr>
            <a:t>　補償金等の生じない借換債の繰上げ償還の実施及び新規借入抑制により市債残高が減少していることから、比率は改善傾向となっている。</a:t>
          </a:r>
        </a:p>
        <a:p>
          <a:r>
            <a:rPr kumimoji="1" lang="ja-JP" altLang="en-US" sz="1200">
              <a:latin typeface="ＭＳ Ｐゴシック" panose="020B0600070205080204" pitchFamily="50" charset="-128"/>
              <a:ea typeface="ＭＳ Ｐゴシック" panose="020B0600070205080204" pitchFamily="50" charset="-128"/>
            </a:rPr>
            <a:t>　今後、学校給食センターや、ごみ処理施設等の大規模施設の整備を控えていることから、地方債の新規発行を十分に検討の上、抑制に努めていく。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71362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148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71362</xdr:rowOff>
    </xdr:from>
    <xdr:to>
      <xdr:col>77</xdr:col>
      <xdr:colOff>44450</xdr:colOff>
      <xdr:row>42</xdr:row>
      <xdr:rowOff>163285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722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49288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6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129722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216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20562</xdr:rowOff>
    </xdr:from>
    <xdr:to>
      <xdr:col>77</xdr:col>
      <xdr:colOff>95250</xdr:colOff>
      <xdr:row>42</xdr:row>
      <xdr:rowOff>122162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106939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112485</xdr:rowOff>
    </xdr:from>
    <xdr:to>
      <xdr:col>73</xdr:col>
      <xdr:colOff>44450</xdr:colOff>
      <xdr:row>43</xdr:row>
      <xdr:rowOff>42635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ポイントの減少（改善）となったが、依然として類似団体平均及び埼玉県平均よりも高い状況である。</a:t>
          </a:r>
        </a:p>
        <a:p>
          <a:r>
            <a:rPr kumimoji="1" lang="ja-JP" altLang="en-US" sz="1200">
              <a:latin typeface="ＭＳ Ｐゴシック" panose="020B0600070205080204" pitchFamily="50" charset="-128"/>
              <a:ea typeface="ＭＳ Ｐゴシック" panose="020B0600070205080204" pitchFamily="50" charset="-128"/>
            </a:rPr>
            <a:t>　今後も引き続き地方債現在高の減少に努めるとともに、充当可能財源である基金残高の確保及び地方債発行額の抑制と並行して普通交付税の基準財政需要額に算入される地方債の活用を念頭に置き、指標の更なる改善に取り組んで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21449</xdr:rowOff>
    </xdr:from>
    <xdr:to>
      <xdr:col>81</xdr:col>
      <xdr:colOff>44450</xdr:colOff>
      <xdr:row>15</xdr:row>
      <xdr:rowOff>150142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93199"/>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150142</xdr:rowOff>
    </xdr:from>
    <xdr:to>
      <xdr:col>77</xdr:col>
      <xdr:colOff>44450</xdr:colOff>
      <xdr:row>16</xdr:row>
      <xdr:rowOff>170392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21892"/>
          <a:ext cx="889000" cy="1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170392</xdr:rowOff>
    </xdr:from>
    <xdr:to>
      <xdr:col>72</xdr:col>
      <xdr:colOff>203200</xdr:colOff>
      <xdr:row>17</xdr:row>
      <xdr:rowOff>124954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13592"/>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124954</xdr:rowOff>
    </xdr:from>
    <xdr:to>
      <xdr:col>68</xdr:col>
      <xdr:colOff>152400</xdr:colOff>
      <xdr:row>17</xdr:row>
      <xdr:rowOff>146403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39604"/>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142099</xdr:rowOff>
    </xdr:from>
    <xdr:to>
      <xdr:col>81</xdr:col>
      <xdr:colOff>95250</xdr:colOff>
      <xdr:row>15</xdr:row>
      <xdr:rowOff>72249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114176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99342</xdr:rowOff>
    </xdr:from>
    <xdr:to>
      <xdr:col>77</xdr:col>
      <xdr:colOff>95250</xdr:colOff>
      <xdr:row>16</xdr:row>
      <xdr:rowOff>29492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14269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5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119592</xdr:rowOff>
    </xdr:from>
    <xdr:to>
      <xdr:col>73</xdr:col>
      <xdr:colOff>44450</xdr:colOff>
      <xdr:row>17</xdr:row>
      <xdr:rowOff>49742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34519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4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74154</xdr:rowOff>
    </xdr:from>
    <xdr:to>
      <xdr:col>68</xdr:col>
      <xdr:colOff>203200</xdr:colOff>
      <xdr:row>18</xdr:row>
      <xdr:rowOff>4304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160531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95603</xdr:rowOff>
    </xdr:from>
    <xdr:to>
      <xdr:col>64</xdr:col>
      <xdr:colOff>152400</xdr:colOff>
      <xdr:row>18</xdr:row>
      <xdr:rowOff>25753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10530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9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153,709
150,944
82.41
48,217,191
46,639,340
1,415,486
30,675,698
44,342,902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前年度からポイントの増減はなかった。</a:t>
          </a:r>
        </a:p>
        <a:p>
          <a:r>
            <a:rPr kumimoji="1" lang="ja-JP" altLang="en-US" sz="1400">
              <a:latin typeface="ＭＳ Ｐゴシック" panose="020B0600070205080204" pitchFamily="50" charset="-128"/>
              <a:ea typeface="ＭＳ Ｐゴシック" panose="020B0600070205080204" pitchFamily="50" charset="-128"/>
            </a:rPr>
            <a:t>　依然として、類似団体平均、全国平均、埼玉県平均よりも低い状況となっている。</a:t>
          </a:r>
        </a:p>
        <a:p>
          <a:r>
            <a:rPr kumimoji="1" lang="ja-JP" altLang="en-US" sz="1400">
              <a:latin typeface="ＭＳ Ｐゴシック" panose="020B0600070205080204" pitchFamily="50" charset="-128"/>
              <a:ea typeface="ＭＳ Ｐゴシック" panose="020B0600070205080204" pitchFamily="50" charset="-128"/>
            </a:rPr>
            <a:t>　今後も、継続的に良好な市民サービスを提供していくため、職員数の適正管理を実施しながら、行政のスリム化・効率化に努めていく。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東京理科大学跡地へ教育部を移転したことにより施設管理業務委託料が増加したことや、小中学校のＯＡ機器の更新に伴い借上料が増加したこと等により、前年度と比較して</a:t>
          </a:r>
          <a:r>
            <a:rPr kumimoji="1" lang="en-US" altLang="ja-JP" sz="1400">
              <a:latin typeface="ＭＳ Ｐゴシック" panose="020B0600070205080204" pitchFamily="50" charset="-128"/>
              <a:ea typeface="ＭＳ Ｐゴシック" panose="020B0600070205080204" pitchFamily="50" charset="-128"/>
            </a:rPr>
            <a:t>0.4</a:t>
          </a:r>
          <a:r>
            <a:rPr kumimoji="1" lang="ja-JP" altLang="en-US" sz="1400">
              <a:latin typeface="ＭＳ Ｐゴシック" panose="020B0600070205080204" pitchFamily="50" charset="-128"/>
              <a:ea typeface="ＭＳ Ｐゴシック" panose="020B0600070205080204" pitchFamily="50" charset="-128"/>
            </a:rPr>
            <a:t>ポイントの増となった。</a:t>
          </a:r>
        </a:p>
        <a:p>
          <a:r>
            <a:rPr kumimoji="1" lang="ja-JP" altLang="en-US" sz="1400">
              <a:latin typeface="ＭＳ Ｐゴシック" panose="020B0600070205080204" pitchFamily="50" charset="-128"/>
              <a:ea typeface="ＭＳ Ｐゴシック" panose="020B0600070205080204" pitchFamily="50" charset="-128"/>
            </a:rPr>
            <a:t>　依然として、類似団体平均、埼玉県平均を下回っている状況ではあるが、より一層、コストを意識した行政運営に努めていく。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94996</xdr:rowOff>
    </xdr:from>
    <xdr:to>
      <xdr:col>82</xdr:col>
      <xdr:colOff>107950</xdr:colOff>
      <xdr:row>14</xdr:row>
      <xdr:rowOff>113284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952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94996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81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26416</xdr:rowOff>
    </xdr:from>
    <xdr:to>
      <xdr:col>73</xdr:col>
      <xdr:colOff>180975</xdr:colOff>
      <xdr:row>14</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26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xdr:rowOff>
    </xdr:from>
    <xdr:to>
      <xdr:col>69</xdr:col>
      <xdr:colOff>92075</xdr:colOff>
      <xdr:row>14</xdr:row>
      <xdr:rowOff>26416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038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62484</xdr:rowOff>
    </xdr:from>
    <xdr:to>
      <xdr:col>82</xdr:col>
      <xdr:colOff>158750</xdr:colOff>
      <xdr:row>14</xdr:row>
      <xdr:rowOff>164084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79011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0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44196</xdr:rowOff>
    </xdr:from>
    <xdr:to>
      <xdr:col>78</xdr:col>
      <xdr:colOff>120650</xdr:colOff>
      <xdr:row>14</xdr:row>
      <xdr:rowOff>145796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155973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1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147066</xdr:rowOff>
    </xdr:from>
    <xdr:to>
      <xdr:col>69</xdr:col>
      <xdr:colOff>142875</xdr:colOff>
      <xdr:row>14</xdr:row>
      <xdr:rowOff>77216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87393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124206</xdr:rowOff>
    </xdr:from>
    <xdr:to>
      <xdr:col>65</xdr:col>
      <xdr:colOff>53975</xdr:colOff>
      <xdr:row>14</xdr:row>
      <xdr:rowOff>54356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64533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2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保育施設への給付費が増加したこと等により、前年度と比較して</a:t>
          </a:r>
          <a:r>
            <a:rPr kumimoji="1" lang="en-US" altLang="ja-JP" sz="1400">
              <a:latin typeface="ＭＳ Ｐゴシック" panose="020B0600070205080204" pitchFamily="50" charset="-128"/>
              <a:ea typeface="ＭＳ Ｐゴシック" panose="020B0600070205080204" pitchFamily="50" charset="-128"/>
            </a:rPr>
            <a:t>0.4</a:t>
          </a:r>
          <a:r>
            <a:rPr kumimoji="1" lang="ja-JP" altLang="en-US" sz="1400">
              <a:latin typeface="ＭＳ Ｐゴシック" panose="020B0600070205080204" pitchFamily="50" charset="-128"/>
              <a:ea typeface="ＭＳ Ｐゴシック" panose="020B0600070205080204" pitchFamily="50" charset="-128"/>
            </a:rPr>
            <a:t>ポイントの増となった。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依然として、類似団体平均、埼玉県平均に比べ、低い状況ではあるものの、全国平均よりも高い状況となった。例年増加傾向にあり、少子高齢化の影響などで今後も膨らむことが見込まれる。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55</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0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56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東日本大震災復興交付金基金積立金（元金）や、ごみ処理施設整備基金積立金（元金）が減となったこと等により、前年度と比較して</a:t>
          </a:r>
          <a:r>
            <a:rPr kumimoji="1" lang="en-US" altLang="ja-JP" sz="1400">
              <a:latin typeface="ＭＳ Ｐゴシック" panose="020B0600070205080204" pitchFamily="50" charset="-128"/>
              <a:ea typeface="ＭＳ Ｐゴシック" panose="020B0600070205080204" pitchFamily="50" charset="-128"/>
            </a:rPr>
            <a:t>0.6</a:t>
          </a:r>
          <a:r>
            <a:rPr kumimoji="1" lang="ja-JP" altLang="en-US" sz="1400">
              <a:latin typeface="ＭＳ Ｐゴシック" panose="020B0600070205080204" pitchFamily="50" charset="-128"/>
              <a:ea typeface="ＭＳ Ｐゴシック" panose="020B0600070205080204" pitchFamily="50" charset="-128"/>
            </a:rPr>
            <a:t>ポイントの減となった。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類似団体平均、全国平均、埼玉県平均のいずれの数値よりも低い状況ではあるものの、依然として特別会計や一部事務組合への補助費等が増加していることから、今後も経常経費の削減に努めていく。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110672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58</xdr:row>
      <xdr:rowOff>18143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118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58</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6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5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久喜宮代衛生組合への負担金が増加したこと等により、前年度と比較して</a:t>
          </a:r>
          <a:r>
            <a:rPr kumimoji="1" lang="en-US" altLang="ja-JP" sz="1400">
              <a:latin typeface="ＭＳ Ｐゴシック" panose="020B0600070205080204" pitchFamily="50" charset="-128"/>
              <a:ea typeface="ＭＳ Ｐゴシック" panose="020B0600070205080204" pitchFamily="50" charset="-128"/>
            </a:rPr>
            <a:t>0.6</a:t>
          </a:r>
          <a:r>
            <a:rPr kumimoji="1" lang="ja-JP" altLang="en-US" sz="1400">
              <a:latin typeface="ＭＳ Ｐゴシック" panose="020B0600070205080204" pitchFamily="50" charset="-128"/>
              <a:ea typeface="ＭＳ Ｐゴシック" panose="020B0600070205080204" pitchFamily="50" charset="-128"/>
            </a:rPr>
            <a:t>％の増となった。</a:t>
          </a:r>
        </a:p>
        <a:p>
          <a:r>
            <a:rPr kumimoji="1" lang="ja-JP" altLang="en-US" sz="1400">
              <a:latin typeface="ＭＳ Ｐゴシック" panose="020B0600070205080204" pitchFamily="50" charset="-128"/>
              <a:ea typeface="ＭＳ Ｐゴシック" panose="020B0600070205080204" pitchFamily="50" charset="-128"/>
            </a:rPr>
            <a:t>　依然として、類似団体平均、全国平均、埼玉県平均のいずれの数値よりも割合が大きくなっている。</a:t>
          </a:r>
        </a:p>
        <a:p>
          <a:r>
            <a:rPr kumimoji="1" lang="ja-JP" altLang="en-US" sz="1400">
              <a:latin typeface="ＭＳ Ｐゴシック" panose="020B0600070205080204" pitchFamily="50" charset="-128"/>
              <a:ea typeface="ＭＳ Ｐゴシック" panose="020B0600070205080204" pitchFamily="50" charset="-128"/>
            </a:rPr>
            <a:t>　このことから、引き続き一部事務組合への負担金や団体への補助金の見直し及び精査を進めることで、補助費等の削減に努めていく。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104140</xdr:rowOff>
    </xdr:from>
    <xdr:to>
      <xdr:col>82</xdr:col>
      <xdr:colOff>107950</xdr:colOff>
      <xdr:row>40</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962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40</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7945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7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40</xdr:row>
      <xdr:rowOff>5080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779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99060</xdr:rowOff>
    </xdr:from>
    <xdr:to>
      <xdr:col>82</xdr:col>
      <xdr:colOff>158750</xdr:colOff>
      <xdr:row>41</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125730</xdr:rowOff>
    </xdr:from>
    <xdr:to>
      <xdr:col>65</xdr:col>
      <xdr:colOff>53975</xdr:colOff>
      <xdr:row>40</xdr:row>
      <xdr:rowOff>55880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40657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財政状況を考慮し、市債の新規発行を抑制したことにより、</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ポイント減少（改善）となったが、依然として、類似団体平均、埼玉県平均を上回っている。</a:t>
          </a:r>
        </a:p>
        <a:p>
          <a:r>
            <a:rPr kumimoji="1" lang="ja-JP" altLang="en-US" sz="1400">
              <a:latin typeface="ＭＳ Ｐゴシック" panose="020B0600070205080204" pitchFamily="50" charset="-128"/>
              <a:ea typeface="ＭＳ Ｐゴシック" panose="020B0600070205080204" pitchFamily="50" charset="-128"/>
            </a:rPr>
            <a:t>　今後も、市債の新規発行の抑制及び普通交付税の基準財政需要額に算入される地方債の活用並びに補償金等の生じない借換債の繰上償還を推進し、後年度の財政負担の減少に努めていく。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78</xdr:row>
      <xdr:rowOff>5080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63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前年度と比較すると、</a:t>
          </a:r>
          <a:r>
            <a:rPr kumimoji="1" lang="en-US" altLang="ja-JP" sz="1400">
              <a:latin typeface="ＭＳ Ｐゴシック" panose="020B0600070205080204" pitchFamily="50" charset="-128"/>
              <a:ea typeface="ＭＳ Ｐゴシック" panose="020B0600070205080204" pitchFamily="50" charset="-128"/>
            </a:rPr>
            <a:t>0.8</a:t>
          </a:r>
          <a:r>
            <a:rPr kumimoji="1" lang="ja-JP" altLang="en-US" sz="1400">
              <a:latin typeface="ＭＳ Ｐゴシック" panose="020B0600070205080204" pitchFamily="50" charset="-128"/>
              <a:ea typeface="ＭＳ Ｐゴシック" panose="020B0600070205080204" pitchFamily="50" charset="-128"/>
            </a:rPr>
            <a:t>ポイントの増となった。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類似団体平均、埼玉県平均よりは、財政の弾力性が見込まれるものの、依然として高い数値となっているため、引き続き市税等の自主財源の確保や経常経費の削減に努めていく。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66039</xdr:rowOff>
    </xdr:from>
    <xdr:to>
      <xdr:col>82</xdr:col>
      <xdr:colOff>107950</xdr:colOff>
      <xdr:row>76</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962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66039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76</xdr:row>
      <xdr:rowOff>58420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133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54610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15239</xdr:rowOff>
    </xdr:from>
    <xdr:to>
      <xdr:col>78</xdr:col>
      <xdr:colOff>120650</xdr:colOff>
      <xdr:row>76</xdr:row>
      <xdr:rowOff>116839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149159</xdr:rowOff>
    </xdr:from>
    <xdr:to>
      <xdr:col>29</xdr:col>
      <xdr:colOff>127000</xdr:colOff>
      <xdr:row>16</xdr:row>
      <xdr:rowOff>152131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39984"/>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136908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27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149159</xdr:rowOff>
    </xdr:from>
    <xdr:to>
      <xdr:col>26</xdr:col>
      <xdr:colOff>50800</xdr:colOff>
      <xdr:row>17</xdr:row>
      <xdr:rowOff>12182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39984"/>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138278</xdr:rowOff>
    </xdr:from>
    <xdr:to>
      <xdr:col>22</xdr:col>
      <xdr:colOff>114300</xdr:colOff>
      <xdr:row>17</xdr:row>
      <xdr:rowOff>12182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929103"/>
          <a:ext cx="698500" cy="4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138278</xdr:rowOff>
    </xdr:from>
    <xdr:to>
      <xdr:col>18</xdr:col>
      <xdr:colOff>177800</xdr:colOff>
      <xdr:row>17</xdr:row>
      <xdr:rowOff>39843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9103"/>
          <a:ext cx="698500" cy="7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101331</xdr:rowOff>
    </xdr:from>
    <xdr:to>
      <xdr:col>29</xdr:col>
      <xdr:colOff>177800</xdr:colOff>
      <xdr:row>17</xdr:row>
      <xdr:rowOff>31481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9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117858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3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98359</xdr:rowOff>
    </xdr:from>
    <xdr:to>
      <xdr:col>26</xdr:col>
      <xdr:colOff>101600</xdr:colOff>
      <xdr:row>17</xdr:row>
      <xdr:rowOff>28509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8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13286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7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132832</xdr:rowOff>
    </xdr:from>
    <xdr:to>
      <xdr:col>22</xdr:col>
      <xdr:colOff>165100</xdr:colOff>
      <xdr:row>17</xdr:row>
      <xdr:rowOff>62982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2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47759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1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87478</xdr:rowOff>
    </xdr:from>
    <xdr:to>
      <xdr:col>19</xdr:col>
      <xdr:colOff>38100</xdr:colOff>
      <xdr:row>17</xdr:row>
      <xdr:rowOff>17628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6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160493</xdr:rowOff>
    </xdr:from>
    <xdr:to>
      <xdr:col>15</xdr:col>
      <xdr:colOff>101600</xdr:colOff>
      <xdr:row>17</xdr:row>
      <xdr:rowOff>90643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5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75420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137668</xdr:rowOff>
    </xdr:from>
    <xdr:to>
      <xdr:col>29</xdr:col>
      <xdr:colOff>127000</xdr:colOff>
      <xdr:row>35</xdr:row>
      <xdr:rowOff>160871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48018"/>
          <a:ext cx="6477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85433</xdr:rowOff>
    </xdr:from>
    <xdr:to>
      <xdr:col>26</xdr:col>
      <xdr:colOff>50800</xdr:colOff>
      <xdr:row>35</xdr:row>
      <xdr:rowOff>137668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95783"/>
          <a:ext cx="698500" cy="52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60401</xdr:rowOff>
    </xdr:from>
    <xdr:to>
      <xdr:col>22</xdr:col>
      <xdr:colOff>114300</xdr:colOff>
      <xdr:row>35</xdr:row>
      <xdr:rowOff>85433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70751"/>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321881</xdr:rowOff>
    </xdr:from>
    <xdr:to>
      <xdr:col>18</xdr:col>
      <xdr:colOff>177800</xdr:colOff>
      <xdr:row>35</xdr:row>
      <xdr:rowOff>60401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89331"/>
          <a:ext cx="698500" cy="8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110071</xdr:rowOff>
    </xdr:from>
    <xdr:to>
      <xdr:col>29</xdr:col>
      <xdr:colOff>177800</xdr:colOff>
      <xdr:row>35</xdr:row>
      <xdr:rowOff>211671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298048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6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86868</xdr:rowOff>
    </xdr:from>
    <xdr:to>
      <xdr:col>26</xdr:col>
      <xdr:colOff>101600</xdr:colOff>
      <xdr:row>35</xdr:row>
      <xdr:rowOff>188468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9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198645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6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34633</xdr:rowOff>
    </xdr:from>
    <xdr:to>
      <xdr:col>22</xdr:col>
      <xdr:colOff>165100</xdr:colOff>
      <xdr:row>35</xdr:row>
      <xdr:rowOff>136233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4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146410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1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9601</xdr:rowOff>
    </xdr:from>
    <xdr:to>
      <xdr:col>19</xdr:col>
      <xdr:colOff>38100</xdr:colOff>
      <xdr:row>35</xdr:row>
      <xdr:rowOff>111201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1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121378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8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271081</xdr:rowOff>
    </xdr:from>
    <xdr:to>
      <xdr:col>15</xdr:col>
      <xdr:colOff>101600</xdr:colOff>
      <xdr:row>35</xdr:row>
      <xdr:rowOff>29781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3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39959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0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153,709
150,944
82.41
48,217,191
46,639,340
1,415,486
30,675,698
44,342,902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117983</xdr:rowOff>
    </xdr:from>
    <xdr:to>
      <xdr:col>24</xdr:col>
      <xdr:colOff>63500</xdr:colOff>
      <xdr:row>37</xdr:row>
      <xdr:rowOff>136347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1633"/>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118478</xdr:rowOff>
    </xdr:from>
    <xdr:to>
      <xdr:col>19</xdr:col>
      <xdr:colOff>177800</xdr:colOff>
      <xdr:row>37</xdr:row>
      <xdr:rowOff>136347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62128"/>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94590</xdr:rowOff>
    </xdr:from>
    <xdr:to>
      <xdr:col>15</xdr:col>
      <xdr:colOff>50800</xdr:colOff>
      <xdr:row>37</xdr:row>
      <xdr:rowOff>118478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8240"/>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72796</xdr:rowOff>
    </xdr:from>
    <xdr:to>
      <xdr:col>10</xdr:col>
      <xdr:colOff>114300</xdr:colOff>
      <xdr:row>37</xdr:row>
      <xdr:rowOff>94590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6446"/>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67183</xdr:rowOff>
    </xdr:from>
    <xdr:to>
      <xdr:col>24</xdr:col>
      <xdr:colOff>114300</xdr:colOff>
      <xdr:row>37</xdr:row>
      <xdr:rowOff>168783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45610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85547</xdr:rowOff>
    </xdr:from>
    <xdr:to>
      <xdr:col>20</xdr:col>
      <xdr:colOff>38100</xdr:colOff>
      <xdr:row>38</xdr:row>
      <xdr:rowOff>15697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67678</xdr:rowOff>
    </xdr:from>
    <xdr:to>
      <xdr:col>15</xdr:col>
      <xdr:colOff>101600</xdr:colOff>
      <xdr:row>37</xdr:row>
      <xdr:rowOff>169278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160405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43790</xdr:rowOff>
    </xdr:from>
    <xdr:to>
      <xdr:col>10</xdr:col>
      <xdr:colOff>165100</xdr:colOff>
      <xdr:row>37</xdr:row>
      <xdr:rowOff>145390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136517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21996</xdr:rowOff>
    </xdr:from>
    <xdr:to>
      <xdr:col>6</xdr:col>
      <xdr:colOff>38100</xdr:colOff>
      <xdr:row>37</xdr:row>
      <xdr:rowOff>123596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114723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55200</xdr:rowOff>
    </xdr:from>
    <xdr:to>
      <xdr:col>24</xdr:col>
      <xdr:colOff>63500</xdr:colOff>
      <xdr:row>57</xdr:row>
      <xdr:rowOff>59837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27850"/>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55200</xdr:rowOff>
    </xdr:from>
    <xdr:to>
      <xdr:col>19</xdr:col>
      <xdr:colOff>177800</xdr:colOff>
      <xdr:row>57</xdr:row>
      <xdr:rowOff>74288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785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74288</xdr:rowOff>
    </xdr:from>
    <xdr:to>
      <xdr:col>15</xdr:col>
      <xdr:colOff>50800</xdr:colOff>
      <xdr:row>57</xdr:row>
      <xdr:rowOff>120041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46938"/>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120041</xdr:rowOff>
    </xdr:from>
    <xdr:to>
      <xdr:col>10</xdr:col>
      <xdr:colOff>114300</xdr:colOff>
      <xdr:row>57</xdr:row>
      <xdr:rowOff>145709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92691"/>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9037</xdr:rowOff>
    </xdr:from>
    <xdr:to>
      <xdr:col>24</xdr:col>
      <xdr:colOff>114300</xdr:colOff>
      <xdr:row>57</xdr:row>
      <xdr:rowOff>110637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158914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4400</xdr:rowOff>
    </xdr:from>
    <xdr:to>
      <xdr:col>20</xdr:col>
      <xdr:colOff>38100</xdr:colOff>
      <xdr:row>57</xdr:row>
      <xdr:rowOff>106000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97127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23488</xdr:rowOff>
    </xdr:from>
    <xdr:to>
      <xdr:col>15</xdr:col>
      <xdr:colOff>101600</xdr:colOff>
      <xdr:row>57</xdr:row>
      <xdr:rowOff>125088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116215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69241</xdr:rowOff>
    </xdr:from>
    <xdr:to>
      <xdr:col>10</xdr:col>
      <xdr:colOff>165100</xdr:colOff>
      <xdr:row>57</xdr:row>
      <xdr:rowOff>170841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161968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94909</xdr:rowOff>
    </xdr:from>
    <xdr:to>
      <xdr:col>6</xdr:col>
      <xdr:colOff>38100</xdr:colOff>
      <xdr:row>58</xdr:row>
      <xdr:rowOff>25059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146431</xdr:rowOff>
    </xdr:from>
    <xdr:to>
      <xdr:col>24</xdr:col>
      <xdr:colOff>63500</xdr:colOff>
      <xdr:row>78</xdr:row>
      <xdr:rowOff>86995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48081"/>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101219</xdr:rowOff>
    </xdr:from>
    <xdr:to>
      <xdr:col>19</xdr:col>
      <xdr:colOff>177800</xdr:colOff>
      <xdr:row>77</xdr:row>
      <xdr:rowOff>146431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02869"/>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101219</xdr:rowOff>
    </xdr:from>
    <xdr:to>
      <xdr:col>15</xdr:col>
      <xdr:colOff>50800</xdr:colOff>
      <xdr:row>77</xdr:row>
      <xdr:rowOff>169799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028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105663</xdr:rowOff>
    </xdr:from>
    <xdr:to>
      <xdr:col>10</xdr:col>
      <xdr:colOff>114300</xdr:colOff>
      <xdr:row>77</xdr:row>
      <xdr:rowOff>169799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07313"/>
          <a:ext cx="889000"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36195</xdr:rowOff>
    </xdr:from>
    <xdr:to>
      <xdr:col>24</xdr:col>
      <xdr:colOff>114300</xdr:colOff>
      <xdr:row>78</xdr:row>
      <xdr:rowOff>137795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122572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95631</xdr:rowOff>
    </xdr:from>
    <xdr:to>
      <xdr:col>20</xdr:col>
      <xdr:colOff>38100</xdr:colOff>
      <xdr:row>78</xdr:row>
      <xdr:rowOff>25781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50419</xdr:rowOff>
    </xdr:from>
    <xdr:to>
      <xdr:col>15</xdr:col>
      <xdr:colOff>101600</xdr:colOff>
      <xdr:row>77</xdr:row>
      <xdr:rowOff>152019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143146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118999</xdr:rowOff>
    </xdr:from>
    <xdr:to>
      <xdr:col>10</xdr:col>
      <xdr:colOff>165100</xdr:colOff>
      <xdr:row>78</xdr:row>
      <xdr:rowOff>49149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40276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54863</xdr:rowOff>
    </xdr:from>
    <xdr:to>
      <xdr:col>6</xdr:col>
      <xdr:colOff>38100</xdr:colOff>
      <xdr:row>77</xdr:row>
      <xdr:rowOff>156463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147590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133561</xdr:rowOff>
    </xdr:from>
    <xdr:to>
      <xdr:col>24</xdr:col>
      <xdr:colOff>63500</xdr:colOff>
      <xdr:row>97</xdr:row>
      <xdr:rowOff>164241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64211"/>
          <a:ext cx="8382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164241</xdr:rowOff>
    </xdr:from>
    <xdr:to>
      <xdr:col>19</xdr:col>
      <xdr:colOff>177800</xdr:colOff>
      <xdr:row>98</xdr:row>
      <xdr:rowOff>48113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94891"/>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48113</xdr:rowOff>
    </xdr:from>
    <xdr:to>
      <xdr:col>15</xdr:col>
      <xdr:colOff>50800</xdr:colOff>
      <xdr:row>98</xdr:row>
      <xdr:rowOff>110440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0213"/>
          <a:ext cx="889000" cy="6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110440</xdr:rowOff>
    </xdr:from>
    <xdr:to>
      <xdr:col>10</xdr:col>
      <xdr:colOff>114300</xdr:colOff>
      <xdr:row>98</xdr:row>
      <xdr:rowOff>169320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12540"/>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82761</xdr:rowOff>
    </xdr:from>
    <xdr:to>
      <xdr:col>24</xdr:col>
      <xdr:colOff>114300</xdr:colOff>
      <xdr:row>98</xdr:row>
      <xdr:rowOff>12911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61188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113441</xdr:rowOff>
    </xdr:from>
    <xdr:to>
      <xdr:col>20</xdr:col>
      <xdr:colOff>38100</xdr:colOff>
      <xdr:row>98</xdr:row>
      <xdr:rowOff>43591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34718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168763</xdr:rowOff>
    </xdr:from>
    <xdr:to>
      <xdr:col>15</xdr:col>
      <xdr:colOff>101600</xdr:colOff>
      <xdr:row>98</xdr:row>
      <xdr:rowOff>98913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90040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59640</xdr:rowOff>
    </xdr:from>
    <xdr:to>
      <xdr:col>10</xdr:col>
      <xdr:colOff>165100</xdr:colOff>
      <xdr:row>98</xdr:row>
      <xdr:rowOff>161240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152367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118520</xdr:rowOff>
    </xdr:from>
    <xdr:to>
      <xdr:col>6</xdr:col>
      <xdr:colOff>38100</xdr:colOff>
      <xdr:row>99</xdr:row>
      <xdr:rowOff>48670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39797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50731</xdr:rowOff>
    </xdr:from>
    <xdr:to>
      <xdr:col>55</xdr:col>
      <xdr:colOff>0</xdr:colOff>
      <xdr:row>36</xdr:row>
      <xdr:rowOff>61323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222931"/>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50731</xdr:rowOff>
    </xdr:from>
    <xdr:to>
      <xdr:col>50</xdr:col>
      <xdr:colOff>114300</xdr:colOff>
      <xdr:row>37</xdr:row>
      <xdr:rowOff>10497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222931"/>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8222</xdr:rowOff>
    </xdr:from>
    <xdr:to>
      <xdr:col>45</xdr:col>
      <xdr:colOff>177800</xdr:colOff>
      <xdr:row>37</xdr:row>
      <xdr:rowOff>10497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351872"/>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164617</xdr:rowOff>
    </xdr:from>
    <xdr:to>
      <xdr:col>41</xdr:col>
      <xdr:colOff>50800</xdr:colOff>
      <xdr:row>37</xdr:row>
      <xdr:rowOff>8222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36817"/>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10523</xdr:rowOff>
    </xdr:from>
    <xdr:to>
      <xdr:col>55</xdr:col>
      <xdr:colOff>50800</xdr:colOff>
      <xdr:row>36</xdr:row>
      <xdr:rowOff>112123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33400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171381</xdr:rowOff>
    </xdr:from>
    <xdr:to>
      <xdr:col>50</xdr:col>
      <xdr:colOff>165100</xdr:colOff>
      <xdr:row>36</xdr:row>
      <xdr:rowOff>101531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118058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9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131147</xdr:rowOff>
    </xdr:from>
    <xdr:to>
      <xdr:col>46</xdr:col>
      <xdr:colOff>38100</xdr:colOff>
      <xdr:row>37</xdr:row>
      <xdr:rowOff>61297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0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77824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0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128872</xdr:rowOff>
    </xdr:from>
    <xdr:to>
      <xdr:col>41</xdr:col>
      <xdr:colOff>101600</xdr:colOff>
      <xdr:row>37</xdr:row>
      <xdr:rowOff>59022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75549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113817</xdr:rowOff>
    </xdr:from>
    <xdr:to>
      <xdr:col>36</xdr:col>
      <xdr:colOff>165100</xdr:colOff>
      <xdr:row>37</xdr:row>
      <xdr:rowOff>43967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60494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132407</xdr:rowOff>
    </xdr:from>
    <xdr:to>
      <xdr:col>55</xdr:col>
      <xdr:colOff>0</xdr:colOff>
      <xdr:row>58</xdr:row>
      <xdr:rowOff>113799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62157"/>
          <a:ext cx="838200" cy="49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132407</xdr:rowOff>
    </xdr:from>
    <xdr:to>
      <xdr:col>50</xdr:col>
      <xdr:colOff>114300</xdr:colOff>
      <xdr:row>58</xdr:row>
      <xdr:rowOff>51209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562157"/>
          <a:ext cx="889000" cy="43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119606</xdr:rowOff>
    </xdr:from>
    <xdr:to>
      <xdr:col>45</xdr:col>
      <xdr:colOff>177800</xdr:colOff>
      <xdr:row>58</xdr:row>
      <xdr:rowOff>51209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20806"/>
          <a:ext cx="889000" cy="27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119606</xdr:rowOff>
    </xdr:from>
    <xdr:to>
      <xdr:col>41</xdr:col>
      <xdr:colOff>50800</xdr:colOff>
      <xdr:row>57</xdr:row>
      <xdr:rowOff>75098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20806"/>
          <a:ext cx="889000" cy="1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62999</xdr:rowOff>
    </xdr:from>
    <xdr:to>
      <xdr:col>55</xdr:col>
      <xdr:colOff>50800</xdr:colOff>
      <xdr:row>58</xdr:row>
      <xdr:rowOff>164599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149376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81607</xdr:rowOff>
    </xdr:from>
    <xdr:to>
      <xdr:col>50</xdr:col>
      <xdr:colOff>165100</xdr:colOff>
      <xdr:row>56</xdr:row>
      <xdr:rowOff>11757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28284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409</xdr:rowOff>
    </xdr:from>
    <xdr:to>
      <xdr:col>46</xdr:col>
      <xdr:colOff>38100</xdr:colOff>
      <xdr:row>58</xdr:row>
      <xdr:rowOff>102009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93136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68806</xdr:rowOff>
    </xdr:from>
    <xdr:to>
      <xdr:col>41</xdr:col>
      <xdr:colOff>101600</xdr:colOff>
      <xdr:row>56</xdr:row>
      <xdr:rowOff>170406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161533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24298</xdr:rowOff>
    </xdr:from>
    <xdr:to>
      <xdr:col>36</xdr:col>
      <xdr:colOff>165100</xdr:colOff>
      <xdr:row>57</xdr:row>
      <xdr:rowOff>125898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117025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8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46157</xdr:rowOff>
    </xdr:from>
    <xdr:to>
      <xdr:col>55</xdr:col>
      <xdr:colOff>0</xdr:colOff>
      <xdr:row>77</xdr:row>
      <xdr:rowOff>36282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733457"/>
          <a:ext cx="838200" cy="50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46157</xdr:rowOff>
    </xdr:from>
    <xdr:to>
      <xdr:col>50</xdr:col>
      <xdr:colOff>114300</xdr:colOff>
      <xdr:row>75</xdr:row>
      <xdr:rowOff>156387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733457"/>
          <a:ext cx="889000" cy="28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156387</xdr:rowOff>
    </xdr:from>
    <xdr:to>
      <xdr:col>45</xdr:col>
      <xdr:colOff>177800</xdr:colOff>
      <xdr:row>78</xdr:row>
      <xdr:rowOff>139700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015137"/>
          <a:ext cx="889000" cy="4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146924</xdr:rowOff>
    </xdr:from>
    <xdr:to>
      <xdr:col>41</xdr:col>
      <xdr:colOff>50800</xdr:colOff>
      <xdr:row>78</xdr:row>
      <xdr:rowOff>139700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005674"/>
          <a:ext cx="889000" cy="5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156932</xdr:rowOff>
    </xdr:from>
    <xdr:to>
      <xdr:col>55</xdr:col>
      <xdr:colOff>50800</xdr:colOff>
      <xdr:row>77</xdr:row>
      <xdr:rowOff>87082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135359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6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166807</xdr:rowOff>
    </xdr:from>
    <xdr:to>
      <xdr:col>50</xdr:col>
      <xdr:colOff>165100</xdr:colOff>
      <xdr:row>74</xdr:row>
      <xdr:rowOff>96957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6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113484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4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105588</xdr:rowOff>
    </xdr:from>
    <xdr:to>
      <xdr:col>46</xdr:col>
      <xdr:colOff>38100</xdr:colOff>
      <xdr:row>76</xdr:row>
      <xdr:rowOff>35737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6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52265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96124</xdr:rowOff>
    </xdr:from>
    <xdr:to>
      <xdr:col>36</xdr:col>
      <xdr:colOff>165100</xdr:colOff>
      <xdr:row>76</xdr:row>
      <xdr:rowOff>26274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9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17401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113607</xdr:rowOff>
    </xdr:from>
    <xdr:to>
      <xdr:col>55</xdr:col>
      <xdr:colOff>0</xdr:colOff>
      <xdr:row>97</xdr:row>
      <xdr:rowOff>85260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572807"/>
          <a:ext cx="8382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113607</xdr:rowOff>
    </xdr:from>
    <xdr:to>
      <xdr:col>50</xdr:col>
      <xdr:colOff>114300</xdr:colOff>
      <xdr:row>98</xdr:row>
      <xdr:rowOff>8648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572807"/>
          <a:ext cx="889000" cy="2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26053</xdr:rowOff>
    </xdr:from>
    <xdr:to>
      <xdr:col>45</xdr:col>
      <xdr:colOff>177800</xdr:colOff>
      <xdr:row>98</xdr:row>
      <xdr:rowOff>8648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5970903"/>
          <a:ext cx="889000" cy="83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26053</xdr:rowOff>
    </xdr:from>
    <xdr:to>
      <xdr:col>41</xdr:col>
      <xdr:colOff>50800</xdr:colOff>
      <xdr:row>97</xdr:row>
      <xdr:rowOff>58089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5970903"/>
          <a:ext cx="889000" cy="7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34460</xdr:rowOff>
    </xdr:from>
    <xdr:to>
      <xdr:col>55</xdr:col>
      <xdr:colOff>50800</xdr:colOff>
      <xdr:row>97</xdr:row>
      <xdr:rowOff>136060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12887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62807</xdr:rowOff>
    </xdr:from>
    <xdr:to>
      <xdr:col>50</xdr:col>
      <xdr:colOff>165100</xdr:colOff>
      <xdr:row>96</xdr:row>
      <xdr:rowOff>164407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155534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129298</xdr:rowOff>
    </xdr:from>
    <xdr:to>
      <xdr:col>46</xdr:col>
      <xdr:colOff>38100</xdr:colOff>
      <xdr:row>98</xdr:row>
      <xdr:rowOff>59448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50575</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146703</xdr:rowOff>
    </xdr:from>
    <xdr:to>
      <xdr:col>41</xdr:col>
      <xdr:colOff>101600</xdr:colOff>
      <xdr:row>93</xdr:row>
      <xdr:rowOff>76853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59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93380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6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7289</xdr:rowOff>
    </xdr:from>
    <xdr:to>
      <xdr:col>36</xdr:col>
      <xdr:colOff>165100</xdr:colOff>
      <xdr:row>97</xdr:row>
      <xdr:rowOff>108889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100016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60193</xdr:rowOff>
    </xdr:from>
    <xdr:to>
      <xdr:col>85</xdr:col>
      <xdr:colOff>127000</xdr:colOff>
      <xdr:row>77</xdr:row>
      <xdr:rowOff>88974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61843"/>
          <a:ext cx="8382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24417</xdr:rowOff>
    </xdr:from>
    <xdr:to>
      <xdr:col>81</xdr:col>
      <xdr:colOff>50800</xdr:colOff>
      <xdr:row>77</xdr:row>
      <xdr:rowOff>60193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26067"/>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24417</xdr:rowOff>
    </xdr:from>
    <xdr:to>
      <xdr:col>76</xdr:col>
      <xdr:colOff>114300</xdr:colOff>
      <xdr:row>77</xdr:row>
      <xdr:rowOff>51780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26067"/>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9353</xdr:rowOff>
    </xdr:from>
    <xdr:to>
      <xdr:col>71</xdr:col>
      <xdr:colOff>177800</xdr:colOff>
      <xdr:row>77</xdr:row>
      <xdr:rowOff>51780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211003"/>
          <a:ext cx="8890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38174</xdr:rowOff>
    </xdr:from>
    <xdr:to>
      <xdr:col>85</xdr:col>
      <xdr:colOff>177800</xdr:colOff>
      <xdr:row>77</xdr:row>
      <xdr:rowOff>139774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61051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9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9393</xdr:rowOff>
    </xdr:from>
    <xdr:to>
      <xdr:col>81</xdr:col>
      <xdr:colOff>101600</xdr:colOff>
      <xdr:row>77</xdr:row>
      <xdr:rowOff>110993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127520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145067</xdr:rowOff>
    </xdr:from>
    <xdr:to>
      <xdr:col>76</xdr:col>
      <xdr:colOff>165100</xdr:colOff>
      <xdr:row>77</xdr:row>
      <xdr:rowOff>75217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91744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980</xdr:rowOff>
    </xdr:from>
    <xdr:to>
      <xdr:col>72</xdr:col>
      <xdr:colOff>38100</xdr:colOff>
      <xdr:row>77</xdr:row>
      <xdr:rowOff>102580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119107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9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130003</xdr:rowOff>
    </xdr:from>
    <xdr:to>
      <xdr:col>67</xdr:col>
      <xdr:colOff>101600</xdr:colOff>
      <xdr:row>77</xdr:row>
      <xdr:rowOff>60153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76679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9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134488</xdr:rowOff>
    </xdr:from>
    <xdr:to>
      <xdr:col>85</xdr:col>
      <xdr:colOff>126364</xdr:colOff>
      <xdr:row>98</xdr:row>
      <xdr:rowOff>122007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907888"/>
          <a:ext cx="1269" cy="101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125834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122007</xdr:rowOff>
    </xdr:from>
    <xdr:to>
      <xdr:col>86</xdr:col>
      <xdr:colOff>25400</xdr:colOff>
      <xdr:row>98</xdr:row>
      <xdr:rowOff>122007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81165</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6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134488</xdr:rowOff>
    </xdr:from>
    <xdr:to>
      <xdr:col>86</xdr:col>
      <xdr:colOff>25400</xdr:colOff>
      <xdr:row>92</xdr:row>
      <xdr:rowOff>134488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90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86939</xdr:rowOff>
    </xdr:from>
    <xdr:to>
      <xdr:col>85</xdr:col>
      <xdr:colOff>127000</xdr:colOff>
      <xdr:row>98</xdr:row>
      <xdr:rowOff>105821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46139"/>
          <a:ext cx="838200" cy="3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67338</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5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44461</xdr:rowOff>
    </xdr:from>
    <xdr:to>
      <xdr:col>85</xdr:col>
      <xdr:colOff>177800</xdr:colOff>
      <xdr:row>96</xdr:row>
      <xdr:rowOff>146061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86939</xdr:rowOff>
    </xdr:from>
    <xdr:to>
      <xdr:col>81</xdr:col>
      <xdr:colOff>50800</xdr:colOff>
      <xdr:row>97</xdr:row>
      <xdr:rowOff>113640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46139"/>
          <a:ext cx="889000" cy="19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27498</xdr:rowOff>
    </xdr:from>
    <xdr:to>
      <xdr:col>81</xdr:col>
      <xdr:colOff>101600</xdr:colOff>
      <xdr:row>96</xdr:row>
      <xdr:rowOff>129098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145625</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68422</xdr:rowOff>
    </xdr:from>
    <xdr:to>
      <xdr:col>76</xdr:col>
      <xdr:colOff>114300</xdr:colOff>
      <xdr:row>97</xdr:row>
      <xdr:rowOff>113640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5498922"/>
          <a:ext cx="889000" cy="124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95803</xdr:rowOff>
    </xdr:from>
    <xdr:to>
      <xdr:col>76</xdr:col>
      <xdr:colOff>165100</xdr:colOff>
      <xdr:row>97</xdr:row>
      <xdr:rowOff>25953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42480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68422</xdr:rowOff>
    </xdr:from>
    <xdr:to>
      <xdr:col>71</xdr:col>
      <xdr:colOff>177800</xdr:colOff>
      <xdr:row>96</xdr:row>
      <xdr:rowOff>105319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5498922"/>
          <a:ext cx="889000" cy="10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80671</xdr:rowOff>
    </xdr:from>
    <xdr:to>
      <xdr:col>72</xdr:col>
      <xdr:colOff>38100</xdr:colOff>
      <xdr:row>97</xdr:row>
      <xdr:rowOff>10821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1948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29784</xdr:rowOff>
    </xdr:from>
    <xdr:to>
      <xdr:col>67</xdr:col>
      <xdr:colOff>101600</xdr:colOff>
      <xdr:row>96</xdr:row>
      <xdr:rowOff>131384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147911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55021</xdr:rowOff>
    </xdr:from>
    <xdr:to>
      <xdr:col>85</xdr:col>
      <xdr:colOff>177800</xdr:colOff>
      <xdr:row>98</xdr:row>
      <xdr:rowOff>156621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141398</xdr:rowOff>
    </xdr:from>
    <xdr:ext cx="378565"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2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36139</xdr:rowOff>
    </xdr:from>
    <xdr:to>
      <xdr:col>81</xdr:col>
      <xdr:colOff>101600</xdr:colOff>
      <xdr:row>96</xdr:row>
      <xdr:rowOff>137739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128866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5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62840</xdr:rowOff>
    </xdr:from>
    <xdr:to>
      <xdr:col>76</xdr:col>
      <xdr:colOff>165100</xdr:colOff>
      <xdr:row>97</xdr:row>
      <xdr:rowOff>164440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155567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78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17622</xdr:rowOff>
    </xdr:from>
    <xdr:to>
      <xdr:col>72</xdr:col>
      <xdr:colOff>38100</xdr:colOff>
      <xdr:row>90</xdr:row>
      <xdr:rowOff>119222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54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135749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54519</xdr:rowOff>
    </xdr:from>
    <xdr:to>
      <xdr:col>67</xdr:col>
      <xdr:colOff>101600</xdr:colOff>
      <xdr:row>96</xdr:row>
      <xdr:rowOff>156119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147246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6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135403</xdr:rowOff>
    </xdr:from>
    <xdr:to>
      <xdr:col>116</xdr:col>
      <xdr:colOff>63500</xdr:colOff>
      <xdr:row>58</xdr:row>
      <xdr:rowOff>136134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79503"/>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135403</xdr:rowOff>
    </xdr:from>
    <xdr:to>
      <xdr:col>111</xdr:col>
      <xdr:colOff>177800</xdr:colOff>
      <xdr:row>58</xdr:row>
      <xdr:rowOff>135494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7950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134259</xdr:rowOff>
    </xdr:from>
    <xdr:to>
      <xdr:col>107</xdr:col>
      <xdr:colOff>50800</xdr:colOff>
      <xdr:row>58</xdr:row>
      <xdr:rowOff>135494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7835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132522</xdr:rowOff>
    </xdr:from>
    <xdr:to>
      <xdr:col>102</xdr:col>
      <xdr:colOff>114300</xdr:colOff>
      <xdr:row>58</xdr:row>
      <xdr:rowOff>134259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7662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85334</xdr:rowOff>
    </xdr:from>
    <xdr:to>
      <xdr:col>116</xdr:col>
      <xdr:colOff>114300</xdr:colOff>
      <xdr:row>59</xdr:row>
      <xdr:rowOff>15484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261</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4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84603</xdr:rowOff>
    </xdr:from>
    <xdr:to>
      <xdr:col>112</xdr:col>
      <xdr:colOff>38100</xdr:colOff>
      <xdr:row>59</xdr:row>
      <xdr:rowOff>14753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5880</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84694</xdr:rowOff>
    </xdr:from>
    <xdr:to>
      <xdr:col>107</xdr:col>
      <xdr:colOff>101600</xdr:colOff>
      <xdr:row>59</xdr:row>
      <xdr:rowOff>14844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5971</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121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83459</xdr:rowOff>
    </xdr:from>
    <xdr:to>
      <xdr:col>102</xdr:col>
      <xdr:colOff>165100</xdr:colOff>
      <xdr:row>59</xdr:row>
      <xdr:rowOff>13609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4736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2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81722</xdr:rowOff>
    </xdr:from>
    <xdr:to>
      <xdr:col>98</xdr:col>
      <xdr:colOff>38100</xdr:colOff>
      <xdr:row>59</xdr:row>
      <xdr:rowOff>11872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2999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1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164754</xdr:rowOff>
    </xdr:from>
    <xdr:to>
      <xdr:col>116</xdr:col>
      <xdr:colOff>63500</xdr:colOff>
      <xdr:row>76</xdr:row>
      <xdr:rowOff>35001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23504"/>
          <a:ext cx="8382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65497</xdr:rowOff>
    </xdr:from>
    <xdr:to>
      <xdr:col>111</xdr:col>
      <xdr:colOff>177800</xdr:colOff>
      <xdr:row>76</xdr:row>
      <xdr:rowOff>35001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581347"/>
          <a:ext cx="889000" cy="48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65497</xdr:rowOff>
    </xdr:from>
    <xdr:to>
      <xdr:col>107</xdr:col>
      <xdr:colOff>50800</xdr:colOff>
      <xdr:row>73</xdr:row>
      <xdr:rowOff>87076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81347"/>
          <a:ext cx="8890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87076</xdr:rowOff>
    </xdr:from>
    <xdr:to>
      <xdr:col>102</xdr:col>
      <xdr:colOff>114300</xdr:colOff>
      <xdr:row>73</xdr:row>
      <xdr:rowOff>110576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02926"/>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113954</xdr:rowOff>
    </xdr:from>
    <xdr:to>
      <xdr:col>116</xdr:col>
      <xdr:colOff>114300</xdr:colOff>
      <xdr:row>76</xdr:row>
      <xdr:rowOff>44104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92381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5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155651</xdr:rowOff>
    </xdr:from>
    <xdr:to>
      <xdr:col>112</xdr:col>
      <xdr:colOff>38100</xdr:colOff>
      <xdr:row>76</xdr:row>
      <xdr:rowOff>85801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76928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14697</xdr:rowOff>
    </xdr:from>
    <xdr:to>
      <xdr:col>107</xdr:col>
      <xdr:colOff>101600</xdr:colOff>
      <xdr:row>73</xdr:row>
      <xdr:rowOff>116297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132824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36276</xdr:rowOff>
    </xdr:from>
    <xdr:to>
      <xdr:col>102</xdr:col>
      <xdr:colOff>165100</xdr:colOff>
      <xdr:row>73</xdr:row>
      <xdr:rowOff>137876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154403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2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59776</xdr:rowOff>
    </xdr:from>
    <xdr:to>
      <xdr:col>98</xdr:col>
      <xdr:colOff>38100</xdr:colOff>
      <xdr:row>73</xdr:row>
      <xdr:rowOff>161376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303,426</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29,738</a:t>
          </a:r>
          <a:r>
            <a:rPr kumimoji="1" lang="ja-JP" altLang="en-US" sz="1300">
              <a:latin typeface="ＭＳ Ｐゴシック" panose="020B0600070205080204" pitchFamily="50" charset="-128"/>
              <a:ea typeface="ＭＳ Ｐゴシック" panose="020B0600070205080204" pitchFamily="50" charset="-128"/>
            </a:rPr>
            <a:t>円の減となった。主な構成項目の一つである人件費は、類似団体平均、全国平均、埼玉県平均のいずれの数値よりも低い状況であるが、普通建設事業費の減に伴う事業費支弁人件費の減により、前年度と比較して</a:t>
          </a:r>
          <a:r>
            <a:rPr kumimoji="1" lang="en-US" altLang="ja-JP" sz="1300">
              <a:latin typeface="ＭＳ Ｐゴシック" panose="020B0600070205080204" pitchFamily="50" charset="-128"/>
              <a:ea typeface="ＭＳ Ｐゴシック" panose="020B0600070205080204" pitchFamily="50" charset="-128"/>
            </a:rPr>
            <a:t>482</a:t>
          </a:r>
          <a:r>
            <a:rPr kumimoji="1" lang="ja-JP" altLang="en-US" sz="1300">
              <a:latin typeface="ＭＳ Ｐゴシック" panose="020B0600070205080204" pitchFamily="50" charset="-128"/>
              <a:ea typeface="ＭＳ Ｐゴシック" panose="020B0600070205080204" pitchFamily="50" charset="-128"/>
            </a:rPr>
            <a:t>円の増となった。また、保育施設への給付費や生活保護世帯への医療給付等の増に伴い扶助費は依然として増加傾向にあるものの、東日本大震災において発生した液状化対策推進事業の進捗に伴い普通建設事業費が減となったこと等から、全体として減少となったものと考えられる。</a:t>
          </a:r>
        </a:p>
        <a:p>
          <a:r>
            <a:rPr kumimoji="1" lang="ja-JP" altLang="en-US" sz="1300">
              <a:latin typeface="ＭＳ Ｐゴシック" panose="020B0600070205080204" pitchFamily="50" charset="-128"/>
              <a:ea typeface="ＭＳ Ｐゴシック" panose="020B0600070205080204" pitchFamily="50" charset="-128"/>
            </a:rPr>
            <a:t>　今後は、学校給食センター及びごみ処理施設の建設、並びに（仮称）本多静六記念　市民の森・緑の公園の整備といった大規模事業が控えていることに加え、少子高齢化や幼児教育・保育無償化の影響等で扶助費が膨らむことも見込まれ、より一層、事業の必要性の検証や見直しを徹底するなど、事業費の減少に努めていく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153,709
150,944
82.41
48,217,191
46,639,340
1,415,486
30,675,698
44,342,902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55880</xdr:rowOff>
    </xdr:from>
    <xdr:to>
      <xdr:col>24</xdr:col>
      <xdr:colOff>63500</xdr:colOff>
      <xdr:row>33</xdr:row>
      <xdr:rowOff>96520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1373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27940</xdr:rowOff>
    </xdr:from>
    <xdr:to>
      <xdr:col>19</xdr:col>
      <xdr:colOff>177800</xdr:colOff>
      <xdr:row>33</xdr:row>
      <xdr:rowOff>55880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857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27940</xdr:rowOff>
    </xdr:from>
    <xdr:to>
      <xdr:col>15</xdr:col>
      <xdr:colOff>50800</xdr:colOff>
      <xdr:row>33</xdr:row>
      <xdr:rowOff>43180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857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168910</xdr:rowOff>
    </xdr:from>
    <xdr:to>
      <xdr:col>10</xdr:col>
      <xdr:colOff>114300</xdr:colOff>
      <xdr:row>33</xdr:row>
      <xdr:rowOff>43180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55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45720</xdr:rowOff>
    </xdr:from>
    <xdr:to>
      <xdr:col>24</xdr:col>
      <xdr:colOff>114300</xdr:colOff>
      <xdr:row>33</xdr:row>
      <xdr:rowOff>147320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68597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5080</xdr:rowOff>
    </xdr:from>
    <xdr:to>
      <xdr:col>20</xdr:col>
      <xdr:colOff>38100</xdr:colOff>
      <xdr:row>33</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123207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148590</xdr:rowOff>
    </xdr:from>
    <xdr:to>
      <xdr:col>15</xdr:col>
      <xdr:colOff>101600</xdr:colOff>
      <xdr:row>33</xdr:row>
      <xdr:rowOff>78740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95267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1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163830</xdr:rowOff>
    </xdr:from>
    <xdr:to>
      <xdr:col>10</xdr:col>
      <xdr:colOff>165100</xdr:colOff>
      <xdr:row>33</xdr:row>
      <xdr:rowOff>93980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110507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118110</xdr:rowOff>
    </xdr:from>
    <xdr:to>
      <xdr:col>6</xdr:col>
      <xdr:colOff>38100</xdr:colOff>
      <xdr:row>33</xdr:row>
      <xdr:rowOff>48260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64787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78587</xdr:rowOff>
    </xdr:from>
    <xdr:to>
      <xdr:col>24</xdr:col>
      <xdr:colOff>63500</xdr:colOff>
      <xdr:row>56</xdr:row>
      <xdr:rowOff>169190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79787"/>
          <a:ext cx="838200" cy="9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78587</xdr:rowOff>
    </xdr:from>
    <xdr:to>
      <xdr:col>19</xdr:col>
      <xdr:colOff>177800</xdr:colOff>
      <xdr:row>56</xdr:row>
      <xdr:rowOff>134671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79787"/>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21095</xdr:rowOff>
    </xdr:from>
    <xdr:to>
      <xdr:col>15</xdr:col>
      <xdr:colOff>50800</xdr:colOff>
      <xdr:row>56</xdr:row>
      <xdr:rowOff>134671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450845"/>
          <a:ext cx="889000" cy="28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21095</xdr:rowOff>
    </xdr:from>
    <xdr:to>
      <xdr:col>10</xdr:col>
      <xdr:colOff>114300</xdr:colOff>
      <xdr:row>55</xdr:row>
      <xdr:rowOff>112496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450845"/>
          <a:ext cx="889000" cy="9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118390</xdr:rowOff>
    </xdr:from>
    <xdr:to>
      <xdr:col>24</xdr:col>
      <xdr:colOff>114300</xdr:colOff>
      <xdr:row>57</xdr:row>
      <xdr:rowOff>48540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96817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27787</xdr:rowOff>
    </xdr:from>
    <xdr:to>
      <xdr:col>20</xdr:col>
      <xdr:colOff>38100</xdr:colOff>
      <xdr:row>56</xdr:row>
      <xdr:rowOff>129387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120514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83871</xdr:rowOff>
    </xdr:from>
    <xdr:to>
      <xdr:col>15</xdr:col>
      <xdr:colOff>101600</xdr:colOff>
      <xdr:row>57</xdr:row>
      <xdr:rowOff>14021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141745</xdr:rowOff>
    </xdr:from>
    <xdr:to>
      <xdr:col>10</xdr:col>
      <xdr:colOff>165100</xdr:colOff>
      <xdr:row>55</xdr:row>
      <xdr:rowOff>71895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88422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7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61696</xdr:rowOff>
    </xdr:from>
    <xdr:to>
      <xdr:col>6</xdr:col>
      <xdr:colOff>38100</xdr:colOff>
      <xdr:row>55</xdr:row>
      <xdr:rowOff>163296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154423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164258</xdr:rowOff>
    </xdr:from>
    <xdr:to>
      <xdr:col>24</xdr:col>
      <xdr:colOff>63500</xdr:colOff>
      <xdr:row>77</xdr:row>
      <xdr:rowOff>60038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94458"/>
          <a:ext cx="838200" cy="6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60038</xdr:rowOff>
    </xdr:from>
    <xdr:to>
      <xdr:col>19</xdr:col>
      <xdr:colOff>177800</xdr:colOff>
      <xdr:row>77</xdr:row>
      <xdr:rowOff>85468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61688"/>
          <a:ext cx="889000" cy="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85468</xdr:rowOff>
    </xdr:from>
    <xdr:to>
      <xdr:col>15</xdr:col>
      <xdr:colOff>50800</xdr:colOff>
      <xdr:row>77</xdr:row>
      <xdr:rowOff>112757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87118"/>
          <a:ext cx="8890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112757</xdr:rowOff>
    </xdr:from>
    <xdr:to>
      <xdr:col>10</xdr:col>
      <xdr:colOff>114300</xdr:colOff>
      <xdr:row>78</xdr:row>
      <xdr:rowOff>8821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14407"/>
          <a:ext cx="889000" cy="6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113458</xdr:rowOff>
    </xdr:from>
    <xdr:to>
      <xdr:col>24</xdr:col>
      <xdr:colOff>114300</xdr:colOff>
      <xdr:row>77</xdr:row>
      <xdr:rowOff>43608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91885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2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9238</xdr:rowOff>
    </xdr:from>
    <xdr:to>
      <xdr:col>20</xdr:col>
      <xdr:colOff>38100</xdr:colOff>
      <xdr:row>77</xdr:row>
      <xdr:rowOff>110838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101965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34668</xdr:rowOff>
    </xdr:from>
    <xdr:to>
      <xdr:col>15</xdr:col>
      <xdr:colOff>101600</xdr:colOff>
      <xdr:row>77</xdr:row>
      <xdr:rowOff>136268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127395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2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61957</xdr:rowOff>
    </xdr:from>
    <xdr:to>
      <xdr:col>10</xdr:col>
      <xdr:colOff>165100</xdr:colOff>
      <xdr:row>77</xdr:row>
      <xdr:rowOff>163557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154684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129471</xdr:rowOff>
    </xdr:from>
    <xdr:to>
      <xdr:col>6</xdr:col>
      <xdr:colOff>38100</xdr:colOff>
      <xdr:row>78</xdr:row>
      <xdr:rowOff>59621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50748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2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45882</xdr:rowOff>
    </xdr:from>
    <xdr:to>
      <xdr:col>24</xdr:col>
      <xdr:colOff>63500</xdr:colOff>
      <xdr:row>97</xdr:row>
      <xdr:rowOff>87579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05082"/>
          <a:ext cx="838200" cy="2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45882</xdr:rowOff>
    </xdr:from>
    <xdr:to>
      <xdr:col>19</xdr:col>
      <xdr:colOff>177800</xdr:colOff>
      <xdr:row>97</xdr:row>
      <xdr:rowOff>92746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05082"/>
          <a:ext cx="889000" cy="2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97180</xdr:rowOff>
    </xdr:from>
    <xdr:to>
      <xdr:col>15</xdr:col>
      <xdr:colOff>50800</xdr:colOff>
      <xdr:row>97</xdr:row>
      <xdr:rowOff>92746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56380"/>
          <a:ext cx="889000" cy="16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97180</xdr:rowOff>
    </xdr:from>
    <xdr:to>
      <xdr:col>10</xdr:col>
      <xdr:colOff>114300</xdr:colOff>
      <xdr:row>97</xdr:row>
      <xdr:rowOff>38705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56380"/>
          <a:ext cx="889000" cy="1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36779</xdr:rowOff>
    </xdr:from>
    <xdr:to>
      <xdr:col>24</xdr:col>
      <xdr:colOff>114300</xdr:colOff>
      <xdr:row>97</xdr:row>
      <xdr:rowOff>138379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15206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166532</xdr:rowOff>
    </xdr:from>
    <xdr:to>
      <xdr:col>20</xdr:col>
      <xdr:colOff>38100</xdr:colOff>
      <xdr:row>96</xdr:row>
      <xdr:rowOff>96682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5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87809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41946</xdr:rowOff>
    </xdr:from>
    <xdr:to>
      <xdr:col>15</xdr:col>
      <xdr:colOff>101600</xdr:colOff>
      <xdr:row>97</xdr:row>
      <xdr:rowOff>143546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134673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46380</xdr:rowOff>
    </xdr:from>
    <xdr:to>
      <xdr:col>10</xdr:col>
      <xdr:colOff>165100</xdr:colOff>
      <xdr:row>96</xdr:row>
      <xdr:rowOff>147980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139107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159355</xdr:rowOff>
    </xdr:from>
    <xdr:to>
      <xdr:col>6</xdr:col>
      <xdr:colOff>38100</xdr:colOff>
      <xdr:row>97</xdr:row>
      <xdr:rowOff>89505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10160</xdr:rowOff>
    </xdr:from>
    <xdr:to>
      <xdr:col>55</xdr:col>
      <xdr:colOff>0</xdr:colOff>
      <xdr:row>39</xdr:row>
      <xdr:rowOff>10160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6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7683</xdr:rowOff>
    </xdr:from>
    <xdr:to>
      <xdr:col>50</xdr:col>
      <xdr:colOff>114300</xdr:colOff>
      <xdr:row>39</xdr:row>
      <xdr:rowOff>10160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9423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39</xdr:row>
      <xdr:rowOff>7683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7994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164846</xdr:rowOff>
    </xdr:from>
    <xdr:to>
      <xdr:col>41</xdr:col>
      <xdr:colOff>50800</xdr:colOff>
      <xdr:row>39</xdr:row>
      <xdr:rowOff>3683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7994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130810</xdr:rowOff>
    </xdr:from>
    <xdr:to>
      <xdr:col>55</xdr:col>
      <xdr:colOff>50800</xdr:colOff>
      <xdr:row>39</xdr:row>
      <xdr:rowOff>60960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45737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130810</xdr:rowOff>
    </xdr:from>
    <xdr:to>
      <xdr:col>50</xdr:col>
      <xdr:colOff>165100</xdr:colOff>
      <xdr:row>39</xdr:row>
      <xdr:rowOff>60960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52087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128333</xdr:rowOff>
    </xdr:from>
    <xdr:to>
      <xdr:col>46</xdr:col>
      <xdr:colOff>38100</xdr:colOff>
      <xdr:row>39</xdr:row>
      <xdr:rowOff>58483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49610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114046</xdr:rowOff>
    </xdr:from>
    <xdr:to>
      <xdr:col>41</xdr:col>
      <xdr:colOff>101600</xdr:colOff>
      <xdr:row>39</xdr:row>
      <xdr:rowOff>44196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35323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124333</xdr:rowOff>
    </xdr:from>
    <xdr:to>
      <xdr:col>36</xdr:col>
      <xdr:colOff>165100</xdr:colOff>
      <xdr:row>39</xdr:row>
      <xdr:rowOff>54483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45610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39847</xdr:rowOff>
    </xdr:from>
    <xdr:to>
      <xdr:col>55</xdr:col>
      <xdr:colOff>0</xdr:colOff>
      <xdr:row>56</xdr:row>
      <xdr:rowOff>80538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41047"/>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80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66273</xdr:rowOff>
    </xdr:from>
    <xdr:to>
      <xdr:col>50</xdr:col>
      <xdr:colOff>114300</xdr:colOff>
      <xdr:row>56</xdr:row>
      <xdr:rowOff>80538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67473"/>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74276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30704</xdr:rowOff>
    </xdr:from>
    <xdr:to>
      <xdr:col>45</xdr:col>
      <xdr:colOff>177800</xdr:colOff>
      <xdr:row>56</xdr:row>
      <xdr:rowOff>66273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31904"/>
          <a:ext cx="889000" cy="3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94394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121046</xdr:rowOff>
    </xdr:from>
    <xdr:to>
      <xdr:col>41</xdr:col>
      <xdr:colOff>50800</xdr:colOff>
      <xdr:row>56</xdr:row>
      <xdr:rowOff>30704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550796"/>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55714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54708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160497</xdr:rowOff>
    </xdr:from>
    <xdr:to>
      <xdr:col>55</xdr:col>
      <xdr:colOff>50800</xdr:colOff>
      <xdr:row>56</xdr:row>
      <xdr:rowOff>90647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11924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4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29738</xdr:rowOff>
    </xdr:from>
    <xdr:to>
      <xdr:col>50</xdr:col>
      <xdr:colOff>165100</xdr:colOff>
      <xdr:row>56</xdr:row>
      <xdr:rowOff>131338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147865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40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15473</xdr:rowOff>
    </xdr:from>
    <xdr:to>
      <xdr:col>46</xdr:col>
      <xdr:colOff>38100</xdr:colOff>
      <xdr:row>56</xdr:row>
      <xdr:rowOff>117073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133600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3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151354</xdr:rowOff>
    </xdr:from>
    <xdr:to>
      <xdr:col>41</xdr:col>
      <xdr:colOff>101600</xdr:colOff>
      <xdr:row>56</xdr:row>
      <xdr:rowOff>81504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98031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35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70246</xdr:rowOff>
    </xdr:from>
    <xdr:to>
      <xdr:col>36</xdr:col>
      <xdr:colOff>165100</xdr:colOff>
      <xdr:row>56</xdr:row>
      <xdr:rowOff>396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16923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27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165303</xdr:rowOff>
    </xdr:from>
    <xdr:to>
      <xdr:col>55</xdr:col>
      <xdr:colOff>0</xdr:colOff>
      <xdr:row>78</xdr:row>
      <xdr:rowOff>40853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66953"/>
          <a:ext cx="8382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165303</xdr:rowOff>
    </xdr:from>
    <xdr:to>
      <xdr:col>50</xdr:col>
      <xdr:colOff>114300</xdr:colOff>
      <xdr:row>78</xdr:row>
      <xdr:rowOff>17171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695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137322</xdr:rowOff>
    </xdr:from>
    <xdr:to>
      <xdr:col>45</xdr:col>
      <xdr:colOff>177800</xdr:colOff>
      <xdr:row>78</xdr:row>
      <xdr:rowOff>17171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38972"/>
          <a:ext cx="889000" cy="5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137322</xdr:rowOff>
    </xdr:from>
    <xdr:to>
      <xdr:col>41</xdr:col>
      <xdr:colOff>50800</xdr:colOff>
      <xdr:row>78</xdr:row>
      <xdr:rowOff>50729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38972"/>
          <a:ext cx="8890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161503</xdr:rowOff>
    </xdr:from>
    <xdr:to>
      <xdr:col>55</xdr:col>
      <xdr:colOff>50800</xdr:colOff>
      <xdr:row>78</xdr:row>
      <xdr:rowOff>91653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76430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7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114503</xdr:rowOff>
    </xdr:from>
    <xdr:to>
      <xdr:col>50</xdr:col>
      <xdr:colOff>165100</xdr:colOff>
      <xdr:row>78</xdr:row>
      <xdr:rowOff>44653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35780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137821</xdr:rowOff>
    </xdr:from>
    <xdr:to>
      <xdr:col>46</xdr:col>
      <xdr:colOff>38100</xdr:colOff>
      <xdr:row>78</xdr:row>
      <xdr:rowOff>67971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59098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86522</xdr:rowOff>
    </xdr:from>
    <xdr:to>
      <xdr:col>41</xdr:col>
      <xdr:colOff>101600</xdr:colOff>
      <xdr:row>78</xdr:row>
      <xdr:rowOff>16672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7799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8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171379</xdr:rowOff>
    </xdr:from>
    <xdr:to>
      <xdr:col>36</xdr:col>
      <xdr:colOff>165100</xdr:colOff>
      <xdr:row>78</xdr:row>
      <xdr:rowOff>101529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92656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6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2181</xdr:rowOff>
    </xdr:from>
    <xdr:to>
      <xdr:col>55</xdr:col>
      <xdr:colOff>0</xdr:colOff>
      <xdr:row>97</xdr:row>
      <xdr:rowOff>132384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61381"/>
          <a:ext cx="838200" cy="30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2181</xdr:rowOff>
    </xdr:from>
    <xdr:to>
      <xdr:col>50</xdr:col>
      <xdr:colOff>114300</xdr:colOff>
      <xdr:row>97</xdr:row>
      <xdr:rowOff>2236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61381"/>
          <a:ext cx="889000" cy="1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104342</xdr:rowOff>
    </xdr:from>
    <xdr:to>
      <xdr:col>45</xdr:col>
      <xdr:colOff>177800</xdr:colOff>
      <xdr:row>97</xdr:row>
      <xdr:rowOff>2236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92092"/>
          <a:ext cx="889000" cy="24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104342</xdr:rowOff>
    </xdr:from>
    <xdr:to>
      <xdr:col>41</xdr:col>
      <xdr:colOff>50800</xdr:colOff>
      <xdr:row>97</xdr:row>
      <xdr:rowOff>1527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92092"/>
          <a:ext cx="889000" cy="24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81584</xdr:rowOff>
    </xdr:from>
    <xdr:to>
      <xdr:col>55</xdr:col>
      <xdr:colOff>50800</xdr:colOff>
      <xdr:row>98</xdr:row>
      <xdr:rowOff>11734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60011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122831</xdr:rowOff>
    </xdr:from>
    <xdr:to>
      <xdr:col>50</xdr:col>
      <xdr:colOff>165100</xdr:colOff>
      <xdr:row>96</xdr:row>
      <xdr:rowOff>52981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69508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8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122886</xdr:rowOff>
    </xdr:from>
    <xdr:to>
      <xdr:col>46</xdr:col>
      <xdr:colOff>38100</xdr:colOff>
      <xdr:row>97</xdr:row>
      <xdr:rowOff>53036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69563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3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53542</xdr:rowOff>
    </xdr:from>
    <xdr:to>
      <xdr:col>41</xdr:col>
      <xdr:colOff>101600</xdr:colOff>
      <xdr:row>95</xdr:row>
      <xdr:rowOff>155142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122177</xdr:rowOff>
    </xdr:from>
    <xdr:to>
      <xdr:col>36</xdr:col>
      <xdr:colOff>165100</xdr:colOff>
      <xdr:row>97</xdr:row>
      <xdr:rowOff>52327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68854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5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15929</xdr:rowOff>
    </xdr:from>
    <xdr:to>
      <xdr:col>85</xdr:col>
      <xdr:colOff>127000</xdr:colOff>
      <xdr:row>30</xdr:row>
      <xdr:rowOff>112758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159429"/>
          <a:ext cx="838200" cy="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15929</xdr:rowOff>
    </xdr:from>
    <xdr:to>
      <xdr:col>81</xdr:col>
      <xdr:colOff>50800</xdr:colOff>
      <xdr:row>32</xdr:row>
      <xdr:rowOff>66222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159429"/>
          <a:ext cx="889000" cy="3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66222</xdr:rowOff>
    </xdr:from>
    <xdr:to>
      <xdr:col>76</xdr:col>
      <xdr:colOff>114300</xdr:colOff>
      <xdr:row>33</xdr:row>
      <xdr:rowOff>17562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552622"/>
          <a:ext cx="889000" cy="1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133659</xdr:rowOff>
    </xdr:from>
    <xdr:to>
      <xdr:col>71</xdr:col>
      <xdr:colOff>177800</xdr:colOff>
      <xdr:row>33</xdr:row>
      <xdr:rowOff>17562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620059"/>
          <a:ext cx="8890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61958</xdr:rowOff>
    </xdr:from>
    <xdr:to>
      <xdr:col>85</xdr:col>
      <xdr:colOff>177800</xdr:colOff>
      <xdr:row>30</xdr:row>
      <xdr:rowOff>163558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2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84835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0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136579</xdr:rowOff>
    </xdr:from>
    <xdr:to>
      <xdr:col>81</xdr:col>
      <xdr:colOff>101600</xdr:colOff>
      <xdr:row>30</xdr:row>
      <xdr:rowOff>66729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1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83256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4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15422</xdr:rowOff>
    </xdr:from>
    <xdr:to>
      <xdr:col>76</xdr:col>
      <xdr:colOff>165100</xdr:colOff>
      <xdr:row>32</xdr:row>
      <xdr:rowOff>117022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5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133549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27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138212</xdr:rowOff>
    </xdr:from>
    <xdr:to>
      <xdr:col>72</xdr:col>
      <xdr:colOff>38100</xdr:colOff>
      <xdr:row>33</xdr:row>
      <xdr:rowOff>68362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6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84889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3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82859</xdr:rowOff>
    </xdr:from>
    <xdr:to>
      <xdr:col>67</xdr:col>
      <xdr:colOff>101600</xdr:colOff>
      <xdr:row>33</xdr:row>
      <xdr:rowOff>13009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5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29536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34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156693</xdr:rowOff>
    </xdr:from>
    <xdr:to>
      <xdr:col>85</xdr:col>
      <xdr:colOff>127000</xdr:colOff>
      <xdr:row>58</xdr:row>
      <xdr:rowOff>10102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29343"/>
          <a:ext cx="8382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10102</xdr:rowOff>
    </xdr:from>
    <xdr:to>
      <xdr:col>81</xdr:col>
      <xdr:colOff>50800</xdr:colOff>
      <xdr:row>58</xdr:row>
      <xdr:rowOff>37154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54202"/>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19856</xdr:rowOff>
    </xdr:from>
    <xdr:to>
      <xdr:col>76</xdr:col>
      <xdr:colOff>114300</xdr:colOff>
      <xdr:row>58</xdr:row>
      <xdr:rowOff>37154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6395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158503</xdr:rowOff>
    </xdr:from>
    <xdr:to>
      <xdr:col>71</xdr:col>
      <xdr:colOff>177800</xdr:colOff>
      <xdr:row>58</xdr:row>
      <xdr:rowOff>19856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31153"/>
          <a:ext cx="889000" cy="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105893</xdr:rowOff>
    </xdr:from>
    <xdr:to>
      <xdr:col>85</xdr:col>
      <xdr:colOff>177800</xdr:colOff>
      <xdr:row>58</xdr:row>
      <xdr:rowOff>36043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84320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130752</xdr:rowOff>
    </xdr:from>
    <xdr:to>
      <xdr:col>81</xdr:col>
      <xdr:colOff>101600</xdr:colOff>
      <xdr:row>58</xdr:row>
      <xdr:rowOff>60902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52029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157804</xdr:rowOff>
    </xdr:from>
    <xdr:to>
      <xdr:col>76</xdr:col>
      <xdr:colOff>165100</xdr:colOff>
      <xdr:row>58</xdr:row>
      <xdr:rowOff>87954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79081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140506</xdr:rowOff>
    </xdr:from>
    <xdr:to>
      <xdr:col>72</xdr:col>
      <xdr:colOff>38100</xdr:colOff>
      <xdr:row>58</xdr:row>
      <xdr:rowOff>70656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61783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107703</xdr:rowOff>
    </xdr:from>
    <xdr:to>
      <xdr:col>67</xdr:col>
      <xdr:colOff>101600</xdr:colOff>
      <xdr:row>58</xdr:row>
      <xdr:rowOff>37853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28980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60193</xdr:rowOff>
    </xdr:from>
    <xdr:to>
      <xdr:col>85</xdr:col>
      <xdr:colOff>127000</xdr:colOff>
      <xdr:row>97</xdr:row>
      <xdr:rowOff>88974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90843"/>
          <a:ext cx="8382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24417</xdr:rowOff>
    </xdr:from>
    <xdr:to>
      <xdr:col>81</xdr:col>
      <xdr:colOff>50800</xdr:colOff>
      <xdr:row>97</xdr:row>
      <xdr:rowOff>60193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55067"/>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24417</xdr:rowOff>
    </xdr:from>
    <xdr:to>
      <xdr:col>76</xdr:col>
      <xdr:colOff>114300</xdr:colOff>
      <xdr:row>97</xdr:row>
      <xdr:rowOff>51780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55067"/>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9353</xdr:rowOff>
    </xdr:from>
    <xdr:to>
      <xdr:col>71</xdr:col>
      <xdr:colOff>177800</xdr:colOff>
      <xdr:row>97</xdr:row>
      <xdr:rowOff>51780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40003"/>
          <a:ext cx="8890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38174</xdr:rowOff>
    </xdr:from>
    <xdr:to>
      <xdr:col>85</xdr:col>
      <xdr:colOff>177800</xdr:colOff>
      <xdr:row>97</xdr:row>
      <xdr:rowOff>139774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61051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2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9393</xdr:rowOff>
    </xdr:from>
    <xdr:to>
      <xdr:col>81</xdr:col>
      <xdr:colOff>101600</xdr:colOff>
      <xdr:row>97</xdr:row>
      <xdr:rowOff>110993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127520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4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145067</xdr:rowOff>
    </xdr:from>
    <xdr:to>
      <xdr:col>76</xdr:col>
      <xdr:colOff>165100</xdr:colOff>
      <xdr:row>97</xdr:row>
      <xdr:rowOff>75217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91744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3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980</xdr:rowOff>
    </xdr:from>
    <xdr:to>
      <xdr:col>72</xdr:col>
      <xdr:colOff>38100</xdr:colOff>
      <xdr:row>97</xdr:row>
      <xdr:rowOff>102580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119107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4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130003</xdr:rowOff>
    </xdr:from>
    <xdr:to>
      <xdr:col>67</xdr:col>
      <xdr:colOff>101600</xdr:colOff>
      <xdr:row>97</xdr:row>
      <xdr:rowOff>60153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76680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土木費の決算額は、住民一人当たり</a:t>
          </a:r>
          <a:r>
            <a:rPr kumimoji="1" lang="en-US" altLang="ja-JP" sz="1300">
              <a:latin typeface="ＭＳ Ｐゴシック" panose="020B0600070205080204" pitchFamily="50" charset="-128"/>
              <a:ea typeface="ＭＳ Ｐゴシック" panose="020B0600070205080204" pitchFamily="50" charset="-128"/>
            </a:rPr>
            <a:t>28,422</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埼玉県平均のいずれの数値よりも低くなった。これは、東日本大震災において発生した液状化対策推進事業の進捗に伴い事業費が減少したことが大きな要因と考えられる。しかし、今後は、学校給食センター及びごみ処理施設の建設、並びに（仮称）本多静六記念　市民の森・緑の公園の整備といった大規模事業が控えており、より一層、事業の必要性の検証や見直しを徹底するなど、事業費の削減に努めていく必要がある。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公債費の決算額は、財政状況を考慮し、市債の新規発行を抑制したことにより、住民一人当たり</a:t>
          </a:r>
          <a:r>
            <a:rPr kumimoji="1" lang="en-US" altLang="ja-JP" sz="1300">
              <a:latin typeface="ＭＳ Ｐゴシック" panose="020B0600070205080204" pitchFamily="50" charset="-128"/>
              <a:ea typeface="ＭＳ Ｐゴシック" panose="020B0600070205080204" pitchFamily="50" charset="-128"/>
            </a:rPr>
            <a:t>29,719</a:t>
          </a:r>
          <a:r>
            <a:rPr kumimoji="1" lang="ja-JP" altLang="en-US" sz="1300">
              <a:latin typeface="ＭＳ Ｐゴシック" panose="020B0600070205080204" pitchFamily="50" charset="-128"/>
              <a:ea typeface="ＭＳ Ｐゴシック" panose="020B0600070205080204" pitchFamily="50" charset="-128"/>
            </a:rPr>
            <a:t>円と前年度よりも</a:t>
          </a:r>
          <a:r>
            <a:rPr kumimoji="1" lang="en-US" altLang="ja-JP" sz="1300">
              <a:latin typeface="ＭＳ Ｐゴシック" panose="020B0600070205080204" pitchFamily="50" charset="-128"/>
              <a:ea typeface="ＭＳ Ｐゴシック" panose="020B0600070205080204" pitchFamily="50" charset="-128"/>
            </a:rPr>
            <a:t>1,259</a:t>
          </a:r>
          <a:r>
            <a:rPr kumimoji="1" lang="ja-JP" altLang="en-US" sz="1300">
              <a:latin typeface="ＭＳ Ｐゴシック" panose="020B0600070205080204" pitchFamily="50" charset="-128"/>
              <a:ea typeface="ＭＳ Ｐゴシック" panose="020B0600070205080204" pitchFamily="50" charset="-128"/>
            </a:rPr>
            <a:t>円減少したが、依然として、類似団体平均、埼玉県平均よりも高く推移している。今後も、市債の新規発行の抑制及び普通交付税の基準財政需要額に算入される地方債の活用並びに補償金等の生じない借換債の繰上償還を推進し、後年度の財政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東日本大震災において発生した液状化対策推進事業の進捗等に伴う普通建設事業費の減や、翌年度への繰越額が減となったこと等から、実質収支額が</a:t>
          </a:r>
          <a:r>
            <a:rPr kumimoji="1" lang="en-US" altLang="ja-JP" sz="1100">
              <a:latin typeface="ＭＳ ゴシック" pitchFamily="49" charset="-128"/>
              <a:ea typeface="ＭＳ ゴシック" pitchFamily="49" charset="-128"/>
            </a:rPr>
            <a:t>0.21</a:t>
          </a:r>
          <a:r>
            <a:rPr kumimoji="1" lang="ja-JP" altLang="en-US" sz="1100">
              <a:latin typeface="ＭＳ ゴシック" pitchFamily="49" charset="-128"/>
              <a:ea typeface="ＭＳ ゴシック" pitchFamily="49" charset="-128"/>
            </a:rPr>
            <a:t>ポイントの増となった。</a:t>
          </a:r>
        </a:p>
        <a:p>
          <a:r>
            <a:rPr kumimoji="1" lang="ja-JP" altLang="en-US" sz="1100">
              <a:latin typeface="ＭＳ ゴシック" pitchFamily="49" charset="-128"/>
              <a:ea typeface="ＭＳ ゴシック" pitchFamily="49" charset="-128"/>
            </a:rPr>
            <a:t>　実質単年度収支も赤字となったが、財政調整基金の取崩しにより、実質収支は黒字となっている。</a:t>
          </a:r>
        </a:p>
        <a:p>
          <a:r>
            <a:rPr kumimoji="1" lang="ja-JP" altLang="en-US" sz="1100">
              <a:latin typeface="ＭＳ ゴシック" pitchFamily="49" charset="-128"/>
              <a:ea typeface="ＭＳ ゴシック" pitchFamily="49" charset="-128"/>
            </a:rPr>
            <a:t>　今後、普通交付税の優遇措置の終了に伴う減や、学校給食センター及びごみ処理施設の建設等による普通建設事業費の増により、実質収支額の減少が見込まれるため、引き続き財政調整基金の適正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年度も過年度と同様に、全ての会計において赤字額はなく、前年度と比較し黒字が増加した。これは、水道事業会計における継続費逓次繰越を実施したことによる流動資産の増加が大きな要因と考えられる。</a:t>
          </a:r>
        </a:p>
        <a:p>
          <a:r>
            <a:rPr kumimoji="1" lang="ja-JP" altLang="en-US" sz="1400">
              <a:latin typeface="ＭＳ ゴシック" pitchFamily="49" charset="-128"/>
              <a:ea typeface="ＭＳ ゴシック" pitchFamily="49" charset="-128"/>
            </a:rPr>
            <a:t>　今後も各会計において、経費節減を図るだけでなく、使用料収入や保険料収入の徴収率を向上させるなど自主財源確保にも取り組むことで、適正な財政運営及び企業運営に努めていく。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filesv11.kuki.local\Public\0102&#36001;&#25919;&#37096;\03&#36001;&#25919;&#35506;\07&#36001;&#25919;&#20418;\05%20&#36001;&#25919;&#24246;&#21209;\10%20&#30476;&#12539;&#22269;&#12363;&#12425;&#12398;&#29031;&#20250;&#22238;&#31572;\R2\8&#26376;\0819%20&#12304;&#36001;&#25919;&#29366;&#27841;&#36039;&#26009;&#38598;&#12305;_112321_&#20037;&#21916;&#24066;_2018\3.&#22238;&#31572;\&#12304;&#36001;&#25919;&#29366;&#27841;&#36039;&#26009;&#38598;&#12305;_112321_&#20037;&#2191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cell r="BQ51"/>
          <cell r="BR51"/>
          <cell r="BS51"/>
          <cell r="BT51"/>
          <cell r="BU51"/>
          <cell r="BV51"/>
          <cell r="BW51"/>
          <cell r="BX51"/>
          <cell r="BY51"/>
          <cell r="BZ51"/>
          <cell r="CA51"/>
          <cell r="CB51"/>
          <cell r="CC51"/>
          <cell r="CD51"/>
          <cell r="CE51"/>
          <cell r="CF51">
            <v>40.5</v>
          </cell>
          <cell r="CG51"/>
          <cell r="CH51"/>
          <cell r="CI51"/>
          <cell r="CJ51"/>
          <cell r="CK51"/>
          <cell r="CL51"/>
          <cell r="CM51"/>
          <cell r="CN51">
            <v>26.2</v>
          </cell>
          <cell r="CO51"/>
          <cell r="CP51"/>
          <cell r="CQ51"/>
          <cell r="CR51"/>
          <cell r="CS51"/>
          <cell r="CT51"/>
          <cell r="CU51"/>
          <cell r="CV51">
            <v>16.600000000000001</v>
          </cell>
          <cell r="CW51"/>
          <cell r="CX51"/>
          <cell r="CY51"/>
          <cell r="CZ51"/>
          <cell r="DA51"/>
          <cell r="DB51"/>
          <cell r="DC51"/>
        </row>
        <row r="53">
          <cell r="BP53"/>
          <cell r="BQ53"/>
          <cell r="BR53"/>
          <cell r="BS53"/>
          <cell r="BT53"/>
          <cell r="BU53"/>
          <cell r="BV53"/>
          <cell r="BW53"/>
          <cell r="BX53"/>
          <cell r="BY53"/>
          <cell r="BZ53"/>
          <cell r="CA53"/>
          <cell r="CB53"/>
          <cell r="CC53"/>
          <cell r="CD53"/>
          <cell r="CE53"/>
          <cell r="CF53">
            <v>52.9</v>
          </cell>
          <cell r="CG53"/>
          <cell r="CH53"/>
          <cell r="CI53"/>
          <cell r="CJ53"/>
          <cell r="CK53"/>
          <cell r="CL53"/>
          <cell r="CM53"/>
          <cell r="CN53">
            <v>53.4</v>
          </cell>
          <cell r="CO53"/>
          <cell r="CP53"/>
          <cell r="CQ53"/>
          <cell r="CR53"/>
          <cell r="CS53"/>
          <cell r="CT53"/>
          <cell r="CU53"/>
          <cell r="CV53">
            <v>54</v>
          </cell>
          <cell r="CW53"/>
          <cell r="CX53"/>
          <cell r="CY53"/>
          <cell r="CZ53"/>
          <cell r="DA53"/>
          <cell r="DB53"/>
          <cell r="DC53"/>
        </row>
        <row r="55">
          <cell r="AN55" t="str">
            <v>類似団体内平均値</v>
          </cell>
          <cell r="BP55"/>
          <cell r="BQ55"/>
          <cell r="BR55"/>
          <cell r="BS55"/>
          <cell r="BT55"/>
          <cell r="BU55"/>
          <cell r="BV55"/>
          <cell r="BW55"/>
          <cell r="BX55"/>
          <cell r="BY55"/>
          <cell r="BZ55"/>
          <cell r="CA55"/>
          <cell r="CB55"/>
          <cell r="CC55"/>
          <cell r="CD55"/>
          <cell r="CE55"/>
          <cell r="CF55">
            <v>16.600000000000001</v>
          </cell>
          <cell r="CG55"/>
          <cell r="CH55"/>
          <cell r="CI55"/>
          <cell r="CJ55"/>
          <cell r="CK55"/>
          <cell r="CL55"/>
          <cell r="CM55"/>
          <cell r="CN55">
            <v>17.399999999999999</v>
          </cell>
          <cell r="CO55"/>
          <cell r="CP55"/>
          <cell r="CQ55"/>
          <cell r="CR55"/>
          <cell r="CS55"/>
          <cell r="CT55"/>
          <cell r="CU55"/>
          <cell r="CV55">
            <v>12.1</v>
          </cell>
          <cell r="CW55"/>
          <cell r="CX55"/>
          <cell r="CY55"/>
          <cell r="CZ55"/>
          <cell r="DA55"/>
          <cell r="DB55"/>
          <cell r="DC55"/>
        </row>
        <row r="57">
          <cell r="BP57"/>
          <cell r="BQ57"/>
          <cell r="BR57"/>
          <cell r="BS57"/>
          <cell r="BT57"/>
          <cell r="BU57"/>
          <cell r="BV57"/>
          <cell r="BW57"/>
          <cell r="BX57"/>
          <cell r="BY57"/>
          <cell r="BZ57"/>
          <cell r="CA57"/>
          <cell r="CB57"/>
          <cell r="CC57"/>
          <cell r="CD57"/>
          <cell r="CE57"/>
          <cell r="CF57">
            <v>58.6</v>
          </cell>
          <cell r="CG57"/>
          <cell r="CH57"/>
          <cell r="CI57"/>
          <cell r="CJ57"/>
          <cell r="CK57"/>
          <cell r="CL57"/>
          <cell r="CM57"/>
          <cell r="CN57">
            <v>58.9</v>
          </cell>
          <cell r="CO57"/>
          <cell r="CP57"/>
          <cell r="CQ57"/>
          <cell r="CR57"/>
          <cell r="CS57"/>
          <cell r="CT57"/>
          <cell r="CU57"/>
          <cell r="CV57">
            <v>59.2</v>
          </cell>
          <cell r="CW57"/>
          <cell r="CX57"/>
          <cell r="CY57"/>
          <cell r="CZ57"/>
          <cell r="DA57"/>
          <cell r="DB57"/>
          <cell r="DC57"/>
        </row>
        <row r="72">
          <cell r="BP72" t="str">
            <v>H26</v>
          </cell>
          <cell r="BX72" t="str">
            <v>H27</v>
          </cell>
          <cell r="CF72" t="str">
            <v>H28</v>
          </cell>
          <cell r="CN72" t="str">
            <v>H29</v>
          </cell>
          <cell r="CV72" t="str">
            <v>H30</v>
          </cell>
        </row>
        <row r="73">
          <cell r="AN73" t="str">
            <v>当該団体値</v>
          </cell>
          <cell r="BP73">
            <v>51.5</v>
          </cell>
          <cell r="BQ73"/>
          <cell r="BR73"/>
          <cell r="BS73"/>
          <cell r="BT73"/>
          <cell r="BU73"/>
          <cell r="BV73"/>
          <cell r="BW73"/>
          <cell r="BX73">
            <v>49.9</v>
          </cell>
          <cell r="BY73"/>
          <cell r="BZ73"/>
          <cell r="CA73"/>
          <cell r="CB73"/>
          <cell r="CC73"/>
          <cell r="CD73"/>
          <cell r="CE73"/>
          <cell r="CF73">
            <v>40.5</v>
          </cell>
          <cell r="CG73"/>
          <cell r="CH73"/>
          <cell r="CI73"/>
          <cell r="CJ73"/>
          <cell r="CK73"/>
          <cell r="CL73"/>
          <cell r="CM73"/>
          <cell r="CN73">
            <v>26.2</v>
          </cell>
          <cell r="CO73"/>
          <cell r="CP73"/>
          <cell r="CQ73"/>
          <cell r="CR73"/>
          <cell r="CS73"/>
          <cell r="CT73"/>
          <cell r="CU73"/>
          <cell r="CV73">
            <v>16.600000000000001</v>
          </cell>
          <cell r="CW73"/>
          <cell r="CX73"/>
          <cell r="CY73"/>
          <cell r="CZ73"/>
          <cell r="DA73"/>
          <cell r="DB73"/>
          <cell r="DC73"/>
        </row>
        <row r="75">
          <cell r="BP75">
            <v>9</v>
          </cell>
          <cell r="BQ75"/>
          <cell r="BR75"/>
          <cell r="BS75"/>
          <cell r="BT75"/>
          <cell r="BU75"/>
          <cell r="BV75"/>
          <cell r="BW75"/>
          <cell r="BX75">
            <v>8.3000000000000007</v>
          </cell>
          <cell r="BY75"/>
          <cell r="BZ75"/>
          <cell r="CA75"/>
          <cell r="CB75"/>
          <cell r="CC75"/>
          <cell r="CD75"/>
          <cell r="CE75"/>
          <cell r="CF75">
            <v>7.8</v>
          </cell>
          <cell r="CG75"/>
          <cell r="CH75"/>
          <cell r="CI75"/>
          <cell r="CJ75"/>
          <cell r="CK75"/>
          <cell r="CL75"/>
          <cell r="CM75"/>
          <cell r="CN75">
            <v>7</v>
          </cell>
          <cell r="CO75"/>
          <cell r="CP75"/>
          <cell r="CQ75"/>
          <cell r="CR75"/>
          <cell r="CS75"/>
          <cell r="CT75"/>
          <cell r="CU75"/>
          <cell r="CV75">
            <v>6.5</v>
          </cell>
          <cell r="CW75"/>
          <cell r="CX75"/>
          <cell r="CY75"/>
          <cell r="CZ75"/>
          <cell r="DA75"/>
          <cell r="DB75"/>
          <cell r="DC75"/>
        </row>
        <row r="77">
          <cell r="AN77" t="str">
            <v>類似団体内平均値</v>
          </cell>
          <cell r="BP77">
            <v>30.5</v>
          </cell>
          <cell r="BQ77"/>
          <cell r="BR77"/>
          <cell r="BS77"/>
          <cell r="BT77"/>
          <cell r="BU77"/>
          <cell r="BV77"/>
          <cell r="BW77"/>
          <cell r="BX77">
            <v>25.4</v>
          </cell>
          <cell r="BY77"/>
          <cell r="BZ77"/>
          <cell r="CA77"/>
          <cell r="CB77"/>
          <cell r="CC77"/>
          <cell r="CD77"/>
          <cell r="CE77"/>
          <cell r="CF77">
            <v>16.600000000000001</v>
          </cell>
          <cell r="CG77"/>
          <cell r="CH77"/>
          <cell r="CI77"/>
          <cell r="CJ77"/>
          <cell r="CK77"/>
          <cell r="CL77"/>
          <cell r="CM77"/>
          <cell r="CN77">
            <v>17.399999999999999</v>
          </cell>
          <cell r="CO77"/>
          <cell r="CP77"/>
          <cell r="CQ77"/>
          <cell r="CR77"/>
          <cell r="CS77"/>
          <cell r="CT77"/>
          <cell r="CU77"/>
          <cell r="CV77">
            <v>12.1</v>
          </cell>
          <cell r="CW77"/>
          <cell r="CX77"/>
          <cell r="CY77"/>
          <cell r="CZ77"/>
          <cell r="DA77"/>
          <cell r="DB77"/>
          <cell r="DC77"/>
        </row>
        <row r="79">
          <cell r="BP79">
            <v>5.2</v>
          </cell>
          <cell r="BQ79"/>
          <cell r="BR79"/>
          <cell r="BS79"/>
          <cell r="BT79"/>
          <cell r="BU79"/>
          <cell r="BV79"/>
          <cell r="BW79"/>
          <cell r="BX79">
            <v>4.8</v>
          </cell>
          <cell r="BY79"/>
          <cell r="BZ79"/>
          <cell r="CA79"/>
          <cell r="CB79"/>
          <cell r="CC79"/>
          <cell r="CD79"/>
          <cell r="CE79"/>
          <cell r="CF79">
            <v>3.6</v>
          </cell>
          <cell r="CG79"/>
          <cell r="CH79"/>
          <cell r="CI79"/>
          <cell r="CJ79"/>
          <cell r="CK79"/>
          <cell r="CL79"/>
          <cell r="CM79"/>
          <cell r="CN79">
            <v>3.6</v>
          </cell>
          <cell r="CO79"/>
          <cell r="CP79"/>
          <cell r="CQ79"/>
          <cell r="CR79"/>
          <cell r="CS79"/>
          <cell r="CT79"/>
          <cell r="CU79"/>
          <cell r="CV79">
            <v>3.5</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5"/>
      <c r="DK3" s="185"/>
      <c r="DL3" s="185"/>
      <c r="DM3" s="185"/>
      <c r="DN3" s="185"/>
      <c r="DO3" s="185"/>
    </row>
    <row r="4" spans="1:119" ht="18.75" customHeight="1">
      <c r="A4" s="186"/>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48217191</v>
      </c>
      <c r="BO4" s="432"/>
      <c r="BP4" s="432"/>
      <c r="BQ4" s="432"/>
      <c r="BR4" s="432"/>
      <c r="BS4" s="432"/>
      <c r="BT4" s="432"/>
      <c r="BU4" s="433"/>
      <c r="BV4" s="431">
        <v>52872198</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4.5999999999999996</v>
      </c>
      <c r="CU4" s="438"/>
      <c r="CV4" s="438"/>
      <c r="CW4" s="438"/>
      <c r="CX4" s="438"/>
      <c r="CY4" s="438"/>
      <c r="CZ4" s="438"/>
      <c r="DA4" s="439"/>
      <c r="DB4" s="437">
        <v>4.4000000000000004</v>
      </c>
      <c r="DC4" s="438"/>
      <c r="DD4" s="438"/>
      <c r="DE4" s="438"/>
      <c r="DF4" s="438"/>
      <c r="DG4" s="438"/>
      <c r="DH4" s="438"/>
      <c r="DI4" s="439"/>
      <c r="DJ4" s="185"/>
      <c r="DK4" s="185"/>
      <c r="DL4" s="185"/>
      <c r="DM4" s="185"/>
      <c r="DN4" s="185"/>
      <c r="DO4" s="185"/>
    </row>
    <row r="5" spans="1:119" ht="18.75" customHeight="1">
      <c r="A5" s="186"/>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46639340</v>
      </c>
      <c r="BO5" s="469"/>
      <c r="BP5" s="469"/>
      <c r="BQ5" s="469"/>
      <c r="BR5" s="469"/>
      <c r="BS5" s="469"/>
      <c r="BT5" s="469"/>
      <c r="BU5" s="470"/>
      <c r="BV5" s="468">
        <v>51345847</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93</v>
      </c>
      <c r="CU5" s="466"/>
      <c r="CV5" s="466"/>
      <c r="CW5" s="466"/>
      <c r="CX5" s="466"/>
      <c r="CY5" s="466"/>
      <c r="CZ5" s="466"/>
      <c r="DA5" s="467"/>
      <c r="DB5" s="465">
        <v>92.4</v>
      </c>
      <c r="DC5" s="466"/>
      <c r="DD5" s="466"/>
      <c r="DE5" s="466"/>
      <c r="DF5" s="466"/>
      <c r="DG5" s="466"/>
      <c r="DH5" s="466"/>
      <c r="DI5" s="467"/>
      <c r="DJ5" s="185"/>
      <c r="DK5" s="185"/>
      <c r="DL5" s="185"/>
      <c r="DM5" s="185"/>
      <c r="DN5" s="185"/>
      <c r="DO5" s="185"/>
    </row>
    <row r="6" spans="1:119" ht="18.75" customHeight="1">
      <c r="A6" s="186"/>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94</v>
      </c>
      <c r="AV6" s="501"/>
      <c r="AW6" s="501"/>
      <c r="AX6" s="501"/>
      <c r="AY6" s="502" t="s">
        <v>102</v>
      </c>
      <c r="AZ6" s="503"/>
      <c r="BA6" s="503"/>
      <c r="BB6" s="503"/>
      <c r="BC6" s="503"/>
      <c r="BD6" s="503"/>
      <c r="BE6" s="503"/>
      <c r="BF6" s="503"/>
      <c r="BG6" s="503"/>
      <c r="BH6" s="503"/>
      <c r="BI6" s="503"/>
      <c r="BJ6" s="503"/>
      <c r="BK6" s="503"/>
      <c r="BL6" s="503"/>
      <c r="BM6" s="504"/>
      <c r="BN6" s="468">
        <v>1577851</v>
      </c>
      <c r="BO6" s="469"/>
      <c r="BP6" s="469"/>
      <c r="BQ6" s="469"/>
      <c r="BR6" s="469"/>
      <c r="BS6" s="469"/>
      <c r="BT6" s="469"/>
      <c r="BU6" s="470"/>
      <c r="BV6" s="468">
        <v>1526351</v>
      </c>
      <c r="BW6" s="469"/>
      <c r="BX6" s="469"/>
      <c r="BY6" s="469"/>
      <c r="BZ6" s="469"/>
      <c r="CA6" s="469"/>
      <c r="CB6" s="469"/>
      <c r="CC6" s="470"/>
      <c r="CD6" s="471" t="s">
        <v>103</v>
      </c>
      <c r="CE6" s="472"/>
      <c r="CF6" s="472"/>
      <c r="CG6" s="472"/>
      <c r="CH6" s="472"/>
      <c r="CI6" s="472"/>
      <c r="CJ6" s="472"/>
      <c r="CK6" s="472"/>
      <c r="CL6" s="472"/>
      <c r="CM6" s="472"/>
      <c r="CN6" s="472"/>
      <c r="CO6" s="472"/>
      <c r="CP6" s="472"/>
      <c r="CQ6" s="472"/>
      <c r="CR6" s="472"/>
      <c r="CS6" s="473"/>
      <c r="CT6" s="505">
        <v>98.3</v>
      </c>
      <c r="CU6" s="506"/>
      <c r="CV6" s="506"/>
      <c r="CW6" s="506"/>
      <c r="CX6" s="506"/>
      <c r="CY6" s="506"/>
      <c r="CZ6" s="506"/>
      <c r="DA6" s="507"/>
      <c r="DB6" s="505">
        <v>98.2</v>
      </c>
      <c r="DC6" s="506"/>
      <c r="DD6" s="506"/>
      <c r="DE6" s="506"/>
      <c r="DF6" s="506"/>
      <c r="DG6" s="506"/>
      <c r="DH6" s="506"/>
      <c r="DI6" s="507"/>
      <c r="DJ6" s="185"/>
      <c r="DK6" s="185"/>
      <c r="DL6" s="185"/>
      <c r="DM6" s="185"/>
      <c r="DN6" s="185"/>
      <c r="DO6" s="185"/>
    </row>
    <row r="7" spans="1:119" ht="18.75" customHeight="1">
      <c r="A7" s="186"/>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104</v>
      </c>
      <c r="AN7" s="498"/>
      <c r="AO7" s="498"/>
      <c r="AP7" s="498"/>
      <c r="AQ7" s="498"/>
      <c r="AR7" s="498"/>
      <c r="AS7" s="498"/>
      <c r="AT7" s="499"/>
      <c r="AU7" s="500" t="s">
        <v>105</v>
      </c>
      <c r="AV7" s="501"/>
      <c r="AW7" s="501"/>
      <c r="AX7" s="501"/>
      <c r="AY7" s="502" t="s">
        <v>106</v>
      </c>
      <c r="AZ7" s="503"/>
      <c r="BA7" s="503"/>
      <c r="BB7" s="503"/>
      <c r="BC7" s="503"/>
      <c r="BD7" s="503"/>
      <c r="BE7" s="503"/>
      <c r="BF7" s="503"/>
      <c r="BG7" s="503"/>
      <c r="BH7" s="503"/>
      <c r="BI7" s="503"/>
      <c r="BJ7" s="503"/>
      <c r="BK7" s="503"/>
      <c r="BL7" s="503"/>
      <c r="BM7" s="504"/>
      <c r="BN7" s="468">
        <v>162365</v>
      </c>
      <c r="BO7" s="469"/>
      <c r="BP7" s="469"/>
      <c r="BQ7" s="469"/>
      <c r="BR7" s="469"/>
      <c r="BS7" s="469"/>
      <c r="BT7" s="469"/>
      <c r="BU7" s="470"/>
      <c r="BV7" s="468">
        <v>185814</v>
      </c>
      <c r="BW7" s="469"/>
      <c r="BX7" s="469"/>
      <c r="BY7" s="469"/>
      <c r="BZ7" s="469"/>
      <c r="CA7" s="469"/>
      <c r="CB7" s="469"/>
      <c r="CC7" s="470"/>
      <c r="CD7" s="471" t="s">
        <v>107</v>
      </c>
      <c r="CE7" s="472"/>
      <c r="CF7" s="472"/>
      <c r="CG7" s="472"/>
      <c r="CH7" s="472"/>
      <c r="CI7" s="472"/>
      <c r="CJ7" s="472"/>
      <c r="CK7" s="472"/>
      <c r="CL7" s="472"/>
      <c r="CM7" s="472"/>
      <c r="CN7" s="472"/>
      <c r="CO7" s="472"/>
      <c r="CP7" s="472"/>
      <c r="CQ7" s="472"/>
      <c r="CR7" s="472"/>
      <c r="CS7" s="473"/>
      <c r="CT7" s="468">
        <v>30675698</v>
      </c>
      <c r="CU7" s="469"/>
      <c r="CV7" s="469"/>
      <c r="CW7" s="469"/>
      <c r="CX7" s="469"/>
      <c r="CY7" s="469"/>
      <c r="CZ7" s="469"/>
      <c r="DA7" s="470"/>
      <c r="DB7" s="468">
        <v>30464493</v>
      </c>
      <c r="DC7" s="469"/>
      <c r="DD7" s="469"/>
      <c r="DE7" s="469"/>
      <c r="DF7" s="469"/>
      <c r="DG7" s="469"/>
      <c r="DH7" s="469"/>
      <c r="DI7" s="470"/>
      <c r="DJ7" s="185"/>
      <c r="DK7" s="185"/>
      <c r="DL7" s="185"/>
      <c r="DM7" s="185"/>
      <c r="DN7" s="185"/>
      <c r="DO7" s="185"/>
    </row>
    <row r="8" spans="1:119" ht="18.75" customHeight="1" thickBot="1">
      <c r="A8" s="186"/>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108</v>
      </c>
      <c r="AN8" s="498"/>
      <c r="AO8" s="498"/>
      <c r="AP8" s="498"/>
      <c r="AQ8" s="498"/>
      <c r="AR8" s="498"/>
      <c r="AS8" s="498"/>
      <c r="AT8" s="499"/>
      <c r="AU8" s="500" t="s">
        <v>109</v>
      </c>
      <c r="AV8" s="501"/>
      <c r="AW8" s="501"/>
      <c r="AX8" s="501"/>
      <c r="AY8" s="502" t="s">
        <v>110</v>
      </c>
      <c r="AZ8" s="503"/>
      <c r="BA8" s="503"/>
      <c r="BB8" s="503"/>
      <c r="BC8" s="503"/>
      <c r="BD8" s="503"/>
      <c r="BE8" s="503"/>
      <c r="BF8" s="503"/>
      <c r="BG8" s="503"/>
      <c r="BH8" s="503"/>
      <c r="BI8" s="503"/>
      <c r="BJ8" s="503"/>
      <c r="BK8" s="503"/>
      <c r="BL8" s="503"/>
      <c r="BM8" s="504"/>
      <c r="BN8" s="468">
        <v>1415486</v>
      </c>
      <c r="BO8" s="469"/>
      <c r="BP8" s="469"/>
      <c r="BQ8" s="469"/>
      <c r="BR8" s="469"/>
      <c r="BS8" s="469"/>
      <c r="BT8" s="469"/>
      <c r="BU8" s="470"/>
      <c r="BV8" s="468">
        <v>1340537</v>
      </c>
      <c r="BW8" s="469"/>
      <c r="BX8" s="469"/>
      <c r="BY8" s="469"/>
      <c r="BZ8" s="469"/>
      <c r="CA8" s="469"/>
      <c r="CB8" s="469"/>
      <c r="CC8" s="470"/>
      <c r="CD8" s="471" t="s">
        <v>111</v>
      </c>
      <c r="CE8" s="472"/>
      <c r="CF8" s="472"/>
      <c r="CG8" s="472"/>
      <c r="CH8" s="472"/>
      <c r="CI8" s="472"/>
      <c r="CJ8" s="472"/>
      <c r="CK8" s="472"/>
      <c r="CL8" s="472"/>
      <c r="CM8" s="472"/>
      <c r="CN8" s="472"/>
      <c r="CO8" s="472"/>
      <c r="CP8" s="472"/>
      <c r="CQ8" s="472"/>
      <c r="CR8" s="472"/>
      <c r="CS8" s="473"/>
      <c r="CT8" s="508">
        <v>0.87</v>
      </c>
      <c r="CU8" s="509"/>
      <c r="CV8" s="509"/>
      <c r="CW8" s="509"/>
      <c r="CX8" s="509"/>
      <c r="CY8" s="509"/>
      <c r="CZ8" s="509"/>
      <c r="DA8" s="510"/>
      <c r="DB8" s="508">
        <v>0.87</v>
      </c>
      <c r="DC8" s="509"/>
      <c r="DD8" s="509"/>
      <c r="DE8" s="509"/>
      <c r="DF8" s="509"/>
      <c r="DG8" s="509"/>
      <c r="DH8" s="509"/>
      <c r="DI8" s="510"/>
      <c r="DJ8" s="185"/>
      <c r="DK8" s="185"/>
      <c r="DL8" s="185"/>
      <c r="DM8" s="185"/>
      <c r="DN8" s="185"/>
      <c r="DO8" s="185"/>
    </row>
    <row r="9" spans="1:119" ht="18.75" customHeight="1" thickBot="1">
      <c r="A9" s="186"/>
      <c r="B9" s="462" t="s">
        <v>112</v>
      </c>
      <c r="C9" s="463"/>
      <c r="D9" s="463"/>
      <c r="E9" s="463"/>
      <c r="F9" s="463"/>
      <c r="G9" s="463"/>
      <c r="H9" s="463"/>
      <c r="I9" s="463"/>
      <c r="J9" s="463"/>
      <c r="K9" s="511"/>
      <c r="L9" s="512" t="s">
        <v>113</v>
      </c>
      <c r="M9" s="513"/>
      <c r="N9" s="513"/>
      <c r="O9" s="513"/>
      <c r="P9" s="513"/>
      <c r="Q9" s="514"/>
      <c r="R9" s="515">
        <v>152311</v>
      </c>
      <c r="S9" s="516"/>
      <c r="T9" s="516"/>
      <c r="U9" s="516"/>
      <c r="V9" s="517"/>
      <c r="W9" s="425" t="s">
        <v>114</v>
      </c>
      <c r="X9" s="426"/>
      <c r="Y9" s="426"/>
      <c r="Z9" s="426"/>
      <c r="AA9" s="426"/>
      <c r="AB9" s="426"/>
      <c r="AC9" s="426"/>
      <c r="AD9" s="426"/>
      <c r="AE9" s="426"/>
      <c r="AF9" s="426"/>
      <c r="AG9" s="426"/>
      <c r="AH9" s="426"/>
      <c r="AI9" s="426"/>
      <c r="AJ9" s="426"/>
      <c r="AK9" s="426"/>
      <c r="AL9" s="427"/>
      <c r="AM9" s="497" t="s">
        <v>115</v>
      </c>
      <c r="AN9" s="498"/>
      <c r="AO9" s="498"/>
      <c r="AP9" s="498"/>
      <c r="AQ9" s="498"/>
      <c r="AR9" s="498"/>
      <c r="AS9" s="498"/>
      <c r="AT9" s="499"/>
      <c r="AU9" s="500" t="s">
        <v>109</v>
      </c>
      <c r="AV9" s="501"/>
      <c r="AW9" s="501"/>
      <c r="AX9" s="501"/>
      <c r="AY9" s="502" t="s">
        <v>116</v>
      </c>
      <c r="AZ9" s="503"/>
      <c r="BA9" s="503"/>
      <c r="BB9" s="503"/>
      <c r="BC9" s="503"/>
      <c r="BD9" s="503"/>
      <c r="BE9" s="503"/>
      <c r="BF9" s="503"/>
      <c r="BG9" s="503"/>
      <c r="BH9" s="503"/>
      <c r="BI9" s="503"/>
      <c r="BJ9" s="503"/>
      <c r="BK9" s="503"/>
      <c r="BL9" s="503"/>
      <c r="BM9" s="504"/>
      <c r="BN9" s="468">
        <v>74949</v>
      </c>
      <c r="BO9" s="469"/>
      <c r="BP9" s="469"/>
      <c r="BQ9" s="469"/>
      <c r="BR9" s="469"/>
      <c r="BS9" s="469"/>
      <c r="BT9" s="469"/>
      <c r="BU9" s="470"/>
      <c r="BV9" s="468">
        <v>-975908</v>
      </c>
      <c r="BW9" s="469"/>
      <c r="BX9" s="469"/>
      <c r="BY9" s="469"/>
      <c r="BZ9" s="469"/>
      <c r="CA9" s="469"/>
      <c r="CB9" s="469"/>
      <c r="CC9" s="470"/>
      <c r="CD9" s="471" t="s">
        <v>117</v>
      </c>
      <c r="CE9" s="472"/>
      <c r="CF9" s="472"/>
      <c r="CG9" s="472"/>
      <c r="CH9" s="472"/>
      <c r="CI9" s="472"/>
      <c r="CJ9" s="472"/>
      <c r="CK9" s="472"/>
      <c r="CL9" s="472"/>
      <c r="CM9" s="472"/>
      <c r="CN9" s="472"/>
      <c r="CO9" s="472"/>
      <c r="CP9" s="472"/>
      <c r="CQ9" s="472"/>
      <c r="CR9" s="472"/>
      <c r="CS9" s="473"/>
      <c r="CT9" s="465">
        <v>12.8</v>
      </c>
      <c r="CU9" s="466"/>
      <c r="CV9" s="466"/>
      <c r="CW9" s="466"/>
      <c r="CX9" s="466"/>
      <c r="CY9" s="466"/>
      <c r="CZ9" s="466"/>
      <c r="DA9" s="467"/>
      <c r="DB9" s="465">
        <v>13</v>
      </c>
      <c r="DC9" s="466"/>
      <c r="DD9" s="466"/>
      <c r="DE9" s="466"/>
      <c r="DF9" s="466"/>
      <c r="DG9" s="466"/>
      <c r="DH9" s="466"/>
      <c r="DI9" s="467"/>
      <c r="DJ9" s="185"/>
      <c r="DK9" s="185"/>
      <c r="DL9" s="185"/>
      <c r="DM9" s="185"/>
      <c r="DN9" s="185"/>
      <c r="DO9" s="185"/>
    </row>
    <row r="10" spans="1:119" ht="18.75" customHeight="1" thickBot="1">
      <c r="A10" s="186"/>
      <c r="B10" s="462"/>
      <c r="C10" s="463"/>
      <c r="D10" s="463"/>
      <c r="E10" s="463"/>
      <c r="F10" s="463"/>
      <c r="G10" s="463"/>
      <c r="H10" s="463"/>
      <c r="I10" s="463"/>
      <c r="J10" s="463"/>
      <c r="K10" s="511"/>
      <c r="L10" s="518" t="s">
        <v>118</v>
      </c>
      <c r="M10" s="498"/>
      <c r="N10" s="498"/>
      <c r="O10" s="498"/>
      <c r="P10" s="498"/>
      <c r="Q10" s="499"/>
      <c r="R10" s="519">
        <v>154310</v>
      </c>
      <c r="S10" s="520"/>
      <c r="T10" s="520"/>
      <c r="U10" s="520"/>
      <c r="V10" s="521"/>
      <c r="W10" s="456"/>
      <c r="X10" s="457"/>
      <c r="Y10" s="457"/>
      <c r="Z10" s="457"/>
      <c r="AA10" s="457"/>
      <c r="AB10" s="457"/>
      <c r="AC10" s="457"/>
      <c r="AD10" s="457"/>
      <c r="AE10" s="457"/>
      <c r="AF10" s="457"/>
      <c r="AG10" s="457"/>
      <c r="AH10" s="457"/>
      <c r="AI10" s="457"/>
      <c r="AJ10" s="457"/>
      <c r="AK10" s="457"/>
      <c r="AL10" s="460"/>
      <c r="AM10" s="497" t="s">
        <v>119</v>
      </c>
      <c r="AN10" s="498"/>
      <c r="AO10" s="498"/>
      <c r="AP10" s="498"/>
      <c r="AQ10" s="498"/>
      <c r="AR10" s="498"/>
      <c r="AS10" s="498"/>
      <c r="AT10" s="499"/>
      <c r="AU10" s="500" t="s">
        <v>120</v>
      </c>
      <c r="AV10" s="501"/>
      <c r="AW10" s="501"/>
      <c r="AX10" s="501"/>
      <c r="AY10" s="502" t="s">
        <v>121</v>
      </c>
      <c r="AZ10" s="503"/>
      <c r="BA10" s="503"/>
      <c r="BB10" s="503"/>
      <c r="BC10" s="503"/>
      <c r="BD10" s="503"/>
      <c r="BE10" s="503"/>
      <c r="BF10" s="503"/>
      <c r="BG10" s="503"/>
      <c r="BH10" s="503"/>
      <c r="BI10" s="503"/>
      <c r="BJ10" s="503"/>
      <c r="BK10" s="503"/>
      <c r="BL10" s="503"/>
      <c r="BM10" s="504"/>
      <c r="BN10" s="468">
        <v>237</v>
      </c>
      <c r="BO10" s="469"/>
      <c r="BP10" s="469"/>
      <c r="BQ10" s="469"/>
      <c r="BR10" s="469"/>
      <c r="BS10" s="469"/>
      <c r="BT10" s="469"/>
      <c r="BU10" s="470"/>
      <c r="BV10" s="468">
        <v>237</v>
      </c>
      <c r="BW10" s="469"/>
      <c r="BX10" s="469"/>
      <c r="BY10" s="469"/>
      <c r="BZ10" s="469"/>
      <c r="CA10" s="469"/>
      <c r="CB10" s="469"/>
      <c r="CC10" s="47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2"/>
      <c r="C11" s="463"/>
      <c r="D11" s="463"/>
      <c r="E11" s="463"/>
      <c r="F11" s="463"/>
      <c r="G11" s="463"/>
      <c r="H11" s="463"/>
      <c r="I11" s="463"/>
      <c r="J11" s="463"/>
      <c r="K11" s="511"/>
      <c r="L11" s="522" t="s">
        <v>123</v>
      </c>
      <c r="M11" s="523"/>
      <c r="N11" s="523"/>
      <c r="O11" s="523"/>
      <c r="P11" s="523"/>
      <c r="Q11" s="524"/>
      <c r="R11" s="525" t="s">
        <v>124</v>
      </c>
      <c r="S11" s="526"/>
      <c r="T11" s="526"/>
      <c r="U11" s="526"/>
      <c r="V11" s="527"/>
      <c r="W11" s="456"/>
      <c r="X11" s="457"/>
      <c r="Y11" s="457"/>
      <c r="Z11" s="457"/>
      <c r="AA11" s="457"/>
      <c r="AB11" s="457"/>
      <c r="AC11" s="457"/>
      <c r="AD11" s="457"/>
      <c r="AE11" s="457"/>
      <c r="AF11" s="457"/>
      <c r="AG11" s="457"/>
      <c r="AH11" s="457"/>
      <c r="AI11" s="457"/>
      <c r="AJ11" s="457"/>
      <c r="AK11" s="457"/>
      <c r="AL11" s="460"/>
      <c r="AM11" s="497" t="s">
        <v>125</v>
      </c>
      <c r="AN11" s="498"/>
      <c r="AO11" s="498"/>
      <c r="AP11" s="498"/>
      <c r="AQ11" s="498"/>
      <c r="AR11" s="498"/>
      <c r="AS11" s="498"/>
      <c r="AT11" s="499"/>
      <c r="AU11" s="500" t="s">
        <v>126</v>
      </c>
      <c r="AV11" s="501"/>
      <c r="AW11" s="501"/>
      <c r="AX11" s="501"/>
      <c r="AY11" s="502" t="s">
        <v>127</v>
      </c>
      <c r="AZ11" s="503"/>
      <c r="BA11" s="503"/>
      <c r="BB11" s="503"/>
      <c r="BC11" s="503"/>
      <c r="BD11" s="503"/>
      <c r="BE11" s="503"/>
      <c r="BF11" s="503"/>
      <c r="BG11" s="503"/>
      <c r="BH11" s="503"/>
      <c r="BI11" s="503"/>
      <c r="BJ11" s="503"/>
      <c r="BK11" s="503"/>
      <c r="BL11" s="503"/>
      <c r="BM11" s="504"/>
      <c r="BN11" s="468">
        <v>328</v>
      </c>
      <c r="BO11" s="469"/>
      <c r="BP11" s="469"/>
      <c r="BQ11" s="469"/>
      <c r="BR11" s="469"/>
      <c r="BS11" s="469"/>
      <c r="BT11" s="469"/>
      <c r="BU11" s="470"/>
      <c r="BV11" s="468">
        <v>182972</v>
      </c>
      <c r="BW11" s="469"/>
      <c r="BX11" s="469"/>
      <c r="BY11" s="469"/>
      <c r="BZ11" s="469"/>
      <c r="CA11" s="469"/>
      <c r="CB11" s="469"/>
      <c r="CC11" s="470"/>
      <c r="CD11" s="471" t="s">
        <v>128</v>
      </c>
      <c r="CE11" s="472"/>
      <c r="CF11" s="472"/>
      <c r="CG11" s="472"/>
      <c r="CH11" s="472"/>
      <c r="CI11" s="472"/>
      <c r="CJ11" s="472"/>
      <c r="CK11" s="472"/>
      <c r="CL11" s="472"/>
      <c r="CM11" s="472"/>
      <c r="CN11" s="472"/>
      <c r="CO11" s="472"/>
      <c r="CP11" s="472"/>
      <c r="CQ11" s="472"/>
      <c r="CR11" s="472"/>
      <c r="CS11" s="473"/>
      <c r="CT11" s="508" t="s">
        <v>129</v>
      </c>
      <c r="CU11" s="509"/>
      <c r="CV11" s="509"/>
      <c r="CW11" s="509"/>
      <c r="CX11" s="509"/>
      <c r="CY11" s="509"/>
      <c r="CZ11" s="509"/>
      <c r="DA11" s="510"/>
      <c r="DB11" s="508" t="s">
        <v>129</v>
      </c>
      <c r="DC11" s="509"/>
      <c r="DD11" s="509"/>
      <c r="DE11" s="509"/>
      <c r="DF11" s="509"/>
      <c r="DG11" s="509"/>
      <c r="DH11" s="509"/>
      <c r="DI11" s="510"/>
      <c r="DJ11" s="185"/>
      <c r="DK11" s="185"/>
      <c r="DL11" s="185"/>
      <c r="DM11" s="185"/>
      <c r="DN11" s="185"/>
      <c r="DO11" s="185"/>
    </row>
    <row r="12" spans="1:119" ht="18.75" customHeight="1">
      <c r="A12" s="186"/>
      <c r="B12" s="528" t="s">
        <v>130</v>
      </c>
      <c r="C12" s="529"/>
      <c r="D12" s="529"/>
      <c r="E12" s="529"/>
      <c r="F12" s="529"/>
      <c r="G12" s="529"/>
      <c r="H12" s="529"/>
      <c r="I12" s="529"/>
      <c r="J12" s="529"/>
      <c r="K12" s="530"/>
      <c r="L12" s="537" t="s">
        <v>131</v>
      </c>
      <c r="M12" s="538"/>
      <c r="N12" s="538"/>
      <c r="O12" s="538"/>
      <c r="P12" s="538"/>
      <c r="Q12" s="539"/>
      <c r="R12" s="540">
        <v>153709</v>
      </c>
      <c r="S12" s="541"/>
      <c r="T12" s="541"/>
      <c r="U12" s="541"/>
      <c r="V12" s="542"/>
      <c r="W12" s="543" t="s">
        <v>1</v>
      </c>
      <c r="X12" s="501"/>
      <c r="Y12" s="501"/>
      <c r="Z12" s="501"/>
      <c r="AA12" s="501"/>
      <c r="AB12" s="544"/>
      <c r="AC12" s="500" t="s">
        <v>132</v>
      </c>
      <c r="AD12" s="501"/>
      <c r="AE12" s="501"/>
      <c r="AF12" s="501"/>
      <c r="AG12" s="544"/>
      <c r="AH12" s="500" t="s">
        <v>133</v>
      </c>
      <c r="AI12" s="501"/>
      <c r="AJ12" s="501"/>
      <c r="AK12" s="501"/>
      <c r="AL12" s="545"/>
      <c r="AM12" s="497" t="s">
        <v>134</v>
      </c>
      <c r="AN12" s="498"/>
      <c r="AO12" s="498"/>
      <c r="AP12" s="498"/>
      <c r="AQ12" s="498"/>
      <c r="AR12" s="498"/>
      <c r="AS12" s="498"/>
      <c r="AT12" s="499"/>
      <c r="AU12" s="500" t="s">
        <v>126</v>
      </c>
      <c r="AV12" s="501"/>
      <c r="AW12" s="501"/>
      <c r="AX12" s="501"/>
      <c r="AY12" s="502" t="s">
        <v>135</v>
      </c>
      <c r="AZ12" s="503"/>
      <c r="BA12" s="503"/>
      <c r="BB12" s="503"/>
      <c r="BC12" s="503"/>
      <c r="BD12" s="503"/>
      <c r="BE12" s="503"/>
      <c r="BF12" s="503"/>
      <c r="BG12" s="503"/>
      <c r="BH12" s="503"/>
      <c r="BI12" s="503"/>
      <c r="BJ12" s="503"/>
      <c r="BK12" s="503"/>
      <c r="BL12" s="503"/>
      <c r="BM12" s="504"/>
      <c r="BN12" s="468">
        <v>979143</v>
      </c>
      <c r="BO12" s="469"/>
      <c r="BP12" s="469"/>
      <c r="BQ12" s="469"/>
      <c r="BR12" s="469"/>
      <c r="BS12" s="469"/>
      <c r="BT12" s="469"/>
      <c r="BU12" s="470"/>
      <c r="BV12" s="468">
        <v>1576175</v>
      </c>
      <c r="BW12" s="469"/>
      <c r="BX12" s="469"/>
      <c r="BY12" s="469"/>
      <c r="BZ12" s="469"/>
      <c r="CA12" s="469"/>
      <c r="CB12" s="469"/>
      <c r="CC12" s="470"/>
      <c r="CD12" s="471" t="s">
        <v>136</v>
      </c>
      <c r="CE12" s="472"/>
      <c r="CF12" s="472"/>
      <c r="CG12" s="472"/>
      <c r="CH12" s="472"/>
      <c r="CI12" s="472"/>
      <c r="CJ12" s="472"/>
      <c r="CK12" s="472"/>
      <c r="CL12" s="472"/>
      <c r="CM12" s="472"/>
      <c r="CN12" s="472"/>
      <c r="CO12" s="472"/>
      <c r="CP12" s="472"/>
      <c r="CQ12" s="472"/>
      <c r="CR12" s="472"/>
      <c r="CS12" s="473"/>
      <c r="CT12" s="508" t="s">
        <v>129</v>
      </c>
      <c r="CU12" s="509"/>
      <c r="CV12" s="509"/>
      <c r="CW12" s="509"/>
      <c r="CX12" s="509"/>
      <c r="CY12" s="509"/>
      <c r="CZ12" s="509"/>
      <c r="DA12" s="510"/>
      <c r="DB12" s="508" t="s">
        <v>137</v>
      </c>
      <c r="DC12" s="509"/>
      <c r="DD12" s="509"/>
      <c r="DE12" s="509"/>
      <c r="DF12" s="509"/>
      <c r="DG12" s="509"/>
      <c r="DH12" s="509"/>
      <c r="DI12" s="510"/>
      <c r="DJ12" s="185"/>
      <c r="DK12" s="185"/>
      <c r="DL12" s="185"/>
      <c r="DM12" s="185"/>
      <c r="DN12" s="185"/>
      <c r="DO12" s="185"/>
    </row>
    <row r="13" spans="1:119" ht="18.75" customHeight="1">
      <c r="A13" s="186"/>
      <c r="B13" s="531"/>
      <c r="C13" s="532"/>
      <c r="D13" s="532"/>
      <c r="E13" s="532"/>
      <c r="F13" s="532"/>
      <c r="G13" s="532"/>
      <c r="H13" s="532"/>
      <c r="I13" s="532"/>
      <c r="J13" s="532"/>
      <c r="K13" s="533"/>
      <c r="L13" s="196"/>
      <c r="M13" s="556" t="s">
        <v>138</v>
      </c>
      <c r="N13" s="557"/>
      <c r="O13" s="557"/>
      <c r="P13" s="557"/>
      <c r="Q13" s="558"/>
      <c r="R13" s="549">
        <v>150944</v>
      </c>
      <c r="S13" s="550"/>
      <c r="T13" s="550"/>
      <c r="U13" s="550"/>
      <c r="V13" s="551"/>
      <c r="W13" s="484" t="s">
        <v>139</v>
      </c>
      <c r="X13" s="485"/>
      <c r="Y13" s="485"/>
      <c r="Z13" s="485"/>
      <c r="AA13" s="485"/>
      <c r="AB13" s="475"/>
      <c r="AC13" s="519">
        <v>1757</v>
      </c>
      <c r="AD13" s="520"/>
      <c r="AE13" s="520"/>
      <c r="AF13" s="520"/>
      <c r="AG13" s="559"/>
      <c r="AH13" s="519">
        <v>1871</v>
      </c>
      <c r="AI13" s="520"/>
      <c r="AJ13" s="520"/>
      <c r="AK13" s="520"/>
      <c r="AL13" s="521"/>
      <c r="AM13" s="497" t="s">
        <v>140</v>
      </c>
      <c r="AN13" s="498"/>
      <c r="AO13" s="498"/>
      <c r="AP13" s="498"/>
      <c r="AQ13" s="498"/>
      <c r="AR13" s="498"/>
      <c r="AS13" s="498"/>
      <c r="AT13" s="499"/>
      <c r="AU13" s="500" t="s">
        <v>141</v>
      </c>
      <c r="AV13" s="501"/>
      <c r="AW13" s="501"/>
      <c r="AX13" s="501"/>
      <c r="AY13" s="502" t="s">
        <v>142</v>
      </c>
      <c r="AZ13" s="503"/>
      <c r="BA13" s="503"/>
      <c r="BB13" s="503"/>
      <c r="BC13" s="503"/>
      <c r="BD13" s="503"/>
      <c r="BE13" s="503"/>
      <c r="BF13" s="503"/>
      <c r="BG13" s="503"/>
      <c r="BH13" s="503"/>
      <c r="BI13" s="503"/>
      <c r="BJ13" s="503"/>
      <c r="BK13" s="503"/>
      <c r="BL13" s="503"/>
      <c r="BM13" s="504"/>
      <c r="BN13" s="468">
        <v>-903629</v>
      </c>
      <c r="BO13" s="469"/>
      <c r="BP13" s="469"/>
      <c r="BQ13" s="469"/>
      <c r="BR13" s="469"/>
      <c r="BS13" s="469"/>
      <c r="BT13" s="469"/>
      <c r="BU13" s="470"/>
      <c r="BV13" s="468">
        <v>-2368874</v>
      </c>
      <c r="BW13" s="469"/>
      <c r="BX13" s="469"/>
      <c r="BY13" s="469"/>
      <c r="BZ13" s="469"/>
      <c r="CA13" s="469"/>
      <c r="CB13" s="469"/>
      <c r="CC13" s="470"/>
      <c r="CD13" s="471" t="s">
        <v>143</v>
      </c>
      <c r="CE13" s="472"/>
      <c r="CF13" s="472"/>
      <c r="CG13" s="472"/>
      <c r="CH13" s="472"/>
      <c r="CI13" s="472"/>
      <c r="CJ13" s="472"/>
      <c r="CK13" s="472"/>
      <c r="CL13" s="472"/>
      <c r="CM13" s="472"/>
      <c r="CN13" s="472"/>
      <c r="CO13" s="472"/>
      <c r="CP13" s="472"/>
      <c r="CQ13" s="472"/>
      <c r="CR13" s="472"/>
      <c r="CS13" s="473"/>
      <c r="CT13" s="465">
        <v>6.5</v>
      </c>
      <c r="CU13" s="466"/>
      <c r="CV13" s="466"/>
      <c r="CW13" s="466"/>
      <c r="CX13" s="466"/>
      <c r="CY13" s="466"/>
      <c r="CZ13" s="466"/>
      <c r="DA13" s="467"/>
      <c r="DB13" s="465">
        <v>7</v>
      </c>
      <c r="DC13" s="466"/>
      <c r="DD13" s="466"/>
      <c r="DE13" s="466"/>
      <c r="DF13" s="466"/>
      <c r="DG13" s="466"/>
      <c r="DH13" s="466"/>
      <c r="DI13" s="467"/>
      <c r="DJ13" s="185"/>
      <c r="DK13" s="185"/>
      <c r="DL13" s="185"/>
      <c r="DM13" s="185"/>
      <c r="DN13" s="185"/>
      <c r="DO13" s="185"/>
    </row>
    <row r="14" spans="1:119" ht="18.75" customHeight="1" thickBot="1">
      <c r="A14" s="186"/>
      <c r="B14" s="531"/>
      <c r="C14" s="532"/>
      <c r="D14" s="532"/>
      <c r="E14" s="532"/>
      <c r="F14" s="532"/>
      <c r="G14" s="532"/>
      <c r="H14" s="532"/>
      <c r="I14" s="532"/>
      <c r="J14" s="532"/>
      <c r="K14" s="533"/>
      <c r="L14" s="546" t="s">
        <v>144</v>
      </c>
      <c r="M14" s="547"/>
      <c r="N14" s="547"/>
      <c r="O14" s="547"/>
      <c r="P14" s="547"/>
      <c r="Q14" s="548"/>
      <c r="R14" s="549">
        <v>154116</v>
      </c>
      <c r="S14" s="550"/>
      <c r="T14" s="550"/>
      <c r="U14" s="550"/>
      <c r="V14" s="551"/>
      <c r="W14" s="458"/>
      <c r="X14" s="459"/>
      <c r="Y14" s="459"/>
      <c r="Z14" s="459"/>
      <c r="AA14" s="459"/>
      <c r="AB14" s="448"/>
      <c r="AC14" s="552">
        <v>2.5</v>
      </c>
      <c r="AD14" s="553"/>
      <c r="AE14" s="553"/>
      <c r="AF14" s="553"/>
      <c r="AG14" s="554"/>
      <c r="AH14" s="552">
        <v>2.6</v>
      </c>
      <c r="AI14" s="553"/>
      <c r="AJ14" s="553"/>
      <c r="AK14" s="553"/>
      <c r="AL14" s="555"/>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0" t="s">
        <v>145</v>
      </c>
      <c r="CE14" s="561"/>
      <c r="CF14" s="561"/>
      <c r="CG14" s="561"/>
      <c r="CH14" s="561"/>
      <c r="CI14" s="561"/>
      <c r="CJ14" s="561"/>
      <c r="CK14" s="561"/>
      <c r="CL14" s="561"/>
      <c r="CM14" s="561"/>
      <c r="CN14" s="561"/>
      <c r="CO14" s="561"/>
      <c r="CP14" s="561"/>
      <c r="CQ14" s="561"/>
      <c r="CR14" s="561"/>
      <c r="CS14" s="562"/>
      <c r="CT14" s="563">
        <v>16.600000000000001</v>
      </c>
      <c r="CU14" s="564"/>
      <c r="CV14" s="564"/>
      <c r="CW14" s="564"/>
      <c r="CX14" s="564"/>
      <c r="CY14" s="564"/>
      <c r="CZ14" s="564"/>
      <c r="DA14" s="565"/>
      <c r="DB14" s="563">
        <v>26.2</v>
      </c>
      <c r="DC14" s="564"/>
      <c r="DD14" s="564"/>
      <c r="DE14" s="564"/>
      <c r="DF14" s="564"/>
      <c r="DG14" s="564"/>
      <c r="DH14" s="564"/>
      <c r="DI14" s="565"/>
      <c r="DJ14" s="185"/>
      <c r="DK14" s="185"/>
      <c r="DL14" s="185"/>
      <c r="DM14" s="185"/>
      <c r="DN14" s="185"/>
      <c r="DO14" s="185"/>
    </row>
    <row r="15" spans="1:119" ht="18.75" customHeight="1">
      <c r="A15" s="186"/>
      <c r="B15" s="531"/>
      <c r="C15" s="532"/>
      <c r="D15" s="532"/>
      <c r="E15" s="532"/>
      <c r="F15" s="532"/>
      <c r="G15" s="532"/>
      <c r="H15" s="532"/>
      <c r="I15" s="532"/>
      <c r="J15" s="532"/>
      <c r="K15" s="533"/>
      <c r="L15" s="196"/>
      <c r="M15" s="556" t="s">
        <v>138</v>
      </c>
      <c r="N15" s="557"/>
      <c r="O15" s="557"/>
      <c r="P15" s="557"/>
      <c r="Q15" s="558"/>
      <c r="R15" s="549">
        <v>151480</v>
      </c>
      <c r="S15" s="550"/>
      <c r="T15" s="550"/>
      <c r="U15" s="550"/>
      <c r="V15" s="551"/>
      <c r="W15" s="484" t="s">
        <v>146</v>
      </c>
      <c r="X15" s="485"/>
      <c r="Y15" s="485"/>
      <c r="Z15" s="485"/>
      <c r="AA15" s="485"/>
      <c r="AB15" s="475"/>
      <c r="AC15" s="519">
        <v>18451</v>
      </c>
      <c r="AD15" s="520"/>
      <c r="AE15" s="520"/>
      <c r="AF15" s="520"/>
      <c r="AG15" s="559"/>
      <c r="AH15" s="519">
        <v>19034</v>
      </c>
      <c r="AI15" s="520"/>
      <c r="AJ15" s="520"/>
      <c r="AK15" s="520"/>
      <c r="AL15" s="521"/>
      <c r="AM15" s="497"/>
      <c r="AN15" s="498"/>
      <c r="AO15" s="498"/>
      <c r="AP15" s="498"/>
      <c r="AQ15" s="498"/>
      <c r="AR15" s="498"/>
      <c r="AS15" s="498"/>
      <c r="AT15" s="499"/>
      <c r="AU15" s="500"/>
      <c r="AV15" s="501"/>
      <c r="AW15" s="501"/>
      <c r="AX15" s="501"/>
      <c r="AY15" s="428" t="s">
        <v>147</v>
      </c>
      <c r="AZ15" s="429"/>
      <c r="BA15" s="429"/>
      <c r="BB15" s="429"/>
      <c r="BC15" s="429"/>
      <c r="BD15" s="429"/>
      <c r="BE15" s="429"/>
      <c r="BF15" s="429"/>
      <c r="BG15" s="429"/>
      <c r="BH15" s="429"/>
      <c r="BI15" s="429"/>
      <c r="BJ15" s="429"/>
      <c r="BK15" s="429"/>
      <c r="BL15" s="429"/>
      <c r="BM15" s="430"/>
      <c r="BN15" s="431">
        <v>19649708</v>
      </c>
      <c r="BO15" s="432"/>
      <c r="BP15" s="432"/>
      <c r="BQ15" s="432"/>
      <c r="BR15" s="432"/>
      <c r="BS15" s="432"/>
      <c r="BT15" s="432"/>
      <c r="BU15" s="433"/>
      <c r="BV15" s="431">
        <v>19166318</v>
      </c>
      <c r="BW15" s="432"/>
      <c r="BX15" s="432"/>
      <c r="BY15" s="432"/>
      <c r="BZ15" s="432"/>
      <c r="CA15" s="432"/>
      <c r="CB15" s="432"/>
      <c r="CC15" s="433"/>
      <c r="CD15" s="566" t="s">
        <v>148</v>
      </c>
      <c r="CE15" s="567"/>
      <c r="CF15" s="567"/>
      <c r="CG15" s="567"/>
      <c r="CH15" s="567"/>
      <c r="CI15" s="567"/>
      <c r="CJ15" s="567"/>
      <c r="CK15" s="567"/>
      <c r="CL15" s="567"/>
      <c r="CM15" s="567"/>
      <c r="CN15" s="567"/>
      <c r="CO15" s="567"/>
      <c r="CP15" s="567"/>
      <c r="CQ15" s="567"/>
      <c r="CR15" s="567"/>
      <c r="CS15" s="56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31"/>
      <c r="C16" s="532"/>
      <c r="D16" s="532"/>
      <c r="E16" s="532"/>
      <c r="F16" s="532"/>
      <c r="G16" s="532"/>
      <c r="H16" s="532"/>
      <c r="I16" s="532"/>
      <c r="J16" s="532"/>
      <c r="K16" s="533"/>
      <c r="L16" s="546" t="s">
        <v>149</v>
      </c>
      <c r="M16" s="577"/>
      <c r="N16" s="577"/>
      <c r="O16" s="577"/>
      <c r="P16" s="577"/>
      <c r="Q16" s="578"/>
      <c r="R16" s="569" t="s">
        <v>150</v>
      </c>
      <c r="S16" s="570"/>
      <c r="T16" s="570"/>
      <c r="U16" s="570"/>
      <c r="V16" s="571"/>
      <c r="W16" s="458"/>
      <c r="X16" s="459"/>
      <c r="Y16" s="459"/>
      <c r="Z16" s="459"/>
      <c r="AA16" s="459"/>
      <c r="AB16" s="448"/>
      <c r="AC16" s="552">
        <v>26.3</v>
      </c>
      <c r="AD16" s="553"/>
      <c r="AE16" s="553"/>
      <c r="AF16" s="553"/>
      <c r="AG16" s="554"/>
      <c r="AH16" s="552">
        <v>26.9</v>
      </c>
      <c r="AI16" s="553"/>
      <c r="AJ16" s="553"/>
      <c r="AK16" s="553"/>
      <c r="AL16" s="555"/>
      <c r="AM16" s="497"/>
      <c r="AN16" s="498"/>
      <c r="AO16" s="498"/>
      <c r="AP16" s="498"/>
      <c r="AQ16" s="498"/>
      <c r="AR16" s="498"/>
      <c r="AS16" s="498"/>
      <c r="AT16" s="499"/>
      <c r="AU16" s="500"/>
      <c r="AV16" s="501"/>
      <c r="AW16" s="501"/>
      <c r="AX16" s="501"/>
      <c r="AY16" s="502" t="s">
        <v>151</v>
      </c>
      <c r="AZ16" s="503"/>
      <c r="BA16" s="503"/>
      <c r="BB16" s="503"/>
      <c r="BC16" s="503"/>
      <c r="BD16" s="503"/>
      <c r="BE16" s="503"/>
      <c r="BF16" s="503"/>
      <c r="BG16" s="503"/>
      <c r="BH16" s="503"/>
      <c r="BI16" s="503"/>
      <c r="BJ16" s="503"/>
      <c r="BK16" s="503"/>
      <c r="BL16" s="503"/>
      <c r="BM16" s="504"/>
      <c r="BN16" s="468">
        <v>22528548</v>
      </c>
      <c r="BO16" s="469"/>
      <c r="BP16" s="469"/>
      <c r="BQ16" s="469"/>
      <c r="BR16" s="469"/>
      <c r="BS16" s="469"/>
      <c r="BT16" s="469"/>
      <c r="BU16" s="470"/>
      <c r="BV16" s="468">
        <v>22110949</v>
      </c>
      <c r="BW16" s="469"/>
      <c r="BX16" s="469"/>
      <c r="BY16" s="469"/>
      <c r="BZ16" s="469"/>
      <c r="CA16" s="469"/>
      <c r="CB16" s="469"/>
      <c r="CC16" s="470"/>
      <c r="CD16" s="200"/>
      <c r="CE16" s="575"/>
      <c r="CF16" s="575"/>
      <c r="CG16" s="575"/>
      <c r="CH16" s="575"/>
      <c r="CI16" s="575"/>
      <c r="CJ16" s="575"/>
      <c r="CK16" s="575"/>
      <c r="CL16" s="575"/>
      <c r="CM16" s="575"/>
      <c r="CN16" s="575"/>
      <c r="CO16" s="575"/>
      <c r="CP16" s="575"/>
      <c r="CQ16" s="575"/>
      <c r="CR16" s="575"/>
      <c r="CS16" s="576"/>
      <c r="CT16" s="465"/>
      <c r="CU16" s="466"/>
      <c r="CV16" s="466"/>
      <c r="CW16" s="466"/>
      <c r="CX16" s="466"/>
      <c r="CY16" s="466"/>
      <c r="CZ16" s="466"/>
      <c r="DA16" s="467"/>
      <c r="DB16" s="465"/>
      <c r="DC16" s="466"/>
      <c r="DD16" s="466"/>
      <c r="DE16" s="466"/>
      <c r="DF16" s="466"/>
      <c r="DG16" s="466"/>
      <c r="DH16" s="466"/>
      <c r="DI16" s="467"/>
      <c r="DJ16" s="185"/>
      <c r="DK16" s="185"/>
      <c r="DL16" s="185"/>
      <c r="DM16" s="185"/>
      <c r="DN16" s="185"/>
      <c r="DO16" s="185"/>
    </row>
    <row r="17" spans="1:119" ht="18.75" customHeight="1" thickBot="1">
      <c r="A17" s="186"/>
      <c r="B17" s="534"/>
      <c r="C17" s="535"/>
      <c r="D17" s="535"/>
      <c r="E17" s="535"/>
      <c r="F17" s="535"/>
      <c r="G17" s="535"/>
      <c r="H17" s="535"/>
      <c r="I17" s="535"/>
      <c r="J17" s="535"/>
      <c r="K17" s="536"/>
      <c r="L17" s="201"/>
      <c r="M17" s="572" t="s">
        <v>152</v>
      </c>
      <c r="N17" s="573"/>
      <c r="O17" s="573"/>
      <c r="P17" s="573"/>
      <c r="Q17" s="574"/>
      <c r="R17" s="569" t="s">
        <v>153</v>
      </c>
      <c r="S17" s="570"/>
      <c r="T17" s="570"/>
      <c r="U17" s="570"/>
      <c r="V17" s="571"/>
      <c r="W17" s="484" t="s">
        <v>154</v>
      </c>
      <c r="X17" s="485"/>
      <c r="Y17" s="485"/>
      <c r="Z17" s="485"/>
      <c r="AA17" s="485"/>
      <c r="AB17" s="475"/>
      <c r="AC17" s="519">
        <v>50054</v>
      </c>
      <c r="AD17" s="520"/>
      <c r="AE17" s="520"/>
      <c r="AF17" s="520"/>
      <c r="AG17" s="559"/>
      <c r="AH17" s="519">
        <v>49965</v>
      </c>
      <c r="AI17" s="520"/>
      <c r="AJ17" s="520"/>
      <c r="AK17" s="520"/>
      <c r="AL17" s="521"/>
      <c r="AM17" s="497"/>
      <c r="AN17" s="498"/>
      <c r="AO17" s="498"/>
      <c r="AP17" s="498"/>
      <c r="AQ17" s="498"/>
      <c r="AR17" s="498"/>
      <c r="AS17" s="498"/>
      <c r="AT17" s="499"/>
      <c r="AU17" s="500"/>
      <c r="AV17" s="501"/>
      <c r="AW17" s="501"/>
      <c r="AX17" s="501"/>
      <c r="AY17" s="502" t="s">
        <v>155</v>
      </c>
      <c r="AZ17" s="503"/>
      <c r="BA17" s="503"/>
      <c r="BB17" s="503"/>
      <c r="BC17" s="503"/>
      <c r="BD17" s="503"/>
      <c r="BE17" s="503"/>
      <c r="BF17" s="503"/>
      <c r="BG17" s="503"/>
      <c r="BH17" s="503"/>
      <c r="BI17" s="503"/>
      <c r="BJ17" s="503"/>
      <c r="BK17" s="503"/>
      <c r="BL17" s="503"/>
      <c r="BM17" s="504"/>
      <c r="BN17" s="468">
        <v>25158489</v>
      </c>
      <c r="BO17" s="469"/>
      <c r="BP17" s="469"/>
      <c r="BQ17" s="469"/>
      <c r="BR17" s="469"/>
      <c r="BS17" s="469"/>
      <c r="BT17" s="469"/>
      <c r="BU17" s="470"/>
      <c r="BV17" s="468">
        <v>24558532</v>
      </c>
      <c r="BW17" s="469"/>
      <c r="BX17" s="469"/>
      <c r="BY17" s="469"/>
      <c r="BZ17" s="469"/>
      <c r="CA17" s="469"/>
      <c r="CB17" s="469"/>
      <c r="CC17" s="470"/>
      <c r="CD17" s="200"/>
      <c r="CE17" s="575"/>
      <c r="CF17" s="575"/>
      <c r="CG17" s="575"/>
      <c r="CH17" s="575"/>
      <c r="CI17" s="575"/>
      <c r="CJ17" s="575"/>
      <c r="CK17" s="575"/>
      <c r="CL17" s="575"/>
      <c r="CM17" s="575"/>
      <c r="CN17" s="575"/>
      <c r="CO17" s="575"/>
      <c r="CP17" s="575"/>
      <c r="CQ17" s="575"/>
      <c r="CR17" s="575"/>
      <c r="CS17" s="576"/>
      <c r="CT17" s="465"/>
      <c r="CU17" s="466"/>
      <c r="CV17" s="466"/>
      <c r="CW17" s="466"/>
      <c r="CX17" s="466"/>
      <c r="CY17" s="466"/>
      <c r="CZ17" s="466"/>
      <c r="DA17" s="467"/>
      <c r="DB17" s="465"/>
      <c r="DC17" s="466"/>
      <c r="DD17" s="466"/>
      <c r="DE17" s="466"/>
      <c r="DF17" s="466"/>
      <c r="DG17" s="466"/>
      <c r="DH17" s="466"/>
      <c r="DI17" s="467"/>
      <c r="DJ17" s="185"/>
      <c r="DK17" s="185"/>
      <c r="DL17" s="185"/>
      <c r="DM17" s="185"/>
      <c r="DN17" s="185"/>
      <c r="DO17" s="185"/>
    </row>
    <row r="18" spans="1:119" ht="18.75" customHeight="1" thickBot="1">
      <c r="A18" s="186"/>
      <c r="B18" s="579" t="s">
        <v>156</v>
      </c>
      <c r="C18" s="511"/>
      <c r="D18" s="511"/>
      <c r="E18" s="580"/>
      <c r="F18" s="580"/>
      <c r="G18" s="580"/>
      <c r="H18" s="580"/>
      <c r="I18" s="580"/>
      <c r="J18" s="580"/>
      <c r="K18" s="580"/>
      <c r="L18" s="581">
        <v>82.41</v>
      </c>
      <c r="M18" s="581"/>
      <c r="N18" s="581"/>
      <c r="O18" s="581"/>
      <c r="P18" s="581"/>
      <c r="Q18" s="581"/>
      <c r="R18" s="582"/>
      <c r="S18" s="582"/>
      <c r="T18" s="582"/>
      <c r="U18" s="582"/>
      <c r="V18" s="583"/>
      <c r="W18" s="486"/>
      <c r="X18" s="487"/>
      <c r="Y18" s="487"/>
      <c r="Z18" s="487"/>
      <c r="AA18" s="487"/>
      <c r="AB18" s="478"/>
      <c r="AC18" s="584">
        <v>71.2</v>
      </c>
      <c r="AD18" s="585"/>
      <c r="AE18" s="585"/>
      <c r="AF18" s="585"/>
      <c r="AG18" s="586"/>
      <c r="AH18" s="584">
        <v>70.5</v>
      </c>
      <c r="AI18" s="585"/>
      <c r="AJ18" s="585"/>
      <c r="AK18" s="585"/>
      <c r="AL18" s="587"/>
      <c r="AM18" s="497"/>
      <c r="AN18" s="498"/>
      <c r="AO18" s="498"/>
      <c r="AP18" s="498"/>
      <c r="AQ18" s="498"/>
      <c r="AR18" s="498"/>
      <c r="AS18" s="498"/>
      <c r="AT18" s="499"/>
      <c r="AU18" s="500"/>
      <c r="AV18" s="501"/>
      <c r="AW18" s="501"/>
      <c r="AX18" s="501"/>
      <c r="AY18" s="502" t="s">
        <v>157</v>
      </c>
      <c r="AZ18" s="503"/>
      <c r="BA18" s="503"/>
      <c r="BB18" s="503"/>
      <c r="BC18" s="503"/>
      <c r="BD18" s="503"/>
      <c r="BE18" s="503"/>
      <c r="BF18" s="503"/>
      <c r="BG18" s="503"/>
      <c r="BH18" s="503"/>
      <c r="BI18" s="503"/>
      <c r="BJ18" s="503"/>
      <c r="BK18" s="503"/>
      <c r="BL18" s="503"/>
      <c r="BM18" s="504"/>
      <c r="BN18" s="468">
        <v>29130538</v>
      </c>
      <c r="BO18" s="469"/>
      <c r="BP18" s="469"/>
      <c r="BQ18" s="469"/>
      <c r="BR18" s="469"/>
      <c r="BS18" s="469"/>
      <c r="BT18" s="469"/>
      <c r="BU18" s="470"/>
      <c r="BV18" s="468">
        <v>28684940</v>
      </c>
      <c r="BW18" s="469"/>
      <c r="BX18" s="469"/>
      <c r="BY18" s="469"/>
      <c r="BZ18" s="469"/>
      <c r="CA18" s="469"/>
      <c r="CB18" s="469"/>
      <c r="CC18" s="470"/>
      <c r="CD18" s="200"/>
      <c r="CE18" s="575"/>
      <c r="CF18" s="575"/>
      <c r="CG18" s="575"/>
      <c r="CH18" s="575"/>
      <c r="CI18" s="575"/>
      <c r="CJ18" s="575"/>
      <c r="CK18" s="575"/>
      <c r="CL18" s="575"/>
      <c r="CM18" s="575"/>
      <c r="CN18" s="575"/>
      <c r="CO18" s="575"/>
      <c r="CP18" s="575"/>
      <c r="CQ18" s="575"/>
      <c r="CR18" s="575"/>
      <c r="CS18" s="576"/>
      <c r="CT18" s="465"/>
      <c r="CU18" s="466"/>
      <c r="CV18" s="466"/>
      <c r="CW18" s="466"/>
      <c r="CX18" s="466"/>
      <c r="CY18" s="466"/>
      <c r="CZ18" s="466"/>
      <c r="DA18" s="467"/>
      <c r="DB18" s="465"/>
      <c r="DC18" s="466"/>
      <c r="DD18" s="466"/>
      <c r="DE18" s="466"/>
      <c r="DF18" s="466"/>
      <c r="DG18" s="466"/>
      <c r="DH18" s="466"/>
      <c r="DI18" s="467"/>
      <c r="DJ18" s="185"/>
      <c r="DK18" s="185"/>
      <c r="DL18" s="185"/>
      <c r="DM18" s="185"/>
      <c r="DN18" s="185"/>
      <c r="DO18" s="185"/>
    </row>
    <row r="19" spans="1:119" ht="18.75" customHeight="1" thickBot="1">
      <c r="A19" s="186"/>
      <c r="B19" s="579" t="s">
        <v>158</v>
      </c>
      <c r="C19" s="511"/>
      <c r="D19" s="511"/>
      <c r="E19" s="580"/>
      <c r="F19" s="580"/>
      <c r="G19" s="580"/>
      <c r="H19" s="580"/>
      <c r="I19" s="580"/>
      <c r="J19" s="580"/>
      <c r="K19" s="580"/>
      <c r="L19" s="588">
        <v>1848</v>
      </c>
      <c r="M19" s="588"/>
      <c r="N19" s="588"/>
      <c r="O19" s="588"/>
      <c r="P19" s="588"/>
      <c r="Q19" s="588"/>
      <c r="R19" s="589"/>
      <c r="S19" s="589"/>
      <c r="T19" s="589"/>
      <c r="U19" s="589"/>
      <c r="V19" s="590"/>
      <c r="W19" s="425"/>
      <c r="X19" s="426"/>
      <c r="Y19" s="426"/>
      <c r="Z19" s="426"/>
      <c r="AA19" s="426"/>
      <c r="AB19" s="426"/>
      <c r="AC19" s="597"/>
      <c r="AD19" s="597"/>
      <c r="AE19" s="597"/>
      <c r="AF19" s="597"/>
      <c r="AG19" s="597"/>
      <c r="AH19" s="597"/>
      <c r="AI19" s="597"/>
      <c r="AJ19" s="597"/>
      <c r="AK19" s="597"/>
      <c r="AL19" s="598"/>
      <c r="AM19" s="497"/>
      <c r="AN19" s="498"/>
      <c r="AO19" s="498"/>
      <c r="AP19" s="498"/>
      <c r="AQ19" s="498"/>
      <c r="AR19" s="498"/>
      <c r="AS19" s="498"/>
      <c r="AT19" s="499"/>
      <c r="AU19" s="500"/>
      <c r="AV19" s="501"/>
      <c r="AW19" s="501"/>
      <c r="AX19" s="501"/>
      <c r="AY19" s="502" t="s">
        <v>159</v>
      </c>
      <c r="AZ19" s="503"/>
      <c r="BA19" s="503"/>
      <c r="BB19" s="503"/>
      <c r="BC19" s="503"/>
      <c r="BD19" s="503"/>
      <c r="BE19" s="503"/>
      <c r="BF19" s="503"/>
      <c r="BG19" s="503"/>
      <c r="BH19" s="503"/>
      <c r="BI19" s="503"/>
      <c r="BJ19" s="503"/>
      <c r="BK19" s="503"/>
      <c r="BL19" s="503"/>
      <c r="BM19" s="504"/>
      <c r="BN19" s="468">
        <v>35514037</v>
      </c>
      <c r="BO19" s="469"/>
      <c r="BP19" s="469"/>
      <c r="BQ19" s="469"/>
      <c r="BR19" s="469"/>
      <c r="BS19" s="469"/>
      <c r="BT19" s="469"/>
      <c r="BU19" s="470"/>
      <c r="BV19" s="468">
        <v>36452477</v>
      </c>
      <c r="BW19" s="469"/>
      <c r="BX19" s="469"/>
      <c r="BY19" s="469"/>
      <c r="BZ19" s="469"/>
      <c r="CA19" s="469"/>
      <c r="CB19" s="469"/>
      <c r="CC19" s="470"/>
      <c r="CD19" s="200"/>
      <c r="CE19" s="575"/>
      <c r="CF19" s="575"/>
      <c r="CG19" s="575"/>
      <c r="CH19" s="575"/>
      <c r="CI19" s="575"/>
      <c r="CJ19" s="575"/>
      <c r="CK19" s="575"/>
      <c r="CL19" s="575"/>
      <c r="CM19" s="575"/>
      <c r="CN19" s="575"/>
      <c r="CO19" s="575"/>
      <c r="CP19" s="575"/>
      <c r="CQ19" s="575"/>
      <c r="CR19" s="575"/>
      <c r="CS19" s="576"/>
      <c r="CT19" s="465"/>
      <c r="CU19" s="466"/>
      <c r="CV19" s="466"/>
      <c r="CW19" s="466"/>
      <c r="CX19" s="466"/>
      <c r="CY19" s="466"/>
      <c r="CZ19" s="466"/>
      <c r="DA19" s="467"/>
      <c r="DB19" s="465"/>
      <c r="DC19" s="466"/>
      <c r="DD19" s="466"/>
      <c r="DE19" s="466"/>
      <c r="DF19" s="466"/>
      <c r="DG19" s="466"/>
      <c r="DH19" s="466"/>
      <c r="DI19" s="467"/>
      <c r="DJ19" s="185"/>
      <c r="DK19" s="185"/>
      <c r="DL19" s="185"/>
      <c r="DM19" s="185"/>
      <c r="DN19" s="185"/>
      <c r="DO19" s="185"/>
    </row>
    <row r="20" spans="1:119" ht="18.75" customHeight="1" thickBot="1">
      <c r="A20" s="186"/>
      <c r="B20" s="579" t="s">
        <v>160</v>
      </c>
      <c r="C20" s="511"/>
      <c r="D20" s="511"/>
      <c r="E20" s="580"/>
      <c r="F20" s="580"/>
      <c r="G20" s="580"/>
      <c r="H20" s="580"/>
      <c r="I20" s="580"/>
      <c r="J20" s="580"/>
      <c r="K20" s="580"/>
      <c r="L20" s="588">
        <v>59082</v>
      </c>
      <c r="M20" s="588"/>
      <c r="N20" s="588"/>
      <c r="O20" s="588"/>
      <c r="P20" s="588"/>
      <c r="Q20" s="588"/>
      <c r="R20" s="589"/>
      <c r="S20" s="589"/>
      <c r="T20" s="589"/>
      <c r="U20" s="589"/>
      <c r="V20" s="590"/>
      <c r="W20" s="486"/>
      <c r="X20" s="487"/>
      <c r="Y20" s="487"/>
      <c r="Z20" s="487"/>
      <c r="AA20" s="487"/>
      <c r="AB20" s="487"/>
      <c r="AC20" s="591"/>
      <c r="AD20" s="591"/>
      <c r="AE20" s="591"/>
      <c r="AF20" s="591"/>
      <c r="AG20" s="591"/>
      <c r="AH20" s="591"/>
      <c r="AI20" s="591"/>
      <c r="AJ20" s="591"/>
      <c r="AK20" s="591"/>
      <c r="AL20" s="592"/>
      <c r="AM20" s="593"/>
      <c r="AN20" s="523"/>
      <c r="AO20" s="523"/>
      <c r="AP20" s="523"/>
      <c r="AQ20" s="523"/>
      <c r="AR20" s="523"/>
      <c r="AS20" s="523"/>
      <c r="AT20" s="524"/>
      <c r="AU20" s="594"/>
      <c r="AV20" s="595"/>
      <c r="AW20" s="595"/>
      <c r="AX20" s="596"/>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200"/>
      <c r="CE20" s="575"/>
      <c r="CF20" s="575"/>
      <c r="CG20" s="575"/>
      <c r="CH20" s="575"/>
      <c r="CI20" s="575"/>
      <c r="CJ20" s="575"/>
      <c r="CK20" s="575"/>
      <c r="CL20" s="575"/>
      <c r="CM20" s="575"/>
      <c r="CN20" s="575"/>
      <c r="CO20" s="575"/>
      <c r="CP20" s="575"/>
      <c r="CQ20" s="575"/>
      <c r="CR20" s="575"/>
      <c r="CS20" s="576"/>
      <c r="CT20" s="465"/>
      <c r="CU20" s="466"/>
      <c r="CV20" s="466"/>
      <c r="CW20" s="466"/>
      <c r="CX20" s="466"/>
      <c r="CY20" s="466"/>
      <c r="CZ20" s="466"/>
      <c r="DA20" s="467"/>
      <c r="DB20" s="465"/>
      <c r="DC20" s="466"/>
      <c r="DD20" s="466"/>
      <c r="DE20" s="466"/>
      <c r="DF20" s="466"/>
      <c r="DG20" s="466"/>
      <c r="DH20" s="466"/>
      <c r="DI20" s="467"/>
      <c r="DJ20" s="185"/>
      <c r="DK20" s="185"/>
      <c r="DL20" s="185"/>
      <c r="DM20" s="185"/>
      <c r="DN20" s="185"/>
      <c r="DO20" s="185"/>
    </row>
    <row r="21" spans="1:119" ht="18.75" customHeight="1">
      <c r="A21" s="186"/>
      <c r="B21" s="599" t="s">
        <v>161</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1"/>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200"/>
      <c r="CE21" s="575"/>
      <c r="CF21" s="575"/>
      <c r="CG21" s="575"/>
      <c r="CH21" s="575"/>
      <c r="CI21" s="575"/>
      <c r="CJ21" s="575"/>
      <c r="CK21" s="575"/>
      <c r="CL21" s="575"/>
      <c r="CM21" s="575"/>
      <c r="CN21" s="575"/>
      <c r="CO21" s="575"/>
      <c r="CP21" s="575"/>
      <c r="CQ21" s="575"/>
      <c r="CR21" s="575"/>
      <c r="CS21" s="576"/>
      <c r="CT21" s="465"/>
      <c r="CU21" s="466"/>
      <c r="CV21" s="466"/>
      <c r="CW21" s="466"/>
      <c r="CX21" s="466"/>
      <c r="CY21" s="466"/>
      <c r="CZ21" s="466"/>
      <c r="DA21" s="467"/>
      <c r="DB21" s="465"/>
      <c r="DC21" s="466"/>
      <c r="DD21" s="466"/>
      <c r="DE21" s="466"/>
      <c r="DF21" s="466"/>
      <c r="DG21" s="466"/>
      <c r="DH21" s="466"/>
      <c r="DI21" s="467"/>
      <c r="DJ21" s="185"/>
      <c r="DK21" s="185"/>
      <c r="DL21" s="185"/>
      <c r="DM21" s="185"/>
      <c r="DN21" s="185"/>
      <c r="DO21" s="185"/>
    </row>
    <row r="22" spans="1:119" ht="18.75" customHeight="1" thickBot="1">
      <c r="A22" s="186"/>
      <c r="B22" s="602" t="s">
        <v>162</v>
      </c>
      <c r="C22" s="603"/>
      <c r="D22" s="604"/>
      <c r="E22" s="480" t="s">
        <v>1</v>
      </c>
      <c r="F22" s="485"/>
      <c r="G22" s="485"/>
      <c r="H22" s="485"/>
      <c r="I22" s="485"/>
      <c r="J22" s="485"/>
      <c r="K22" s="475"/>
      <c r="L22" s="480" t="s">
        <v>163</v>
      </c>
      <c r="M22" s="485"/>
      <c r="N22" s="485"/>
      <c r="O22" s="485"/>
      <c r="P22" s="475"/>
      <c r="Q22" s="611" t="s">
        <v>164</v>
      </c>
      <c r="R22" s="612"/>
      <c r="S22" s="612"/>
      <c r="T22" s="612"/>
      <c r="U22" s="612"/>
      <c r="V22" s="613"/>
      <c r="W22" s="617" t="s">
        <v>165</v>
      </c>
      <c r="X22" s="603"/>
      <c r="Y22" s="604"/>
      <c r="Z22" s="480" t="s">
        <v>1</v>
      </c>
      <c r="AA22" s="485"/>
      <c r="AB22" s="485"/>
      <c r="AC22" s="485"/>
      <c r="AD22" s="485"/>
      <c r="AE22" s="485"/>
      <c r="AF22" s="485"/>
      <c r="AG22" s="475"/>
      <c r="AH22" s="630" t="s">
        <v>166</v>
      </c>
      <c r="AI22" s="485"/>
      <c r="AJ22" s="485"/>
      <c r="AK22" s="485"/>
      <c r="AL22" s="475"/>
      <c r="AM22" s="630" t="s">
        <v>167</v>
      </c>
      <c r="AN22" s="631"/>
      <c r="AO22" s="631"/>
      <c r="AP22" s="631"/>
      <c r="AQ22" s="631"/>
      <c r="AR22" s="632"/>
      <c r="AS22" s="611" t="s">
        <v>164</v>
      </c>
      <c r="AT22" s="612"/>
      <c r="AU22" s="612"/>
      <c r="AV22" s="612"/>
      <c r="AW22" s="612"/>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0"/>
      <c r="CE22" s="575"/>
      <c r="CF22" s="575"/>
      <c r="CG22" s="575"/>
      <c r="CH22" s="575"/>
      <c r="CI22" s="575"/>
      <c r="CJ22" s="575"/>
      <c r="CK22" s="575"/>
      <c r="CL22" s="575"/>
      <c r="CM22" s="575"/>
      <c r="CN22" s="575"/>
      <c r="CO22" s="575"/>
      <c r="CP22" s="575"/>
      <c r="CQ22" s="575"/>
      <c r="CR22" s="575"/>
      <c r="CS22" s="576"/>
      <c r="CT22" s="465"/>
      <c r="CU22" s="466"/>
      <c r="CV22" s="466"/>
      <c r="CW22" s="466"/>
      <c r="CX22" s="466"/>
      <c r="CY22" s="466"/>
      <c r="CZ22" s="466"/>
      <c r="DA22" s="467"/>
      <c r="DB22" s="465"/>
      <c r="DC22" s="466"/>
      <c r="DD22" s="466"/>
      <c r="DE22" s="466"/>
      <c r="DF22" s="466"/>
      <c r="DG22" s="466"/>
      <c r="DH22" s="466"/>
      <c r="DI22" s="467"/>
      <c r="DJ22" s="185"/>
      <c r="DK22" s="185"/>
      <c r="DL22" s="185"/>
      <c r="DM22" s="185"/>
      <c r="DN22" s="185"/>
      <c r="DO22" s="185"/>
    </row>
    <row r="23" spans="1:119" ht="18.75" customHeight="1">
      <c r="A23" s="186"/>
      <c r="B23" s="605"/>
      <c r="C23" s="606"/>
      <c r="D23" s="607"/>
      <c r="E23" s="454"/>
      <c r="F23" s="459"/>
      <c r="G23" s="459"/>
      <c r="H23" s="459"/>
      <c r="I23" s="459"/>
      <c r="J23" s="459"/>
      <c r="K23" s="448"/>
      <c r="L23" s="454"/>
      <c r="M23" s="459"/>
      <c r="N23" s="459"/>
      <c r="O23" s="459"/>
      <c r="P23" s="448"/>
      <c r="Q23" s="614"/>
      <c r="R23" s="615"/>
      <c r="S23" s="615"/>
      <c r="T23" s="615"/>
      <c r="U23" s="615"/>
      <c r="V23" s="616"/>
      <c r="W23" s="618"/>
      <c r="X23" s="606"/>
      <c r="Y23" s="607"/>
      <c r="Z23" s="454"/>
      <c r="AA23" s="459"/>
      <c r="AB23" s="459"/>
      <c r="AC23" s="459"/>
      <c r="AD23" s="459"/>
      <c r="AE23" s="459"/>
      <c r="AF23" s="459"/>
      <c r="AG23" s="448"/>
      <c r="AH23" s="454"/>
      <c r="AI23" s="459"/>
      <c r="AJ23" s="459"/>
      <c r="AK23" s="459"/>
      <c r="AL23" s="448"/>
      <c r="AM23" s="633"/>
      <c r="AN23" s="634"/>
      <c r="AO23" s="634"/>
      <c r="AP23" s="634"/>
      <c r="AQ23" s="634"/>
      <c r="AR23" s="635"/>
      <c r="AS23" s="614"/>
      <c r="AT23" s="615"/>
      <c r="AU23" s="615"/>
      <c r="AV23" s="615"/>
      <c r="AW23" s="615"/>
      <c r="AX23" s="637"/>
      <c r="AY23" s="428" t="s">
        <v>168</v>
      </c>
      <c r="AZ23" s="429"/>
      <c r="BA23" s="429"/>
      <c r="BB23" s="429"/>
      <c r="BC23" s="429"/>
      <c r="BD23" s="429"/>
      <c r="BE23" s="429"/>
      <c r="BF23" s="429"/>
      <c r="BG23" s="429"/>
      <c r="BH23" s="429"/>
      <c r="BI23" s="429"/>
      <c r="BJ23" s="429"/>
      <c r="BK23" s="429"/>
      <c r="BL23" s="429"/>
      <c r="BM23" s="430"/>
      <c r="BN23" s="468">
        <v>44342902</v>
      </c>
      <c r="BO23" s="469"/>
      <c r="BP23" s="469"/>
      <c r="BQ23" s="469"/>
      <c r="BR23" s="469"/>
      <c r="BS23" s="469"/>
      <c r="BT23" s="469"/>
      <c r="BU23" s="470"/>
      <c r="BV23" s="468">
        <v>45928129</v>
      </c>
      <c r="BW23" s="469"/>
      <c r="BX23" s="469"/>
      <c r="BY23" s="469"/>
      <c r="BZ23" s="469"/>
      <c r="CA23" s="469"/>
      <c r="CB23" s="469"/>
      <c r="CC23" s="470"/>
      <c r="CD23" s="200"/>
      <c r="CE23" s="575"/>
      <c r="CF23" s="575"/>
      <c r="CG23" s="575"/>
      <c r="CH23" s="575"/>
      <c r="CI23" s="575"/>
      <c r="CJ23" s="575"/>
      <c r="CK23" s="575"/>
      <c r="CL23" s="575"/>
      <c r="CM23" s="575"/>
      <c r="CN23" s="575"/>
      <c r="CO23" s="575"/>
      <c r="CP23" s="575"/>
      <c r="CQ23" s="575"/>
      <c r="CR23" s="575"/>
      <c r="CS23" s="576"/>
      <c r="CT23" s="465"/>
      <c r="CU23" s="466"/>
      <c r="CV23" s="466"/>
      <c r="CW23" s="466"/>
      <c r="CX23" s="466"/>
      <c r="CY23" s="466"/>
      <c r="CZ23" s="466"/>
      <c r="DA23" s="467"/>
      <c r="DB23" s="465"/>
      <c r="DC23" s="466"/>
      <c r="DD23" s="466"/>
      <c r="DE23" s="466"/>
      <c r="DF23" s="466"/>
      <c r="DG23" s="466"/>
      <c r="DH23" s="466"/>
      <c r="DI23" s="467"/>
      <c r="DJ23" s="185"/>
      <c r="DK23" s="185"/>
      <c r="DL23" s="185"/>
      <c r="DM23" s="185"/>
      <c r="DN23" s="185"/>
      <c r="DO23" s="185"/>
    </row>
    <row r="24" spans="1:119" ht="18.75" customHeight="1" thickBot="1">
      <c r="A24" s="186"/>
      <c r="B24" s="605"/>
      <c r="C24" s="606"/>
      <c r="D24" s="607"/>
      <c r="E24" s="518" t="s">
        <v>169</v>
      </c>
      <c r="F24" s="498"/>
      <c r="G24" s="498"/>
      <c r="H24" s="498"/>
      <c r="I24" s="498"/>
      <c r="J24" s="498"/>
      <c r="K24" s="499"/>
      <c r="L24" s="519">
        <v>1</v>
      </c>
      <c r="M24" s="520"/>
      <c r="N24" s="520"/>
      <c r="O24" s="520"/>
      <c r="P24" s="559"/>
      <c r="Q24" s="519">
        <v>9570</v>
      </c>
      <c r="R24" s="520"/>
      <c r="S24" s="520"/>
      <c r="T24" s="520"/>
      <c r="U24" s="520"/>
      <c r="V24" s="559"/>
      <c r="W24" s="618"/>
      <c r="X24" s="606"/>
      <c r="Y24" s="607"/>
      <c r="Z24" s="518" t="s">
        <v>170</v>
      </c>
      <c r="AA24" s="498"/>
      <c r="AB24" s="498"/>
      <c r="AC24" s="498"/>
      <c r="AD24" s="498"/>
      <c r="AE24" s="498"/>
      <c r="AF24" s="498"/>
      <c r="AG24" s="499"/>
      <c r="AH24" s="519">
        <v>773</v>
      </c>
      <c r="AI24" s="520"/>
      <c r="AJ24" s="520"/>
      <c r="AK24" s="520"/>
      <c r="AL24" s="559"/>
      <c r="AM24" s="519">
        <v>2341417</v>
      </c>
      <c r="AN24" s="520"/>
      <c r="AO24" s="520"/>
      <c r="AP24" s="520"/>
      <c r="AQ24" s="520"/>
      <c r="AR24" s="559"/>
      <c r="AS24" s="519">
        <v>3029</v>
      </c>
      <c r="AT24" s="520"/>
      <c r="AU24" s="520"/>
      <c r="AV24" s="520"/>
      <c r="AW24" s="520"/>
      <c r="AX24" s="521"/>
      <c r="AY24" s="638" t="s">
        <v>171</v>
      </c>
      <c r="AZ24" s="639"/>
      <c r="BA24" s="639"/>
      <c r="BB24" s="639"/>
      <c r="BC24" s="639"/>
      <c r="BD24" s="639"/>
      <c r="BE24" s="639"/>
      <c r="BF24" s="639"/>
      <c r="BG24" s="639"/>
      <c r="BH24" s="639"/>
      <c r="BI24" s="639"/>
      <c r="BJ24" s="639"/>
      <c r="BK24" s="639"/>
      <c r="BL24" s="639"/>
      <c r="BM24" s="640"/>
      <c r="BN24" s="468">
        <v>34544936</v>
      </c>
      <c r="BO24" s="469"/>
      <c r="BP24" s="469"/>
      <c r="BQ24" s="469"/>
      <c r="BR24" s="469"/>
      <c r="BS24" s="469"/>
      <c r="BT24" s="469"/>
      <c r="BU24" s="470"/>
      <c r="BV24" s="468">
        <v>34766367</v>
      </c>
      <c r="BW24" s="469"/>
      <c r="BX24" s="469"/>
      <c r="BY24" s="469"/>
      <c r="BZ24" s="469"/>
      <c r="CA24" s="469"/>
      <c r="CB24" s="469"/>
      <c r="CC24" s="470"/>
      <c r="CD24" s="200"/>
      <c r="CE24" s="575"/>
      <c r="CF24" s="575"/>
      <c r="CG24" s="575"/>
      <c r="CH24" s="575"/>
      <c r="CI24" s="575"/>
      <c r="CJ24" s="575"/>
      <c r="CK24" s="575"/>
      <c r="CL24" s="575"/>
      <c r="CM24" s="575"/>
      <c r="CN24" s="575"/>
      <c r="CO24" s="575"/>
      <c r="CP24" s="575"/>
      <c r="CQ24" s="575"/>
      <c r="CR24" s="575"/>
      <c r="CS24" s="576"/>
      <c r="CT24" s="465"/>
      <c r="CU24" s="466"/>
      <c r="CV24" s="466"/>
      <c r="CW24" s="466"/>
      <c r="CX24" s="466"/>
      <c r="CY24" s="466"/>
      <c r="CZ24" s="466"/>
      <c r="DA24" s="467"/>
      <c r="DB24" s="465"/>
      <c r="DC24" s="466"/>
      <c r="DD24" s="466"/>
      <c r="DE24" s="466"/>
      <c r="DF24" s="466"/>
      <c r="DG24" s="466"/>
      <c r="DH24" s="466"/>
      <c r="DI24" s="467"/>
      <c r="DJ24" s="185"/>
      <c r="DK24" s="185"/>
      <c r="DL24" s="185"/>
      <c r="DM24" s="185"/>
      <c r="DN24" s="185"/>
      <c r="DO24" s="185"/>
    </row>
    <row r="25" spans="1:119" s="185" customFormat="1" ht="18.75" customHeight="1">
      <c r="A25" s="186"/>
      <c r="B25" s="605"/>
      <c r="C25" s="606"/>
      <c r="D25" s="607"/>
      <c r="E25" s="518" t="s">
        <v>172</v>
      </c>
      <c r="F25" s="498"/>
      <c r="G25" s="498"/>
      <c r="H25" s="498"/>
      <c r="I25" s="498"/>
      <c r="J25" s="498"/>
      <c r="K25" s="499"/>
      <c r="L25" s="519">
        <v>1</v>
      </c>
      <c r="M25" s="520"/>
      <c r="N25" s="520"/>
      <c r="O25" s="520"/>
      <c r="P25" s="559"/>
      <c r="Q25" s="519">
        <v>8050</v>
      </c>
      <c r="R25" s="520"/>
      <c r="S25" s="520"/>
      <c r="T25" s="520"/>
      <c r="U25" s="520"/>
      <c r="V25" s="559"/>
      <c r="W25" s="618"/>
      <c r="X25" s="606"/>
      <c r="Y25" s="607"/>
      <c r="Z25" s="518" t="s">
        <v>173</v>
      </c>
      <c r="AA25" s="498"/>
      <c r="AB25" s="498"/>
      <c r="AC25" s="498"/>
      <c r="AD25" s="498"/>
      <c r="AE25" s="498"/>
      <c r="AF25" s="498"/>
      <c r="AG25" s="499"/>
      <c r="AH25" s="519" t="s">
        <v>174</v>
      </c>
      <c r="AI25" s="520"/>
      <c r="AJ25" s="520"/>
      <c r="AK25" s="520"/>
      <c r="AL25" s="559"/>
      <c r="AM25" s="519" t="s">
        <v>174</v>
      </c>
      <c r="AN25" s="520"/>
      <c r="AO25" s="520"/>
      <c r="AP25" s="520"/>
      <c r="AQ25" s="520"/>
      <c r="AR25" s="559"/>
      <c r="AS25" s="519" t="s">
        <v>174</v>
      </c>
      <c r="AT25" s="520"/>
      <c r="AU25" s="520"/>
      <c r="AV25" s="520"/>
      <c r="AW25" s="520"/>
      <c r="AX25" s="521"/>
      <c r="AY25" s="428" t="s">
        <v>175</v>
      </c>
      <c r="AZ25" s="429"/>
      <c r="BA25" s="429"/>
      <c r="BB25" s="429"/>
      <c r="BC25" s="429"/>
      <c r="BD25" s="429"/>
      <c r="BE25" s="429"/>
      <c r="BF25" s="429"/>
      <c r="BG25" s="429"/>
      <c r="BH25" s="429"/>
      <c r="BI25" s="429"/>
      <c r="BJ25" s="429"/>
      <c r="BK25" s="429"/>
      <c r="BL25" s="429"/>
      <c r="BM25" s="430"/>
      <c r="BN25" s="431">
        <v>1980727</v>
      </c>
      <c r="BO25" s="432"/>
      <c r="BP25" s="432"/>
      <c r="BQ25" s="432"/>
      <c r="BR25" s="432"/>
      <c r="BS25" s="432"/>
      <c r="BT25" s="432"/>
      <c r="BU25" s="433"/>
      <c r="BV25" s="431">
        <v>2276398</v>
      </c>
      <c r="BW25" s="432"/>
      <c r="BX25" s="432"/>
      <c r="BY25" s="432"/>
      <c r="BZ25" s="432"/>
      <c r="CA25" s="432"/>
      <c r="CB25" s="432"/>
      <c r="CC25" s="433"/>
      <c r="CD25" s="200"/>
      <c r="CE25" s="575"/>
      <c r="CF25" s="575"/>
      <c r="CG25" s="575"/>
      <c r="CH25" s="575"/>
      <c r="CI25" s="575"/>
      <c r="CJ25" s="575"/>
      <c r="CK25" s="575"/>
      <c r="CL25" s="575"/>
      <c r="CM25" s="575"/>
      <c r="CN25" s="575"/>
      <c r="CO25" s="575"/>
      <c r="CP25" s="575"/>
      <c r="CQ25" s="575"/>
      <c r="CR25" s="575"/>
      <c r="CS25" s="576"/>
      <c r="CT25" s="465"/>
      <c r="CU25" s="466"/>
      <c r="CV25" s="466"/>
      <c r="CW25" s="466"/>
      <c r="CX25" s="466"/>
      <c r="CY25" s="466"/>
      <c r="CZ25" s="466"/>
      <c r="DA25" s="467"/>
      <c r="DB25" s="465"/>
      <c r="DC25" s="466"/>
      <c r="DD25" s="466"/>
      <c r="DE25" s="466"/>
      <c r="DF25" s="466"/>
      <c r="DG25" s="466"/>
      <c r="DH25" s="466"/>
      <c r="DI25" s="467"/>
    </row>
    <row r="26" spans="1:119" s="185" customFormat="1" ht="18.75" customHeight="1">
      <c r="A26" s="186"/>
      <c r="B26" s="605"/>
      <c r="C26" s="606"/>
      <c r="D26" s="607"/>
      <c r="E26" s="518" t="s">
        <v>176</v>
      </c>
      <c r="F26" s="498"/>
      <c r="G26" s="498"/>
      <c r="H26" s="498"/>
      <c r="I26" s="498"/>
      <c r="J26" s="498"/>
      <c r="K26" s="499"/>
      <c r="L26" s="519">
        <v>1</v>
      </c>
      <c r="M26" s="520"/>
      <c r="N26" s="520"/>
      <c r="O26" s="520"/>
      <c r="P26" s="559"/>
      <c r="Q26" s="519">
        <v>7370</v>
      </c>
      <c r="R26" s="520"/>
      <c r="S26" s="520"/>
      <c r="T26" s="520"/>
      <c r="U26" s="520"/>
      <c r="V26" s="559"/>
      <c r="W26" s="618"/>
      <c r="X26" s="606"/>
      <c r="Y26" s="607"/>
      <c r="Z26" s="518" t="s">
        <v>177</v>
      </c>
      <c r="AA26" s="628"/>
      <c r="AB26" s="628"/>
      <c r="AC26" s="628"/>
      <c r="AD26" s="628"/>
      <c r="AE26" s="628"/>
      <c r="AF26" s="628"/>
      <c r="AG26" s="629"/>
      <c r="AH26" s="519">
        <v>26</v>
      </c>
      <c r="AI26" s="520"/>
      <c r="AJ26" s="520"/>
      <c r="AK26" s="520"/>
      <c r="AL26" s="559"/>
      <c r="AM26" s="519">
        <v>79534</v>
      </c>
      <c r="AN26" s="520"/>
      <c r="AO26" s="520"/>
      <c r="AP26" s="520"/>
      <c r="AQ26" s="520"/>
      <c r="AR26" s="559"/>
      <c r="AS26" s="519">
        <v>3059</v>
      </c>
      <c r="AT26" s="520"/>
      <c r="AU26" s="520"/>
      <c r="AV26" s="520"/>
      <c r="AW26" s="520"/>
      <c r="AX26" s="521"/>
      <c r="AY26" s="471" t="s">
        <v>178</v>
      </c>
      <c r="AZ26" s="472"/>
      <c r="BA26" s="472"/>
      <c r="BB26" s="472"/>
      <c r="BC26" s="472"/>
      <c r="BD26" s="472"/>
      <c r="BE26" s="472"/>
      <c r="BF26" s="472"/>
      <c r="BG26" s="472"/>
      <c r="BH26" s="472"/>
      <c r="BI26" s="472"/>
      <c r="BJ26" s="472"/>
      <c r="BK26" s="472"/>
      <c r="BL26" s="472"/>
      <c r="BM26" s="473"/>
      <c r="BN26" s="468" t="s">
        <v>174</v>
      </c>
      <c r="BO26" s="469"/>
      <c r="BP26" s="469"/>
      <c r="BQ26" s="469"/>
      <c r="BR26" s="469"/>
      <c r="BS26" s="469"/>
      <c r="BT26" s="469"/>
      <c r="BU26" s="470"/>
      <c r="BV26" s="468" t="s">
        <v>179</v>
      </c>
      <c r="BW26" s="469"/>
      <c r="BX26" s="469"/>
      <c r="BY26" s="469"/>
      <c r="BZ26" s="469"/>
      <c r="CA26" s="469"/>
      <c r="CB26" s="469"/>
      <c r="CC26" s="470"/>
      <c r="CD26" s="200"/>
      <c r="CE26" s="575"/>
      <c r="CF26" s="575"/>
      <c r="CG26" s="575"/>
      <c r="CH26" s="575"/>
      <c r="CI26" s="575"/>
      <c r="CJ26" s="575"/>
      <c r="CK26" s="575"/>
      <c r="CL26" s="575"/>
      <c r="CM26" s="575"/>
      <c r="CN26" s="575"/>
      <c r="CO26" s="575"/>
      <c r="CP26" s="575"/>
      <c r="CQ26" s="575"/>
      <c r="CR26" s="575"/>
      <c r="CS26" s="576"/>
      <c r="CT26" s="465"/>
      <c r="CU26" s="466"/>
      <c r="CV26" s="466"/>
      <c r="CW26" s="466"/>
      <c r="CX26" s="466"/>
      <c r="CY26" s="466"/>
      <c r="CZ26" s="466"/>
      <c r="DA26" s="467"/>
      <c r="DB26" s="465"/>
      <c r="DC26" s="466"/>
      <c r="DD26" s="466"/>
      <c r="DE26" s="466"/>
      <c r="DF26" s="466"/>
      <c r="DG26" s="466"/>
      <c r="DH26" s="466"/>
      <c r="DI26" s="467"/>
    </row>
    <row r="27" spans="1:119" ht="18.75" customHeight="1" thickBot="1">
      <c r="A27" s="186"/>
      <c r="B27" s="605"/>
      <c r="C27" s="606"/>
      <c r="D27" s="607"/>
      <c r="E27" s="518" t="s">
        <v>180</v>
      </c>
      <c r="F27" s="498"/>
      <c r="G27" s="498"/>
      <c r="H27" s="498"/>
      <c r="I27" s="498"/>
      <c r="J27" s="498"/>
      <c r="K27" s="499"/>
      <c r="L27" s="519">
        <v>1</v>
      </c>
      <c r="M27" s="520"/>
      <c r="N27" s="520"/>
      <c r="O27" s="520"/>
      <c r="P27" s="559"/>
      <c r="Q27" s="519">
        <v>4830</v>
      </c>
      <c r="R27" s="520"/>
      <c r="S27" s="520"/>
      <c r="T27" s="520"/>
      <c r="U27" s="520"/>
      <c r="V27" s="559"/>
      <c r="W27" s="618"/>
      <c r="X27" s="606"/>
      <c r="Y27" s="607"/>
      <c r="Z27" s="518" t="s">
        <v>181</v>
      </c>
      <c r="AA27" s="498"/>
      <c r="AB27" s="498"/>
      <c r="AC27" s="498"/>
      <c r="AD27" s="498"/>
      <c r="AE27" s="498"/>
      <c r="AF27" s="498"/>
      <c r="AG27" s="499"/>
      <c r="AH27" s="519">
        <v>29</v>
      </c>
      <c r="AI27" s="520"/>
      <c r="AJ27" s="520"/>
      <c r="AK27" s="520"/>
      <c r="AL27" s="559"/>
      <c r="AM27" s="519">
        <v>96558</v>
      </c>
      <c r="AN27" s="520"/>
      <c r="AO27" s="520"/>
      <c r="AP27" s="520"/>
      <c r="AQ27" s="520"/>
      <c r="AR27" s="559"/>
      <c r="AS27" s="519">
        <v>3330</v>
      </c>
      <c r="AT27" s="520"/>
      <c r="AU27" s="520"/>
      <c r="AV27" s="520"/>
      <c r="AW27" s="520"/>
      <c r="AX27" s="521"/>
      <c r="AY27" s="560" t="s">
        <v>182</v>
      </c>
      <c r="AZ27" s="561"/>
      <c r="BA27" s="561"/>
      <c r="BB27" s="561"/>
      <c r="BC27" s="561"/>
      <c r="BD27" s="561"/>
      <c r="BE27" s="561"/>
      <c r="BF27" s="561"/>
      <c r="BG27" s="561"/>
      <c r="BH27" s="561"/>
      <c r="BI27" s="561"/>
      <c r="BJ27" s="561"/>
      <c r="BK27" s="561"/>
      <c r="BL27" s="561"/>
      <c r="BM27" s="562"/>
      <c r="BN27" s="641" t="s">
        <v>174</v>
      </c>
      <c r="BO27" s="642"/>
      <c r="BP27" s="642"/>
      <c r="BQ27" s="642"/>
      <c r="BR27" s="642"/>
      <c r="BS27" s="642"/>
      <c r="BT27" s="642"/>
      <c r="BU27" s="643"/>
      <c r="BV27" s="641" t="s">
        <v>174</v>
      </c>
      <c r="BW27" s="642"/>
      <c r="BX27" s="642"/>
      <c r="BY27" s="642"/>
      <c r="BZ27" s="642"/>
      <c r="CA27" s="642"/>
      <c r="CB27" s="642"/>
      <c r="CC27" s="643"/>
      <c r="CD27" s="202"/>
      <c r="CE27" s="575"/>
      <c r="CF27" s="575"/>
      <c r="CG27" s="575"/>
      <c r="CH27" s="575"/>
      <c r="CI27" s="575"/>
      <c r="CJ27" s="575"/>
      <c r="CK27" s="575"/>
      <c r="CL27" s="575"/>
      <c r="CM27" s="575"/>
      <c r="CN27" s="575"/>
      <c r="CO27" s="575"/>
      <c r="CP27" s="575"/>
      <c r="CQ27" s="575"/>
      <c r="CR27" s="575"/>
      <c r="CS27" s="576"/>
      <c r="CT27" s="465"/>
      <c r="CU27" s="466"/>
      <c r="CV27" s="466"/>
      <c r="CW27" s="466"/>
      <c r="CX27" s="466"/>
      <c r="CY27" s="466"/>
      <c r="CZ27" s="466"/>
      <c r="DA27" s="467"/>
      <c r="DB27" s="465"/>
      <c r="DC27" s="466"/>
      <c r="DD27" s="466"/>
      <c r="DE27" s="466"/>
      <c r="DF27" s="466"/>
      <c r="DG27" s="466"/>
      <c r="DH27" s="466"/>
      <c r="DI27" s="467"/>
      <c r="DJ27" s="185"/>
      <c r="DK27" s="185"/>
      <c r="DL27" s="185"/>
      <c r="DM27" s="185"/>
      <c r="DN27" s="185"/>
      <c r="DO27" s="185"/>
    </row>
    <row r="28" spans="1:119" ht="18.75" customHeight="1">
      <c r="A28" s="186"/>
      <c r="B28" s="605"/>
      <c r="C28" s="606"/>
      <c r="D28" s="607"/>
      <c r="E28" s="518" t="s">
        <v>183</v>
      </c>
      <c r="F28" s="498"/>
      <c r="G28" s="498"/>
      <c r="H28" s="498"/>
      <c r="I28" s="498"/>
      <c r="J28" s="498"/>
      <c r="K28" s="499"/>
      <c r="L28" s="519">
        <v>1</v>
      </c>
      <c r="M28" s="520"/>
      <c r="N28" s="520"/>
      <c r="O28" s="520"/>
      <c r="P28" s="559"/>
      <c r="Q28" s="519">
        <v>4330</v>
      </c>
      <c r="R28" s="520"/>
      <c r="S28" s="520"/>
      <c r="T28" s="520"/>
      <c r="U28" s="520"/>
      <c r="V28" s="559"/>
      <c r="W28" s="618"/>
      <c r="X28" s="606"/>
      <c r="Y28" s="607"/>
      <c r="Z28" s="518" t="s">
        <v>184</v>
      </c>
      <c r="AA28" s="498"/>
      <c r="AB28" s="498"/>
      <c r="AC28" s="498"/>
      <c r="AD28" s="498"/>
      <c r="AE28" s="498"/>
      <c r="AF28" s="498"/>
      <c r="AG28" s="499"/>
      <c r="AH28" s="519" t="s">
        <v>174</v>
      </c>
      <c r="AI28" s="520"/>
      <c r="AJ28" s="520"/>
      <c r="AK28" s="520"/>
      <c r="AL28" s="559"/>
      <c r="AM28" s="519" t="s">
        <v>174</v>
      </c>
      <c r="AN28" s="520"/>
      <c r="AO28" s="520"/>
      <c r="AP28" s="520"/>
      <c r="AQ28" s="520"/>
      <c r="AR28" s="559"/>
      <c r="AS28" s="519" t="s">
        <v>174</v>
      </c>
      <c r="AT28" s="520"/>
      <c r="AU28" s="520"/>
      <c r="AV28" s="520"/>
      <c r="AW28" s="520"/>
      <c r="AX28" s="521"/>
      <c r="AY28" s="644" t="s">
        <v>185</v>
      </c>
      <c r="AZ28" s="645"/>
      <c r="BA28" s="645"/>
      <c r="BB28" s="646"/>
      <c r="BC28" s="428" t="s">
        <v>48</v>
      </c>
      <c r="BD28" s="429"/>
      <c r="BE28" s="429"/>
      <c r="BF28" s="429"/>
      <c r="BG28" s="429"/>
      <c r="BH28" s="429"/>
      <c r="BI28" s="429"/>
      <c r="BJ28" s="429"/>
      <c r="BK28" s="429"/>
      <c r="BL28" s="429"/>
      <c r="BM28" s="430"/>
      <c r="BN28" s="431">
        <v>5024099</v>
      </c>
      <c r="BO28" s="432"/>
      <c r="BP28" s="432"/>
      <c r="BQ28" s="432"/>
      <c r="BR28" s="432"/>
      <c r="BS28" s="432"/>
      <c r="BT28" s="432"/>
      <c r="BU28" s="433"/>
      <c r="BV28" s="431">
        <v>5356752</v>
      </c>
      <c r="BW28" s="432"/>
      <c r="BX28" s="432"/>
      <c r="BY28" s="432"/>
      <c r="BZ28" s="432"/>
      <c r="CA28" s="432"/>
      <c r="CB28" s="432"/>
      <c r="CC28" s="433"/>
      <c r="CD28" s="200"/>
      <c r="CE28" s="575"/>
      <c r="CF28" s="575"/>
      <c r="CG28" s="575"/>
      <c r="CH28" s="575"/>
      <c r="CI28" s="575"/>
      <c r="CJ28" s="575"/>
      <c r="CK28" s="575"/>
      <c r="CL28" s="575"/>
      <c r="CM28" s="575"/>
      <c r="CN28" s="575"/>
      <c r="CO28" s="575"/>
      <c r="CP28" s="575"/>
      <c r="CQ28" s="575"/>
      <c r="CR28" s="575"/>
      <c r="CS28" s="576"/>
      <c r="CT28" s="465"/>
      <c r="CU28" s="466"/>
      <c r="CV28" s="466"/>
      <c r="CW28" s="466"/>
      <c r="CX28" s="466"/>
      <c r="CY28" s="466"/>
      <c r="CZ28" s="466"/>
      <c r="DA28" s="467"/>
      <c r="DB28" s="465"/>
      <c r="DC28" s="466"/>
      <c r="DD28" s="466"/>
      <c r="DE28" s="466"/>
      <c r="DF28" s="466"/>
      <c r="DG28" s="466"/>
      <c r="DH28" s="466"/>
      <c r="DI28" s="467"/>
      <c r="DJ28" s="185"/>
      <c r="DK28" s="185"/>
      <c r="DL28" s="185"/>
      <c r="DM28" s="185"/>
      <c r="DN28" s="185"/>
      <c r="DO28" s="185"/>
    </row>
    <row r="29" spans="1:119" ht="18.75" customHeight="1">
      <c r="A29" s="186"/>
      <c r="B29" s="605"/>
      <c r="C29" s="606"/>
      <c r="D29" s="607"/>
      <c r="E29" s="518" t="s">
        <v>186</v>
      </c>
      <c r="F29" s="498"/>
      <c r="G29" s="498"/>
      <c r="H29" s="498"/>
      <c r="I29" s="498"/>
      <c r="J29" s="498"/>
      <c r="K29" s="499"/>
      <c r="L29" s="519">
        <v>25</v>
      </c>
      <c r="M29" s="520"/>
      <c r="N29" s="520"/>
      <c r="O29" s="520"/>
      <c r="P29" s="559"/>
      <c r="Q29" s="519">
        <v>4100</v>
      </c>
      <c r="R29" s="520"/>
      <c r="S29" s="520"/>
      <c r="T29" s="520"/>
      <c r="U29" s="520"/>
      <c r="V29" s="559"/>
      <c r="W29" s="619"/>
      <c r="X29" s="620"/>
      <c r="Y29" s="621"/>
      <c r="Z29" s="518" t="s">
        <v>187</v>
      </c>
      <c r="AA29" s="498"/>
      <c r="AB29" s="498"/>
      <c r="AC29" s="498"/>
      <c r="AD29" s="498"/>
      <c r="AE29" s="498"/>
      <c r="AF29" s="498"/>
      <c r="AG29" s="499"/>
      <c r="AH29" s="519">
        <v>802</v>
      </c>
      <c r="AI29" s="520"/>
      <c r="AJ29" s="520"/>
      <c r="AK29" s="520"/>
      <c r="AL29" s="559"/>
      <c r="AM29" s="519">
        <v>2437975</v>
      </c>
      <c r="AN29" s="520"/>
      <c r="AO29" s="520"/>
      <c r="AP29" s="520"/>
      <c r="AQ29" s="520"/>
      <c r="AR29" s="559"/>
      <c r="AS29" s="519">
        <v>3040</v>
      </c>
      <c r="AT29" s="520"/>
      <c r="AU29" s="520"/>
      <c r="AV29" s="520"/>
      <c r="AW29" s="520"/>
      <c r="AX29" s="521"/>
      <c r="AY29" s="647"/>
      <c r="AZ29" s="648"/>
      <c r="BA29" s="648"/>
      <c r="BB29" s="649"/>
      <c r="BC29" s="502" t="s">
        <v>188</v>
      </c>
      <c r="BD29" s="503"/>
      <c r="BE29" s="503"/>
      <c r="BF29" s="503"/>
      <c r="BG29" s="503"/>
      <c r="BH29" s="503"/>
      <c r="BI29" s="503"/>
      <c r="BJ29" s="503"/>
      <c r="BK29" s="503"/>
      <c r="BL29" s="503"/>
      <c r="BM29" s="504"/>
      <c r="BN29" s="468">
        <v>129564</v>
      </c>
      <c r="BO29" s="469"/>
      <c r="BP29" s="469"/>
      <c r="BQ29" s="469"/>
      <c r="BR29" s="469"/>
      <c r="BS29" s="469"/>
      <c r="BT29" s="469"/>
      <c r="BU29" s="470"/>
      <c r="BV29" s="468">
        <v>129559</v>
      </c>
      <c r="BW29" s="469"/>
      <c r="BX29" s="469"/>
      <c r="BY29" s="469"/>
      <c r="BZ29" s="469"/>
      <c r="CA29" s="469"/>
      <c r="CB29" s="469"/>
      <c r="CC29" s="470"/>
      <c r="CD29" s="202"/>
      <c r="CE29" s="575"/>
      <c r="CF29" s="575"/>
      <c r="CG29" s="575"/>
      <c r="CH29" s="575"/>
      <c r="CI29" s="575"/>
      <c r="CJ29" s="575"/>
      <c r="CK29" s="575"/>
      <c r="CL29" s="575"/>
      <c r="CM29" s="575"/>
      <c r="CN29" s="575"/>
      <c r="CO29" s="575"/>
      <c r="CP29" s="575"/>
      <c r="CQ29" s="575"/>
      <c r="CR29" s="575"/>
      <c r="CS29" s="576"/>
      <c r="CT29" s="465"/>
      <c r="CU29" s="466"/>
      <c r="CV29" s="466"/>
      <c r="CW29" s="466"/>
      <c r="CX29" s="466"/>
      <c r="CY29" s="466"/>
      <c r="CZ29" s="466"/>
      <c r="DA29" s="467"/>
      <c r="DB29" s="465"/>
      <c r="DC29" s="466"/>
      <c r="DD29" s="466"/>
      <c r="DE29" s="466"/>
      <c r="DF29" s="466"/>
      <c r="DG29" s="466"/>
      <c r="DH29" s="466"/>
      <c r="DI29" s="467"/>
      <c r="DJ29" s="185"/>
      <c r="DK29" s="185"/>
      <c r="DL29" s="185"/>
      <c r="DM29" s="185"/>
      <c r="DN29" s="185"/>
      <c r="DO29" s="185"/>
    </row>
    <row r="30" spans="1:119" ht="18.75" customHeight="1" thickBot="1">
      <c r="A30" s="186"/>
      <c r="B30" s="608"/>
      <c r="C30" s="609"/>
      <c r="D30" s="610"/>
      <c r="E30" s="522"/>
      <c r="F30" s="523"/>
      <c r="G30" s="523"/>
      <c r="H30" s="523"/>
      <c r="I30" s="523"/>
      <c r="J30" s="523"/>
      <c r="K30" s="524"/>
      <c r="L30" s="622"/>
      <c r="M30" s="623"/>
      <c r="N30" s="623"/>
      <c r="O30" s="623"/>
      <c r="P30" s="624"/>
      <c r="Q30" s="622"/>
      <c r="R30" s="623"/>
      <c r="S30" s="623"/>
      <c r="T30" s="623"/>
      <c r="U30" s="623"/>
      <c r="V30" s="624"/>
      <c r="W30" s="625" t="s">
        <v>189</v>
      </c>
      <c r="X30" s="626"/>
      <c r="Y30" s="626"/>
      <c r="Z30" s="626"/>
      <c r="AA30" s="626"/>
      <c r="AB30" s="626"/>
      <c r="AC30" s="626"/>
      <c r="AD30" s="626"/>
      <c r="AE30" s="626"/>
      <c r="AF30" s="626"/>
      <c r="AG30" s="627"/>
      <c r="AH30" s="584">
        <v>97.1</v>
      </c>
      <c r="AI30" s="585"/>
      <c r="AJ30" s="585"/>
      <c r="AK30" s="585"/>
      <c r="AL30" s="585"/>
      <c r="AM30" s="585"/>
      <c r="AN30" s="585"/>
      <c r="AO30" s="585"/>
      <c r="AP30" s="585"/>
      <c r="AQ30" s="585"/>
      <c r="AR30" s="585"/>
      <c r="AS30" s="585"/>
      <c r="AT30" s="585"/>
      <c r="AU30" s="585"/>
      <c r="AV30" s="585"/>
      <c r="AW30" s="585"/>
      <c r="AX30" s="587"/>
      <c r="AY30" s="650"/>
      <c r="AZ30" s="651"/>
      <c r="BA30" s="651"/>
      <c r="BB30" s="652"/>
      <c r="BC30" s="638" t="s">
        <v>50</v>
      </c>
      <c r="BD30" s="639"/>
      <c r="BE30" s="639"/>
      <c r="BF30" s="639"/>
      <c r="BG30" s="639"/>
      <c r="BH30" s="639"/>
      <c r="BI30" s="639"/>
      <c r="BJ30" s="639"/>
      <c r="BK30" s="639"/>
      <c r="BL30" s="639"/>
      <c r="BM30" s="640"/>
      <c r="BN30" s="641">
        <v>2755825</v>
      </c>
      <c r="BO30" s="642"/>
      <c r="BP30" s="642"/>
      <c r="BQ30" s="642"/>
      <c r="BR30" s="642"/>
      <c r="BS30" s="642"/>
      <c r="BT30" s="642"/>
      <c r="BU30" s="643"/>
      <c r="BV30" s="641">
        <v>2793335</v>
      </c>
      <c r="BW30" s="642"/>
      <c r="BX30" s="642"/>
      <c r="BY30" s="642"/>
      <c r="BZ30" s="642"/>
      <c r="CA30" s="642"/>
      <c r="CB30" s="642"/>
      <c r="CC30" s="64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2" t="s">
        <v>196</v>
      </c>
      <c r="D33" s="492"/>
      <c r="E33" s="457" t="s">
        <v>197</v>
      </c>
      <c r="F33" s="457"/>
      <c r="G33" s="457"/>
      <c r="H33" s="457"/>
      <c r="I33" s="457"/>
      <c r="J33" s="457"/>
      <c r="K33" s="457"/>
      <c r="L33" s="457"/>
      <c r="M33" s="457"/>
      <c r="N33" s="457"/>
      <c r="O33" s="457"/>
      <c r="P33" s="457"/>
      <c r="Q33" s="457"/>
      <c r="R33" s="457"/>
      <c r="S33" s="457"/>
      <c r="T33" s="215"/>
      <c r="U33" s="492" t="s">
        <v>196</v>
      </c>
      <c r="V33" s="492"/>
      <c r="W33" s="457" t="s">
        <v>197</v>
      </c>
      <c r="X33" s="457"/>
      <c r="Y33" s="457"/>
      <c r="Z33" s="457"/>
      <c r="AA33" s="457"/>
      <c r="AB33" s="457"/>
      <c r="AC33" s="457"/>
      <c r="AD33" s="457"/>
      <c r="AE33" s="457"/>
      <c r="AF33" s="457"/>
      <c r="AG33" s="457"/>
      <c r="AH33" s="457"/>
      <c r="AI33" s="457"/>
      <c r="AJ33" s="457"/>
      <c r="AK33" s="457"/>
      <c r="AL33" s="215"/>
      <c r="AM33" s="492" t="s">
        <v>196</v>
      </c>
      <c r="AN33" s="492"/>
      <c r="AO33" s="457" t="s">
        <v>197</v>
      </c>
      <c r="AP33" s="457"/>
      <c r="AQ33" s="457"/>
      <c r="AR33" s="457"/>
      <c r="AS33" s="457"/>
      <c r="AT33" s="457"/>
      <c r="AU33" s="457"/>
      <c r="AV33" s="457"/>
      <c r="AW33" s="457"/>
      <c r="AX33" s="457"/>
      <c r="AY33" s="457"/>
      <c r="AZ33" s="457"/>
      <c r="BA33" s="457"/>
      <c r="BB33" s="457"/>
      <c r="BC33" s="457"/>
      <c r="BD33" s="216"/>
      <c r="BE33" s="457" t="s">
        <v>198</v>
      </c>
      <c r="BF33" s="457"/>
      <c r="BG33" s="457" t="s">
        <v>199</v>
      </c>
      <c r="BH33" s="457"/>
      <c r="BI33" s="457"/>
      <c r="BJ33" s="457"/>
      <c r="BK33" s="457"/>
      <c r="BL33" s="457"/>
      <c r="BM33" s="457"/>
      <c r="BN33" s="457"/>
      <c r="BO33" s="457"/>
      <c r="BP33" s="457"/>
      <c r="BQ33" s="457"/>
      <c r="BR33" s="457"/>
      <c r="BS33" s="457"/>
      <c r="BT33" s="457"/>
      <c r="BU33" s="457"/>
      <c r="BV33" s="216"/>
      <c r="BW33" s="492" t="s">
        <v>198</v>
      </c>
      <c r="BX33" s="492"/>
      <c r="BY33" s="457" t="s">
        <v>200</v>
      </c>
      <c r="BZ33" s="457"/>
      <c r="CA33" s="457"/>
      <c r="CB33" s="457"/>
      <c r="CC33" s="457"/>
      <c r="CD33" s="457"/>
      <c r="CE33" s="457"/>
      <c r="CF33" s="457"/>
      <c r="CG33" s="457"/>
      <c r="CH33" s="457"/>
      <c r="CI33" s="457"/>
      <c r="CJ33" s="457"/>
      <c r="CK33" s="457"/>
      <c r="CL33" s="457"/>
      <c r="CM33" s="457"/>
      <c r="CN33" s="215"/>
      <c r="CO33" s="492" t="s">
        <v>196</v>
      </c>
      <c r="CP33" s="492"/>
      <c r="CQ33" s="457" t="s">
        <v>201</v>
      </c>
      <c r="CR33" s="457"/>
      <c r="CS33" s="457"/>
      <c r="CT33" s="457"/>
      <c r="CU33" s="457"/>
      <c r="CV33" s="457"/>
      <c r="CW33" s="457"/>
      <c r="CX33" s="457"/>
      <c r="CY33" s="457"/>
      <c r="CZ33" s="457"/>
      <c r="DA33" s="457"/>
      <c r="DB33" s="457"/>
      <c r="DC33" s="457"/>
      <c r="DD33" s="457"/>
      <c r="DE33" s="457"/>
      <c r="DF33" s="215"/>
      <c r="DG33" s="653" t="s">
        <v>202</v>
      </c>
      <c r="DH33" s="653"/>
      <c r="DI33" s="217"/>
      <c r="DJ33" s="185"/>
      <c r="DK33" s="185"/>
      <c r="DL33" s="185"/>
      <c r="DM33" s="185"/>
      <c r="DN33" s="185"/>
      <c r="DO33" s="185"/>
    </row>
    <row r="34" spans="1:119" ht="32.25" customHeight="1">
      <c r="A34" s="186"/>
      <c r="B34" s="212"/>
      <c r="C34" s="654">
        <f>IF(E34="","",1)</f>
        <v>1</v>
      </c>
      <c r="D34" s="654"/>
      <c r="E34" s="655" t="str">
        <f>IF('各会計、関係団体の財政状況及び健全化判断比率'!B7="","",'各会計、関係団体の財政状況及び健全化判断比率'!B7)</f>
        <v>一般会計</v>
      </c>
      <c r="F34" s="655"/>
      <c r="G34" s="655"/>
      <c r="H34" s="655"/>
      <c r="I34" s="655"/>
      <c r="J34" s="655"/>
      <c r="K34" s="655"/>
      <c r="L34" s="655"/>
      <c r="M34" s="655"/>
      <c r="N34" s="655"/>
      <c r="O34" s="655"/>
      <c r="P34" s="655"/>
      <c r="Q34" s="655"/>
      <c r="R34" s="655"/>
      <c r="S34" s="655"/>
      <c r="T34" s="213"/>
      <c r="U34" s="654">
        <f>IF(W34="","",MAX(C34:D43)+1)</f>
        <v>3</v>
      </c>
      <c r="V34" s="654"/>
      <c r="W34" s="655" t="str">
        <f>IF('各会計、関係団体の財政状況及び健全化判断比率'!B28="","",'各会計、関係団体の財政状況及び健全化判断比率'!B28)</f>
        <v>国民健康保険特別会計</v>
      </c>
      <c r="X34" s="655"/>
      <c r="Y34" s="655"/>
      <c r="Z34" s="655"/>
      <c r="AA34" s="655"/>
      <c r="AB34" s="655"/>
      <c r="AC34" s="655"/>
      <c r="AD34" s="655"/>
      <c r="AE34" s="655"/>
      <c r="AF34" s="655"/>
      <c r="AG34" s="655"/>
      <c r="AH34" s="655"/>
      <c r="AI34" s="655"/>
      <c r="AJ34" s="655"/>
      <c r="AK34" s="655"/>
      <c r="AL34" s="213"/>
      <c r="AM34" s="654">
        <f>IF(AO34="","",MAX(C34:D43,U34:V43)+1)</f>
        <v>6</v>
      </c>
      <c r="AN34" s="654"/>
      <c r="AO34" s="655" t="str">
        <f>IF('各会計、関係団体の財政状況及び健全化判断比率'!B31="","",'各会計、関係団体の財政状況及び健全化判断比率'!B31)</f>
        <v>水道事業会計</v>
      </c>
      <c r="AP34" s="655"/>
      <c r="AQ34" s="655"/>
      <c r="AR34" s="655"/>
      <c r="AS34" s="655"/>
      <c r="AT34" s="655"/>
      <c r="AU34" s="655"/>
      <c r="AV34" s="655"/>
      <c r="AW34" s="655"/>
      <c r="AX34" s="655"/>
      <c r="AY34" s="655"/>
      <c r="AZ34" s="655"/>
      <c r="BA34" s="655"/>
      <c r="BB34" s="655"/>
      <c r="BC34" s="655"/>
      <c r="BD34" s="213"/>
      <c r="BE34" s="654">
        <f>IF(BG34="","",MAX(C34:D43,U34:V43,AM34:AN43)+1)</f>
        <v>8</v>
      </c>
      <c r="BF34" s="654"/>
      <c r="BG34" s="655" t="str">
        <f>IF('各会計、関係団体の財政状況及び健全化判断比率'!B33="","",'各会計、関係団体の財政状況及び健全化判断比率'!B33)</f>
        <v>農業集落排水事業特別会計</v>
      </c>
      <c r="BH34" s="655"/>
      <c r="BI34" s="655"/>
      <c r="BJ34" s="655"/>
      <c r="BK34" s="655"/>
      <c r="BL34" s="655"/>
      <c r="BM34" s="655"/>
      <c r="BN34" s="655"/>
      <c r="BO34" s="655"/>
      <c r="BP34" s="655"/>
      <c r="BQ34" s="655"/>
      <c r="BR34" s="655"/>
      <c r="BS34" s="655"/>
      <c r="BT34" s="655"/>
      <c r="BU34" s="655"/>
      <c r="BV34" s="213"/>
      <c r="BW34" s="654">
        <f>IF(BY34="","",MAX(C34:D43,U34:V43,AM34:AN43,BE34:BF43)+1)</f>
        <v>10</v>
      </c>
      <c r="BX34" s="654"/>
      <c r="BY34" s="655" t="str">
        <f>IF('各会計、関係団体の財政状況及び健全化判断比率'!B68="","",'各会計、関係団体の財政状況及び健全化判断比率'!B68)</f>
        <v>久喜宮代衛生組合</v>
      </c>
      <c r="BZ34" s="655"/>
      <c r="CA34" s="655"/>
      <c r="CB34" s="655"/>
      <c r="CC34" s="655"/>
      <c r="CD34" s="655"/>
      <c r="CE34" s="655"/>
      <c r="CF34" s="655"/>
      <c r="CG34" s="655"/>
      <c r="CH34" s="655"/>
      <c r="CI34" s="655"/>
      <c r="CJ34" s="655"/>
      <c r="CK34" s="655"/>
      <c r="CL34" s="655"/>
      <c r="CM34" s="655"/>
      <c r="CN34" s="213"/>
      <c r="CO34" s="654" t="str">
        <f>IF(CQ34="","",MAX(C34:D43,U34:V43,AM34:AN43,BE34:BF43,BW34:BX43)+1)</f>
        <v/>
      </c>
      <c r="CP34" s="654"/>
      <c r="CQ34" s="655" t="str">
        <f>IF('各会計、関係団体の財政状況及び健全化判断比率'!BS7="","",'各会計、関係団体の財政状況及び健全化判断比率'!BS7)</f>
        <v/>
      </c>
      <c r="CR34" s="655"/>
      <c r="CS34" s="655"/>
      <c r="CT34" s="655"/>
      <c r="CU34" s="655"/>
      <c r="CV34" s="655"/>
      <c r="CW34" s="655"/>
      <c r="CX34" s="655"/>
      <c r="CY34" s="655"/>
      <c r="CZ34" s="655"/>
      <c r="DA34" s="655"/>
      <c r="DB34" s="655"/>
      <c r="DC34" s="655"/>
      <c r="DD34" s="655"/>
      <c r="DE34" s="655"/>
      <c r="DF34" s="210"/>
      <c r="DG34" s="656" t="str">
        <f>IF('各会計、関係団体の財政状況及び健全化判断比率'!BR7="","",'各会計、関係団体の財政状況及び健全化判断比率'!BR7)</f>
        <v/>
      </c>
      <c r="DH34" s="656"/>
      <c r="DI34" s="217"/>
      <c r="DJ34" s="185"/>
      <c r="DK34" s="185"/>
      <c r="DL34" s="185"/>
      <c r="DM34" s="185"/>
      <c r="DN34" s="185"/>
      <c r="DO34" s="185"/>
    </row>
    <row r="35" spans="1:119" ht="32.25" customHeight="1">
      <c r="A35" s="186"/>
      <c r="B35" s="212"/>
      <c r="C35" s="654">
        <f>IF(E35="","",C34+1)</f>
        <v>2</v>
      </c>
      <c r="D35" s="654"/>
      <c r="E35" s="655" t="str">
        <f>IF('各会計、関係団体の財政状況及び健全化判断比率'!B8="","",'各会計、関係団体の財政状況及び健全化判断比率'!B8)</f>
        <v>土地区画整理事業特別会計（普通会計）</v>
      </c>
      <c r="F35" s="655"/>
      <c r="G35" s="655"/>
      <c r="H35" s="655"/>
      <c r="I35" s="655"/>
      <c r="J35" s="655"/>
      <c r="K35" s="655"/>
      <c r="L35" s="655"/>
      <c r="M35" s="655"/>
      <c r="N35" s="655"/>
      <c r="O35" s="655"/>
      <c r="P35" s="655"/>
      <c r="Q35" s="655"/>
      <c r="R35" s="655"/>
      <c r="S35" s="655"/>
      <c r="T35" s="213"/>
      <c r="U35" s="654">
        <f>IF(W35="","",U34+1)</f>
        <v>4</v>
      </c>
      <c r="V35" s="654"/>
      <c r="W35" s="655" t="str">
        <f>IF('各会計、関係団体の財政状況及び健全化判断比率'!B29="","",'各会計、関係団体の財政状況及び健全化判断比率'!B29)</f>
        <v>介護保険特別会計</v>
      </c>
      <c r="X35" s="655"/>
      <c r="Y35" s="655"/>
      <c r="Z35" s="655"/>
      <c r="AA35" s="655"/>
      <c r="AB35" s="655"/>
      <c r="AC35" s="655"/>
      <c r="AD35" s="655"/>
      <c r="AE35" s="655"/>
      <c r="AF35" s="655"/>
      <c r="AG35" s="655"/>
      <c r="AH35" s="655"/>
      <c r="AI35" s="655"/>
      <c r="AJ35" s="655"/>
      <c r="AK35" s="655"/>
      <c r="AL35" s="213"/>
      <c r="AM35" s="654">
        <f t="shared" ref="AM35:AM43" si="0">IF(AO35="","",AM34+1)</f>
        <v>7</v>
      </c>
      <c r="AN35" s="654"/>
      <c r="AO35" s="655" t="str">
        <f>IF('各会計、関係団体の財政状況及び健全化判断比率'!B32="","",'各会計、関係団体の財政状況及び健全化判断比率'!B32)</f>
        <v>下水道事業会計</v>
      </c>
      <c r="AP35" s="655"/>
      <c r="AQ35" s="655"/>
      <c r="AR35" s="655"/>
      <c r="AS35" s="655"/>
      <c r="AT35" s="655"/>
      <c r="AU35" s="655"/>
      <c r="AV35" s="655"/>
      <c r="AW35" s="655"/>
      <c r="AX35" s="655"/>
      <c r="AY35" s="655"/>
      <c r="AZ35" s="655"/>
      <c r="BA35" s="655"/>
      <c r="BB35" s="655"/>
      <c r="BC35" s="655"/>
      <c r="BD35" s="213"/>
      <c r="BE35" s="654">
        <f t="shared" ref="BE35:BE43" si="1">IF(BG35="","",BE34+1)</f>
        <v>9</v>
      </c>
      <c r="BF35" s="654"/>
      <c r="BG35" s="655" t="str">
        <f>IF('各会計、関係団体の財政状況及び健全化判断比率'!B34="","",'各会計、関係団体の財政状況及び健全化判断比率'!B34)</f>
        <v>土地区画整理事業特別会計</v>
      </c>
      <c r="BH35" s="655"/>
      <c r="BI35" s="655"/>
      <c r="BJ35" s="655"/>
      <c r="BK35" s="655"/>
      <c r="BL35" s="655"/>
      <c r="BM35" s="655"/>
      <c r="BN35" s="655"/>
      <c r="BO35" s="655"/>
      <c r="BP35" s="655"/>
      <c r="BQ35" s="655"/>
      <c r="BR35" s="655"/>
      <c r="BS35" s="655"/>
      <c r="BT35" s="655"/>
      <c r="BU35" s="655"/>
      <c r="BV35" s="213"/>
      <c r="BW35" s="654">
        <f t="shared" ref="BW35:BW43" si="2">IF(BY35="","",BW34+1)</f>
        <v>11</v>
      </c>
      <c r="BX35" s="654"/>
      <c r="BY35" s="655" t="str">
        <f>IF('各会計、関係団体の財政状況及び健全化判断比率'!B69="","",'各会計、関係団体の財政状況及び健全化判断比率'!B69)</f>
        <v>北本地区衛生組合</v>
      </c>
      <c r="BZ35" s="655"/>
      <c r="CA35" s="655"/>
      <c r="CB35" s="655"/>
      <c r="CC35" s="655"/>
      <c r="CD35" s="655"/>
      <c r="CE35" s="655"/>
      <c r="CF35" s="655"/>
      <c r="CG35" s="655"/>
      <c r="CH35" s="655"/>
      <c r="CI35" s="655"/>
      <c r="CJ35" s="655"/>
      <c r="CK35" s="655"/>
      <c r="CL35" s="655"/>
      <c r="CM35" s="655"/>
      <c r="CN35" s="213"/>
      <c r="CO35" s="654" t="str">
        <f t="shared" ref="CO35:CO43" si="3">IF(CQ35="","",CO34+1)</f>
        <v/>
      </c>
      <c r="CP35" s="654"/>
      <c r="CQ35" s="655" t="str">
        <f>IF('各会計、関係団体の財政状況及び健全化判断比率'!BS8="","",'各会計、関係団体の財政状況及び健全化判断比率'!BS8)</f>
        <v/>
      </c>
      <c r="CR35" s="655"/>
      <c r="CS35" s="655"/>
      <c r="CT35" s="655"/>
      <c r="CU35" s="655"/>
      <c r="CV35" s="655"/>
      <c r="CW35" s="655"/>
      <c r="CX35" s="655"/>
      <c r="CY35" s="655"/>
      <c r="CZ35" s="655"/>
      <c r="DA35" s="655"/>
      <c r="DB35" s="655"/>
      <c r="DC35" s="655"/>
      <c r="DD35" s="655"/>
      <c r="DE35" s="655"/>
      <c r="DF35" s="210"/>
      <c r="DG35" s="656" t="str">
        <f>IF('各会計、関係団体の財政状況及び健全化判断比率'!BR8="","",'各会計、関係団体の財政状況及び健全化判断比率'!BR8)</f>
        <v/>
      </c>
      <c r="DH35" s="656"/>
      <c r="DI35" s="217"/>
      <c r="DJ35" s="185"/>
      <c r="DK35" s="185"/>
      <c r="DL35" s="185"/>
      <c r="DM35" s="185"/>
      <c r="DN35" s="185"/>
      <c r="DO35" s="185"/>
    </row>
    <row r="36" spans="1:119" ht="32.25" customHeight="1">
      <c r="A36" s="186"/>
      <c r="B36" s="212"/>
      <c r="C36" s="654" t="str">
        <f>IF(E36="","",C35+1)</f>
        <v/>
      </c>
      <c r="D36" s="654"/>
      <c r="E36" s="655" t="str">
        <f>IF('各会計、関係団体の財政状況及び健全化判断比率'!B9="","",'各会計、関係団体の財政状況及び健全化判断比率'!B9)</f>
        <v/>
      </c>
      <c r="F36" s="655"/>
      <c r="G36" s="655"/>
      <c r="H36" s="655"/>
      <c r="I36" s="655"/>
      <c r="J36" s="655"/>
      <c r="K36" s="655"/>
      <c r="L36" s="655"/>
      <c r="M36" s="655"/>
      <c r="N36" s="655"/>
      <c r="O36" s="655"/>
      <c r="P36" s="655"/>
      <c r="Q36" s="655"/>
      <c r="R36" s="655"/>
      <c r="S36" s="655"/>
      <c r="T36" s="213"/>
      <c r="U36" s="654">
        <f t="shared" ref="U36:U43" si="4">IF(W36="","",U35+1)</f>
        <v>5</v>
      </c>
      <c r="V36" s="654"/>
      <c r="W36" s="655" t="str">
        <f>IF('各会計、関係団体の財政状況及び健全化判断比率'!B30="","",'各会計、関係団体の財政状況及び健全化判断比率'!B30)</f>
        <v>後期高齢者医療特別会計</v>
      </c>
      <c r="X36" s="655"/>
      <c r="Y36" s="655"/>
      <c r="Z36" s="655"/>
      <c r="AA36" s="655"/>
      <c r="AB36" s="655"/>
      <c r="AC36" s="655"/>
      <c r="AD36" s="655"/>
      <c r="AE36" s="655"/>
      <c r="AF36" s="655"/>
      <c r="AG36" s="655"/>
      <c r="AH36" s="655"/>
      <c r="AI36" s="655"/>
      <c r="AJ36" s="655"/>
      <c r="AK36" s="655"/>
      <c r="AL36" s="213"/>
      <c r="AM36" s="654" t="str">
        <f t="shared" si="0"/>
        <v/>
      </c>
      <c r="AN36" s="654"/>
      <c r="AO36" s="655"/>
      <c r="AP36" s="655"/>
      <c r="AQ36" s="655"/>
      <c r="AR36" s="655"/>
      <c r="AS36" s="655"/>
      <c r="AT36" s="655"/>
      <c r="AU36" s="655"/>
      <c r="AV36" s="655"/>
      <c r="AW36" s="655"/>
      <c r="AX36" s="655"/>
      <c r="AY36" s="655"/>
      <c r="AZ36" s="655"/>
      <c r="BA36" s="655"/>
      <c r="BB36" s="655"/>
      <c r="BC36" s="655"/>
      <c r="BD36" s="213"/>
      <c r="BE36" s="654" t="str">
        <f t="shared" si="1"/>
        <v/>
      </c>
      <c r="BF36" s="654"/>
      <c r="BG36" s="655"/>
      <c r="BH36" s="655"/>
      <c r="BI36" s="655"/>
      <c r="BJ36" s="655"/>
      <c r="BK36" s="655"/>
      <c r="BL36" s="655"/>
      <c r="BM36" s="655"/>
      <c r="BN36" s="655"/>
      <c r="BO36" s="655"/>
      <c r="BP36" s="655"/>
      <c r="BQ36" s="655"/>
      <c r="BR36" s="655"/>
      <c r="BS36" s="655"/>
      <c r="BT36" s="655"/>
      <c r="BU36" s="655"/>
      <c r="BV36" s="213"/>
      <c r="BW36" s="654">
        <f t="shared" si="2"/>
        <v>12</v>
      </c>
      <c r="BX36" s="654"/>
      <c r="BY36" s="655" t="str">
        <f>IF('各会計、関係団体の財政状況及び健全化判断比率'!B70="","",'各会計、関係団体の財政状況及び健全化判断比率'!B70)</f>
        <v>利根川栗橋流域水防事務組合</v>
      </c>
      <c r="BZ36" s="655"/>
      <c r="CA36" s="655"/>
      <c r="CB36" s="655"/>
      <c r="CC36" s="655"/>
      <c r="CD36" s="655"/>
      <c r="CE36" s="655"/>
      <c r="CF36" s="655"/>
      <c r="CG36" s="655"/>
      <c r="CH36" s="655"/>
      <c r="CI36" s="655"/>
      <c r="CJ36" s="655"/>
      <c r="CK36" s="655"/>
      <c r="CL36" s="655"/>
      <c r="CM36" s="655"/>
      <c r="CN36" s="213"/>
      <c r="CO36" s="654" t="str">
        <f t="shared" si="3"/>
        <v/>
      </c>
      <c r="CP36" s="654"/>
      <c r="CQ36" s="655" t="str">
        <f>IF('各会計、関係団体の財政状況及び健全化判断比率'!BS9="","",'各会計、関係団体の財政状況及び健全化判断比率'!BS9)</f>
        <v/>
      </c>
      <c r="CR36" s="655"/>
      <c r="CS36" s="655"/>
      <c r="CT36" s="655"/>
      <c r="CU36" s="655"/>
      <c r="CV36" s="655"/>
      <c r="CW36" s="655"/>
      <c r="CX36" s="655"/>
      <c r="CY36" s="655"/>
      <c r="CZ36" s="655"/>
      <c r="DA36" s="655"/>
      <c r="DB36" s="655"/>
      <c r="DC36" s="655"/>
      <c r="DD36" s="655"/>
      <c r="DE36" s="655"/>
      <c r="DF36" s="210"/>
      <c r="DG36" s="656" t="str">
        <f>IF('各会計、関係団体の財政状況及び健全化判断比率'!BR9="","",'各会計、関係団体の財政状況及び健全化判断比率'!BR9)</f>
        <v/>
      </c>
      <c r="DH36" s="656"/>
      <c r="DI36" s="217"/>
      <c r="DJ36" s="185"/>
      <c r="DK36" s="185"/>
      <c r="DL36" s="185"/>
      <c r="DM36" s="185"/>
      <c r="DN36" s="185"/>
      <c r="DO36" s="185"/>
    </row>
    <row r="37" spans="1:119" ht="32.25" customHeight="1">
      <c r="A37" s="186"/>
      <c r="B37" s="212"/>
      <c r="C37" s="654" t="str">
        <f>IF(E37="","",C36+1)</f>
        <v/>
      </c>
      <c r="D37" s="654"/>
      <c r="E37" s="655" t="str">
        <f>IF('各会計、関係団体の財政状況及び健全化判断比率'!B10="","",'各会計、関係団体の財政状況及び健全化判断比率'!B10)</f>
        <v/>
      </c>
      <c r="F37" s="655"/>
      <c r="G37" s="655"/>
      <c r="H37" s="655"/>
      <c r="I37" s="655"/>
      <c r="J37" s="655"/>
      <c r="K37" s="655"/>
      <c r="L37" s="655"/>
      <c r="M37" s="655"/>
      <c r="N37" s="655"/>
      <c r="O37" s="655"/>
      <c r="P37" s="655"/>
      <c r="Q37" s="655"/>
      <c r="R37" s="655"/>
      <c r="S37" s="655"/>
      <c r="T37" s="213"/>
      <c r="U37" s="654" t="str">
        <f t="shared" si="4"/>
        <v/>
      </c>
      <c r="V37" s="654"/>
      <c r="W37" s="655"/>
      <c r="X37" s="655"/>
      <c r="Y37" s="655"/>
      <c r="Z37" s="655"/>
      <c r="AA37" s="655"/>
      <c r="AB37" s="655"/>
      <c r="AC37" s="655"/>
      <c r="AD37" s="655"/>
      <c r="AE37" s="655"/>
      <c r="AF37" s="655"/>
      <c r="AG37" s="655"/>
      <c r="AH37" s="655"/>
      <c r="AI37" s="655"/>
      <c r="AJ37" s="655"/>
      <c r="AK37" s="655"/>
      <c r="AL37" s="213"/>
      <c r="AM37" s="654" t="str">
        <f t="shared" si="0"/>
        <v/>
      </c>
      <c r="AN37" s="654"/>
      <c r="AO37" s="655"/>
      <c r="AP37" s="655"/>
      <c r="AQ37" s="655"/>
      <c r="AR37" s="655"/>
      <c r="AS37" s="655"/>
      <c r="AT37" s="655"/>
      <c r="AU37" s="655"/>
      <c r="AV37" s="655"/>
      <c r="AW37" s="655"/>
      <c r="AX37" s="655"/>
      <c r="AY37" s="655"/>
      <c r="AZ37" s="655"/>
      <c r="BA37" s="655"/>
      <c r="BB37" s="655"/>
      <c r="BC37" s="655"/>
      <c r="BD37" s="213"/>
      <c r="BE37" s="654" t="str">
        <f t="shared" si="1"/>
        <v/>
      </c>
      <c r="BF37" s="654"/>
      <c r="BG37" s="655"/>
      <c r="BH37" s="655"/>
      <c r="BI37" s="655"/>
      <c r="BJ37" s="655"/>
      <c r="BK37" s="655"/>
      <c r="BL37" s="655"/>
      <c r="BM37" s="655"/>
      <c r="BN37" s="655"/>
      <c r="BO37" s="655"/>
      <c r="BP37" s="655"/>
      <c r="BQ37" s="655"/>
      <c r="BR37" s="655"/>
      <c r="BS37" s="655"/>
      <c r="BT37" s="655"/>
      <c r="BU37" s="655"/>
      <c r="BV37" s="213"/>
      <c r="BW37" s="654">
        <f t="shared" si="2"/>
        <v>13</v>
      </c>
      <c r="BX37" s="654"/>
      <c r="BY37" s="655" t="str">
        <f>IF('各会計、関係団体の財政状況及び健全化判断比率'!B71="","",'各会計、関係団体の財政状況及び健全化判断比率'!B71)</f>
        <v>埼玉県市町村総合事務組合</v>
      </c>
      <c r="BZ37" s="655"/>
      <c r="CA37" s="655"/>
      <c r="CB37" s="655"/>
      <c r="CC37" s="655"/>
      <c r="CD37" s="655"/>
      <c r="CE37" s="655"/>
      <c r="CF37" s="655"/>
      <c r="CG37" s="655"/>
      <c r="CH37" s="655"/>
      <c r="CI37" s="655"/>
      <c r="CJ37" s="655"/>
      <c r="CK37" s="655"/>
      <c r="CL37" s="655"/>
      <c r="CM37" s="655"/>
      <c r="CN37" s="213"/>
      <c r="CO37" s="654" t="str">
        <f t="shared" si="3"/>
        <v/>
      </c>
      <c r="CP37" s="654"/>
      <c r="CQ37" s="655" t="str">
        <f>IF('各会計、関係団体の財政状況及び健全化判断比率'!BS10="","",'各会計、関係団体の財政状況及び健全化判断比率'!BS10)</f>
        <v/>
      </c>
      <c r="CR37" s="655"/>
      <c r="CS37" s="655"/>
      <c r="CT37" s="655"/>
      <c r="CU37" s="655"/>
      <c r="CV37" s="655"/>
      <c r="CW37" s="655"/>
      <c r="CX37" s="655"/>
      <c r="CY37" s="655"/>
      <c r="CZ37" s="655"/>
      <c r="DA37" s="655"/>
      <c r="DB37" s="655"/>
      <c r="DC37" s="655"/>
      <c r="DD37" s="655"/>
      <c r="DE37" s="655"/>
      <c r="DF37" s="210"/>
      <c r="DG37" s="656" t="str">
        <f>IF('各会計、関係団体の財政状況及び健全化判断比率'!BR10="","",'各会計、関係団体の財政状況及び健全化判断比率'!BR10)</f>
        <v/>
      </c>
      <c r="DH37" s="656"/>
      <c r="DI37" s="217"/>
      <c r="DJ37" s="185"/>
      <c r="DK37" s="185"/>
      <c r="DL37" s="185"/>
      <c r="DM37" s="185"/>
      <c r="DN37" s="185"/>
      <c r="DO37" s="185"/>
    </row>
    <row r="38" spans="1:119" ht="32.25" customHeight="1">
      <c r="A38" s="186"/>
      <c r="B38" s="212"/>
      <c r="C38" s="654" t="str">
        <f t="shared" ref="C38:C43" si="5">IF(E38="","",C37+1)</f>
        <v/>
      </c>
      <c r="D38" s="654"/>
      <c r="E38" s="655" t="str">
        <f>IF('各会計、関係団体の財政状況及び健全化判断比率'!B11="","",'各会計、関係団体の財政状況及び健全化判断比率'!B11)</f>
        <v/>
      </c>
      <c r="F38" s="655"/>
      <c r="G38" s="655"/>
      <c r="H38" s="655"/>
      <c r="I38" s="655"/>
      <c r="J38" s="655"/>
      <c r="K38" s="655"/>
      <c r="L38" s="655"/>
      <c r="M38" s="655"/>
      <c r="N38" s="655"/>
      <c r="O38" s="655"/>
      <c r="P38" s="655"/>
      <c r="Q38" s="655"/>
      <c r="R38" s="655"/>
      <c r="S38" s="655"/>
      <c r="T38" s="213"/>
      <c r="U38" s="654" t="str">
        <f t="shared" si="4"/>
        <v/>
      </c>
      <c r="V38" s="654"/>
      <c r="W38" s="655"/>
      <c r="X38" s="655"/>
      <c r="Y38" s="655"/>
      <c r="Z38" s="655"/>
      <c r="AA38" s="655"/>
      <c r="AB38" s="655"/>
      <c r="AC38" s="655"/>
      <c r="AD38" s="655"/>
      <c r="AE38" s="655"/>
      <c r="AF38" s="655"/>
      <c r="AG38" s="655"/>
      <c r="AH38" s="655"/>
      <c r="AI38" s="655"/>
      <c r="AJ38" s="655"/>
      <c r="AK38" s="655"/>
      <c r="AL38" s="213"/>
      <c r="AM38" s="654" t="str">
        <f t="shared" si="0"/>
        <v/>
      </c>
      <c r="AN38" s="654"/>
      <c r="AO38" s="655"/>
      <c r="AP38" s="655"/>
      <c r="AQ38" s="655"/>
      <c r="AR38" s="655"/>
      <c r="AS38" s="655"/>
      <c r="AT38" s="655"/>
      <c r="AU38" s="655"/>
      <c r="AV38" s="655"/>
      <c r="AW38" s="655"/>
      <c r="AX38" s="655"/>
      <c r="AY38" s="655"/>
      <c r="AZ38" s="655"/>
      <c r="BA38" s="655"/>
      <c r="BB38" s="655"/>
      <c r="BC38" s="655"/>
      <c r="BD38" s="213"/>
      <c r="BE38" s="654" t="str">
        <f t="shared" si="1"/>
        <v/>
      </c>
      <c r="BF38" s="654"/>
      <c r="BG38" s="655"/>
      <c r="BH38" s="655"/>
      <c r="BI38" s="655"/>
      <c r="BJ38" s="655"/>
      <c r="BK38" s="655"/>
      <c r="BL38" s="655"/>
      <c r="BM38" s="655"/>
      <c r="BN38" s="655"/>
      <c r="BO38" s="655"/>
      <c r="BP38" s="655"/>
      <c r="BQ38" s="655"/>
      <c r="BR38" s="655"/>
      <c r="BS38" s="655"/>
      <c r="BT38" s="655"/>
      <c r="BU38" s="655"/>
      <c r="BV38" s="213"/>
      <c r="BW38" s="654">
        <f t="shared" si="2"/>
        <v>14</v>
      </c>
      <c r="BX38" s="654"/>
      <c r="BY38" s="655" t="str">
        <f>IF('各会計、関係団体の財政状況及び健全化判断比率'!B72="","",'各会計、関係団体の財政状況及び健全化判断比率'!B72)</f>
        <v>埼玉県市町村総合事務組合</v>
      </c>
      <c r="BZ38" s="655"/>
      <c r="CA38" s="655"/>
      <c r="CB38" s="655"/>
      <c r="CC38" s="655"/>
      <c r="CD38" s="655"/>
      <c r="CE38" s="655"/>
      <c r="CF38" s="655"/>
      <c r="CG38" s="655"/>
      <c r="CH38" s="655"/>
      <c r="CI38" s="655"/>
      <c r="CJ38" s="655"/>
      <c r="CK38" s="655"/>
      <c r="CL38" s="655"/>
      <c r="CM38" s="655"/>
      <c r="CN38" s="213"/>
      <c r="CO38" s="654" t="str">
        <f t="shared" si="3"/>
        <v/>
      </c>
      <c r="CP38" s="654"/>
      <c r="CQ38" s="655" t="str">
        <f>IF('各会計、関係団体の財政状況及び健全化判断比率'!BS11="","",'各会計、関係団体の財政状況及び健全化判断比率'!BS11)</f>
        <v/>
      </c>
      <c r="CR38" s="655"/>
      <c r="CS38" s="655"/>
      <c r="CT38" s="655"/>
      <c r="CU38" s="655"/>
      <c r="CV38" s="655"/>
      <c r="CW38" s="655"/>
      <c r="CX38" s="655"/>
      <c r="CY38" s="655"/>
      <c r="CZ38" s="655"/>
      <c r="DA38" s="655"/>
      <c r="DB38" s="655"/>
      <c r="DC38" s="655"/>
      <c r="DD38" s="655"/>
      <c r="DE38" s="655"/>
      <c r="DF38" s="210"/>
      <c r="DG38" s="656" t="str">
        <f>IF('各会計、関係団体の財政状況及び健全化判断比率'!BR11="","",'各会計、関係団体の財政状況及び健全化判断比率'!BR11)</f>
        <v/>
      </c>
      <c r="DH38" s="656"/>
      <c r="DI38" s="217"/>
      <c r="DJ38" s="185"/>
      <c r="DK38" s="185"/>
      <c r="DL38" s="185"/>
      <c r="DM38" s="185"/>
      <c r="DN38" s="185"/>
      <c r="DO38" s="185"/>
    </row>
    <row r="39" spans="1:119" ht="32.25" customHeight="1">
      <c r="A39" s="186"/>
      <c r="B39" s="212"/>
      <c r="C39" s="654" t="str">
        <f t="shared" si="5"/>
        <v/>
      </c>
      <c r="D39" s="654"/>
      <c r="E39" s="655" t="str">
        <f>IF('各会計、関係団体の財政状況及び健全化判断比率'!B12="","",'各会計、関係団体の財政状況及び健全化判断比率'!B12)</f>
        <v/>
      </c>
      <c r="F39" s="655"/>
      <c r="G39" s="655"/>
      <c r="H39" s="655"/>
      <c r="I39" s="655"/>
      <c r="J39" s="655"/>
      <c r="K39" s="655"/>
      <c r="L39" s="655"/>
      <c r="M39" s="655"/>
      <c r="N39" s="655"/>
      <c r="O39" s="655"/>
      <c r="P39" s="655"/>
      <c r="Q39" s="655"/>
      <c r="R39" s="655"/>
      <c r="S39" s="655"/>
      <c r="T39" s="213"/>
      <c r="U39" s="654" t="str">
        <f t="shared" si="4"/>
        <v/>
      </c>
      <c r="V39" s="654"/>
      <c r="W39" s="655"/>
      <c r="X39" s="655"/>
      <c r="Y39" s="655"/>
      <c r="Z39" s="655"/>
      <c r="AA39" s="655"/>
      <c r="AB39" s="655"/>
      <c r="AC39" s="655"/>
      <c r="AD39" s="655"/>
      <c r="AE39" s="655"/>
      <c r="AF39" s="655"/>
      <c r="AG39" s="655"/>
      <c r="AH39" s="655"/>
      <c r="AI39" s="655"/>
      <c r="AJ39" s="655"/>
      <c r="AK39" s="655"/>
      <c r="AL39" s="213"/>
      <c r="AM39" s="654" t="str">
        <f t="shared" si="0"/>
        <v/>
      </c>
      <c r="AN39" s="654"/>
      <c r="AO39" s="655"/>
      <c r="AP39" s="655"/>
      <c r="AQ39" s="655"/>
      <c r="AR39" s="655"/>
      <c r="AS39" s="655"/>
      <c r="AT39" s="655"/>
      <c r="AU39" s="655"/>
      <c r="AV39" s="655"/>
      <c r="AW39" s="655"/>
      <c r="AX39" s="655"/>
      <c r="AY39" s="655"/>
      <c r="AZ39" s="655"/>
      <c r="BA39" s="655"/>
      <c r="BB39" s="655"/>
      <c r="BC39" s="655"/>
      <c r="BD39" s="213"/>
      <c r="BE39" s="654" t="str">
        <f t="shared" si="1"/>
        <v/>
      </c>
      <c r="BF39" s="654"/>
      <c r="BG39" s="655"/>
      <c r="BH39" s="655"/>
      <c r="BI39" s="655"/>
      <c r="BJ39" s="655"/>
      <c r="BK39" s="655"/>
      <c r="BL39" s="655"/>
      <c r="BM39" s="655"/>
      <c r="BN39" s="655"/>
      <c r="BO39" s="655"/>
      <c r="BP39" s="655"/>
      <c r="BQ39" s="655"/>
      <c r="BR39" s="655"/>
      <c r="BS39" s="655"/>
      <c r="BT39" s="655"/>
      <c r="BU39" s="655"/>
      <c r="BV39" s="213"/>
      <c r="BW39" s="654">
        <f t="shared" si="2"/>
        <v>15</v>
      </c>
      <c r="BX39" s="654"/>
      <c r="BY39" s="655" t="str">
        <f>IF('各会計、関係団体の財政状況及び健全化判断比率'!B73="","",'各会計、関係団体の財政状況及び健全化判断比率'!B73)</f>
        <v>広域利根斎場組合</v>
      </c>
      <c r="BZ39" s="655"/>
      <c r="CA39" s="655"/>
      <c r="CB39" s="655"/>
      <c r="CC39" s="655"/>
      <c r="CD39" s="655"/>
      <c r="CE39" s="655"/>
      <c r="CF39" s="655"/>
      <c r="CG39" s="655"/>
      <c r="CH39" s="655"/>
      <c r="CI39" s="655"/>
      <c r="CJ39" s="655"/>
      <c r="CK39" s="655"/>
      <c r="CL39" s="655"/>
      <c r="CM39" s="655"/>
      <c r="CN39" s="213"/>
      <c r="CO39" s="654" t="str">
        <f t="shared" si="3"/>
        <v/>
      </c>
      <c r="CP39" s="654"/>
      <c r="CQ39" s="655" t="str">
        <f>IF('各会計、関係団体の財政状況及び健全化判断比率'!BS12="","",'各会計、関係団体の財政状況及び健全化判断比率'!BS12)</f>
        <v/>
      </c>
      <c r="CR39" s="655"/>
      <c r="CS39" s="655"/>
      <c r="CT39" s="655"/>
      <c r="CU39" s="655"/>
      <c r="CV39" s="655"/>
      <c r="CW39" s="655"/>
      <c r="CX39" s="655"/>
      <c r="CY39" s="655"/>
      <c r="CZ39" s="655"/>
      <c r="DA39" s="655"/>
      <c r="DB39" s="655"/>
      <c r="DC39" s="655"/>
      <c r="DD39" s="655"/>
      <c r="DE39" s="655"/>
      <c r="DF39" s="210"/>
      <c r="DG39" s="656" t="str">
        <f>IF('各会計、関係団体の財政状況及び健全化判断比率'!BR12="","",'各会計、関係団体の財政状況及び健全化判断比率'!BR12)</f>
        <v/>
      </c>
      <c r="DH39" s="656"/>
      <c r="DI39" s="217"/>
      <c r="DJ39" s="185"/>
      <c r="DK39" s="185"/>
      <c r="DL39" s="185"/>
      <c r="DM39" s="185"/>
      <c r="DN39" s="185"/>
      <c r="DO39" s="185"/>
    </row>
    <row r="40" spans="1:119" ht="32.25" customHeight="1">
      <c r="A40" s="186"/>
      <c r="B40" s="212"/>
      <c r="C40" s="654" t="str">
        <f t="shared" si="5"/>
        <v/>
      </c>
      <c r="D40" s="654"/>
      <c r="E40" s="655" t="str">
        <f>IF('各会計、関係団体の財政状況及び健全化判断比率'!B13="","",'各会計、関係団体の財政状況及び健全化判断比率'!B13)</f>
        <v/>
      </c>
      <c r="F40" s="655"/>
      <c r="G40" s="655"/>
      <c r="H40" s="655"/>
      <c r="I40" s="655"/>
      <c r="J40" s="655"/>
      <c r="K40" s="655"/>
      <c r="L40" s="655"/>
      <c r="M40" s="655"/>
      <c r="N40" s="655"/>
      <c r="O40" s="655"/>
      <c r="P40" s="655"/>
      <c r="Q40" s="655"/>
      <c r="R40" s="655"/>
      <c r="S40" s="655"/>
      <c r="T40" s="213"/>
      <c r="U40" s="654" t="str">
        <f t="shared" si="4"/>
        <v/>
      </c>
      <c r="V40" s="654"/>
      <c r="W40" s="655"/>
      <c r="X40" s="655"/>
      <c r="Y40" s="655"/>
      <c r="Z40" s="655"/>
      <c r="AA40" s="655"/>
      <c r="AB40" s="655"/>
      <c r="AC40" s="655"/>
      <c r="AD40" s="655"/>
      <c r="AE40" s="655"/>
      <c r="AF40" s="655"/>
      <c r="AG40" s="655"/>
      <c r="AH40" s="655"/>
      <c r="AI40" s="655"/>
      <c r="AJ40" s="655"/>
      <c r="AK40" s="655"/>
      <c r="AL40" s="213"/>
      <c r="AM40" s="654" t="str">
        <f t="shared" si="0"/>
        <v/>
      </c>
      <c r="AN40" s="654"/>
      <c r="AO40" s="655"/>
      <c r="AP40" s="655"/>
      <c r="AQ40" s="655"/>
      <c r="AR40" s="655"/>
      <c r="AS40" s="655"/>
      <c r="AT40" s="655"/>
      <c r="AU40" s="655"/>
      <c r="AV40" s="655"/>
      <c r="AW40" s="655"/>
      <c r="AX40" s="655"/>
      <c r="AY40" s="655"/>
      <c r="AZ40" s="655"/>
      <c r="BA40" s="655"/>
      <c r="BB40" s="655"/>
      <c r="BC40" s="655"/>
      <c r="BD40" s="213"/>
      <c r="BE40" s="654" t="str">
        <f t="shared" si="1"/>
        <v/>
      </c>
      <c r="BF40" s="654"/>
      <c r="BG40" s="655"/>
      <c r="BH40" s="655"/>
      <c r="BI40" s="655"/>
      <c r="BJ40" s="655"/>
      <c r="BK40" s="655"/>
      <c r="BL40" s="655"/>
      <c r="BM40" s="655"/>
      <c r="BN40" s="655"/>
      <c r="BO40" s="655"/>
      <c r="BP40" s="655"/>
      <c r="BQ40" s="655"/>
      <c r="BR40" s="655"/>
      <c r="BS40" s="655"/>
      <c r="BT40" s="655"/>
      <c r="BU40" s="655"/>
      <c r="BV40" s="213"/>
      <c r="BW40" s="654">
        <f t="shared" si="2"/>
        <v>16</v>
      </c>
      <c r="BX40" s="654"/>
      <c r="BY40" s="655" t="str">
        <f>IF('各会計、関係団体の財政状況及び健全化判断比率'!B74="","",'各会計、関係団体の財政状況及び健全化判断比率'!B74)</f>
        <v>彩の国さいたま人づくり広域連合</v>
      </c>
      <c r="BZ40" s="655"/>
      <c r="CA40" s="655"/>
      <c r="CB40" s="655"/>
      <c r="CC40" s="655"/>
      <c r="CD40" s="655"/>
      <c r="CE40" s="655"/>
      <c r="CF40" s="655"/>
      <c r="CG40" s="655"/>
      <c r="CH40" s="655"/>
      <c r="CI40" s="655"/>
      <c r="CJ40" s="655"/>
      <c r="CK40" s="655"/>
      <c r="CL40" s="655"/>
      <c r="CM40" s="655"/>
      <c r="CN40" s="213"/>
      <c r="CO40" s="654" t="str">
        <f t="shared" si="3"/>
        <v/>
      </c>
      <c r="CP40" s="654"/>
      <c r="CQ40" s="655" t="str">
        <f>IF('各会計、関係団体の財政状況及び健全化判断比率'!BS13="","",'各会計、関係団体の財政状況及び健全化判断比率'!BS13)</f>
        <v/>
      </c>
      <c r="CR40" s="655"/>
      <c r="CS40" s="655"/>
      <c r="CT40" s="655"/>
      <c r="CU40" s="655"/>
      <c r="CV40" s="655"/>
      <c r="CW40" s="655"/>
      <c r="CX40" s="655"/>
      <c r="CY40" s="655"/>
      <c r="CZ40" s="655"/>
      <c r="DA40" s="655"/>
      <c r="DB40" s="655"/>
      <c r="DC40" s="655"/>
      <c r="DD40" s="655"/>
      <c r="DE40" s="655"/>
      <c r="DF40" s="210"/>
      <c r="DG40" s="656" t="str">
        <f>IF('各会計、関係団体の財政状況及び健全化判断比率'!BR13="","",'各会計、関係団体の財政状況及び健全化判断比率'!BR13)</f>
        <v/>
      </c>
      <c r="DH40" s="656"/>
      <c r="DI40" s="217"/>
      <c r="DJ40" s="185"/>
      <c r="DK40" s="185"/>
      <c r="DL40" s="185"/>
      <c r="DM40" s="185"/>
      <c r="DN40" s="185"/>
      <c r="DO40" s="185"/>
    </row>
    <row r="41" spans="1:119" ht="32.25" customHeight="1">
      <c r="A41" s="186"/>
      <c r="B41" s="212"/>
      <c r="C41" s="654" t="str">
        <f t="shared" si="5"/>
        <v/>
      </c>
      <c r="D41" s="654"/>
      <c r="E41" s="655" t="str">
        <f>IF('各会計、関係団体の財政状況及び健全化判断比率'!B14="","",'各会計、関係団体の財政状況及び健全化判断比率'!B14)</f>
        <v/>
      </c>
      <c r="F41" s="655"/>
      <c r="G41" s="655"/>
      <c r="H41" s="655"/>
      <c r="I41" s="655"/>
      <c r="J41" s="655"/>
      <c r="K41" s="655"/>
      <c r="L41" s="655"/>
      <c r="M41" s="655"/>
      <c r="N41" s="655"/>
      <c r="O41" s="655"/>
      <c r="P41" s="655"/>
      <c r="Q41" s="655"/>
      <c r="R41" s="655"/>
      <c r="S41" s="655"/>
      <c r="T41" s="213"/>
      <c r="U41" s="654" t="str">
        <f t="shared" si="4"/>
        <v/>
      </c>
      <c r="V41" s="654"/>
      <c r="W41" s="655"/>
      <c r="X41" s="655"/>
      <c r="Y41" s="655"/>
      <c r="Z41" s="655"/>
      <c r="AA41" s="655"/>
      <c r="AB41" s="655"/>
      <c r="AC41" s="655"/>
      <c r="AD41" s="655"/>
      <c r="AE41" s="655"/>
      <c r="AF41" s="655"/>
      <c r="AG41" s="655"/>
      <c r="AH41" s="655"/>
      <c r="AI41" s="655"/>
      <c r="AJ41" s="655"/>
      <c r="AK41" s="655"/>
      <c r="AL41" s="213"/>
      <c r="AM41" s="654" t="str">
        <f t="shared" si="0"/>
        <v/>
      </c>
      <c r="AN41" s="654"/>
      <c r="AO41" s="655"/>
      <c r="AP41" s="655"/>
      <c r="AQ41" s="655"/>
      <c r="AR41" s="655"/>
      <c r="AS41" s="655"/>
      <c r="AT41" s="655"/>
      <c r="AU41" s="655"/>
      <c r="AV41" s="655"/>
      <c r="AW41" s="655"/>
      <c r="AX41" s="655"/>
      <c r="AY41" s="655"/>
      <c r="AZ41" s="655"/>
      <c r="BA41" s="655"/>
      <c r="BB41" s="655"/>
      <c r="BC41" s="655"/>
      <c r="BD41" s="213"/>
      <c r="BE41" s="654" t="str">
        <f t="shared" si="1"/>
        <v/>
      </c>
      <c r="BF41" s="654"/>
      <c r="BG41" s="655"/>
      <c r="BH41" s="655"/>
      <c r="BI41" s="655"/>
      <c r="BJ41" s="655"/>
      <c r="BK41" s="655"/>
      <c r="BL41" s="655"/>
      <c r="BM41" s="655"/>
      <c r="BN41" s="655"/>
      <c r="BO41" s="655"/>
      <c r="BP41" s="655"/>
      <c r="BQ41" s="655"/>
      <c r="BR41" s="655"/>
      <c r="BS41" s="655"/>
      <c r="BT41" s="655"/>
      <c r="BU41" s="655"/>
      <c r="BV41" s="213"/>
      <c r="BW41" s="654">
        <f t="shared" si="2"/>
        <v>17</v>
      </c>
      <c r="BX41" s="654"/>
      <c r="BY41" s="655" t="str">
        <f>IF('各会計、関係団体の財政状況及び健全化判断比率'!B75="","",'各会計、関係団体の財政状況及び健全化判断比率'!B75)</f>
        <v>埼玉県後期高齢者医療広域連合</v>
      </c>
      <c r="BZ41" s="655"/>
      <c r="CA41" s="655"/>
      <c r="CB41" s="655"/>
      <c r="CC41" s="655"/>
      <c r="CD41" s="655"/>
      <c r="CE41" s="655"/>
      <c r="CF41" s="655"/>
      <c r="CG41" s="655"/>
      <c r="CH41" s="655"/>
      <c r="CI41" s="655"/>
      <c r="CJ41" s="655"/>
      <c r="CK41" s="655"/>
      <c r="CL41" s="655"/>
      <c r="CM41" s="655"/>
      <c r="CN41" s="213"/>
      <c r="CO41" s="654" t="str">
        <f t="shared" si="3"/>
        <v/>
      </c>
      <c r="CP41" s="654"/>
      <c r="CQ41" s="655" t="str">
        <f>IF('各会計、関係団体の財政状況及び健全化判断比率'!BS14="","",'各会計、関係団体の財政状況及び健全化判断比率'!BS14)</f>
        <v/>
      </c>
      <c r="CR41" s="655"/>
      <c r="CS41" s="655"/>
      <c r="CT41" s="655"/>
      <c r="CU41" s="655"/>
      <c r="CV41" s="655"/>
      <c r="CW41" s="655"/>
      <c r="CX41" s="655"/>
      <c r="CY41" s="655"/>
      <c r="CZ41" s="655"/>
      <c r="DA41" s="655"/>
      <c r="DB41" s="655"/>
      <c r="DC41" s="655"/>
      <c r="DD41" s="655"/>
      <c r="DE41" s="655"/>
      <c r="DF41" s="210"/>
      <c r="DG41" s="656" t="str">
        <f>IF('各会計、関係団体の財政状況及び健全化判断比率'!BR14="","",'各会計、関係団体の財政状況及び健全化判断比率'!BR14)</f>
        <v/>
      </c>
      <c r="DH41" s="656"/>
      <c r="DI41" s="217"/>
      <c r="DJ41" s="185"/>
      <c r="DK41" s="185"/>
      <c r="DL41" s="185"/>
      <c r="DM41" s="185"/>
      <c r="DN41" s="185"/>
      <c r="DO41" s="185"/>
    </row>
    <row r="42" spans="1:119" ht="32.25" customHeight="1">
      <c r="A42" s="185"/>
      <c r="B42" s="212"/>
      <c r="C42" s="654" t="str">
        <f t="shared" si="5"/>
        <v/>
      </c>
      <c r="D42" s="654"/>
      <c r="E42" s="655" t="str">
        <f>IF('各会計、関係団体の財政状況及び健全化判断比率'!B15="","",'各会計、関係団体の財政状況及び健全化判断比率'!B15)</f>
        <v/>
      </c>
      <c r="F42" s="655"/>
      <c r="G42" s="655"/>
      <c r="H42" s="655"/>
      <c r="I42" s="655"/>
      <c r="J42" s="655"/>
      <c r="K42" s="655"/>
      <c r="L42" s="655"/>
      <c r="M42" s="655"/>
      <c r="N42" s="655"/>
      <c r="O42" s="655"/>
      <c r="P42" s="655"/>
      <c r="Q42" s="655"/>
      <c r="R42" s="655"/>
      <c r="S42" s="655"/>
      <c r="T42" s="213"/>
      <c r="U42" s="654" t="str">
        <f t="shared" si="4"/>
        <v/>
      </c>
      <c r="V42" s="654"/>
      <c r="W42" s="655"/>
      <c r="X42" s="655"/>
      <c r="Y42" s="655"/>
      <c r="Z42" s="655"/>
      <c r="AA42" s="655"/>
      <c r="AB42" s="655"/>
      <c r="AC42" s="655"/>
      <c r="AD42" s="655"/>
      <c r="AE42" s="655"/>
      <c r="AF42" s="655"/>
      <c r="AG42" s="655"/>
      <c r="AH42" s="655"/>
      <c r="AI42" s="655"/>
      <c r="AJ42" s="655"/>
      <c r="AK42" s="655"/>
      <c r="AL42" s="213"/>
      <c r="AM42" s="654" t="str">
        <f t="shared" si="0"/>
        <v/>
      </c>
      <c r="AN42" s="654"/>
      <c r="AO42" s="655"/>
      <c r="AP42" s="655"/>
      <c r="AQ42" s="655"/>
      <c r="AR42" s="655"/>
      <c r="AS42" s="655"/>
      <c r="AT42" s="655"/>
      <c r="AU42" s="655"/>
      <c r="AV42" s="655"/>
      <c r="AW42" s="655"/>
      <c r="AX42" s="655"/>
      <c r="AY42" s="655"/>
      <c r="AZ42" s="655"/>
      <c r="BA42" s="655"/>
      <c r="BB42" s="655"/>
      <c r="BC42" s="655"/>
      <c r="BD42" s="213"/>
      <c r="BE42" s="654" t="str">
        <f t="shared" si="1"/>
        <v/>
      </c>
      <c r="BF42" s="654"/>
      <c r="BG42" s="655"/>
      <c r="BH42" s="655"/>
      <c r="BI42" s="655"/>
      <c r="BJ42" s="655"/>
      <c r="BK42" s="655"/>
      <c r="BL42" s="655"/>
      <c r="BM42" s="655"/>
      <c r="BN42" s="655"/>
      <c r="BO42" s="655"/>
      <c r="BP42" s="655"/>
      <c r="BQ42" s="655"/>
      <c r="BR42" s="655"/>
      <c r="BS42" s="655"/>
      <c r="BT42" s="655"/>
      <c r="BU42" s="655"/>
      <c r="BV42" s="213"/>
      <c r="BW42" s="654">
        <f t="shared" si="2"/>
        <v>18</v>
      </c>
      <c r="BX42" s="654"/>
      <c r="BY42" s="655" t="str">
        <f>IF('各会計、関係団体の財政状況及び健全化判断比率'!B76="","",'各会計、関係団体の財政状況及び健全化判断比率'!B76)</f>
        <v>埼玉県後期高齢者医療広域連合</v>
      </c>
      <c r="BZ42" s="655"/>
      <c r="CA42" s="655"/>
      <c r="CB42" s="655"/>
      <c r="CC42" s="655"/>
      <c r="CD42" s="655"/>
      <c r="CE42" s="655"/>
      <c r="CF42" s="655"/>
      <c r="CG42" s="655"/>
      <c r="CH42" s="655"/>
      <c r="CI42" s="655"/>
      <c r="CJ42" s="655"/>
      <c r="CK42" s="655"/>
      <c r="CL42" s="655"/>
      <c r="CM42" s="655"/>
      <c r="CN42" s="213"/>
      <c r="CO42" s="654" t="str">
        <f t="shared" si="3"/>
        <v/>
      </c>
      <c r="CP42" s="654"/>
      <c r="CQ42" s="655" t="str">
        <f>IF('各会計、関係団体の財政状況及び健全化判断比率'!BS15="","",'各会計、関係団体の財政状況及び健全化判断比率'!BS15)</f>
        <v/>
      </c>
      <c r="CR42" s="655"/>
      <c r="CS42" s="655"/>
      <c r="CT42" s="655"/>
      <c r="CU42" s="655"/>
      <c r="CV42" s="655"/>
      <c r="CW42" s="655"/>
      <c r="CX42" s="655"/>
      <c r="CY42" s="655"/>
      <c r="CZ42" s="655"/>
      <c r="DA42" s="655"/>
      <c r="DB42" s="655"/>
      <c r="DC42" s="655"/>
      <c r="DD42" s="655"/>
      <c r="DE42" s="655"/>
      <c r="DF42" s="210"/>
      <c r="DG42" s="656" t="str">
        <f>IF('各会計、関係団体の財政状況及び健全化判断比率'!BR15="","",'各会計、関係団体の財政状況及び健全化判断比率'!BR15)</f>
        <v/>
      </c>
      <c r="DH42" s="656"/>
      <c r="DI42" s="217"/>
      <c r="DJ42" s="185"/>
      <c r="DK42" s="185"/>
      <c r="DL42" s="185"/>
      <c r="DM42" s="185"/>
      <c r="DN42" s="185"/>
      <c r="DO42" s="185"/>
    </row>
    <row r="43" spans="1:119" ht="32.25" customHeight="1">
      <c r="A43" s="185"/>
      <c r="B43" s="212"/>
      <c r="C43" s="654" t="str">
        <f t="shared" si="5"/>
        <v/>
      </c>
      <c r="D43" s="654"/>
      <c r="E43" s="655" t="str">
        <f>IF('各会計、関係団体の財政状況及び健全化判断比率'!B16="","",'各会計、関係団体の財政状況及び健全化判断比率'!B16)</f>
        <v/>
      </c>
      <c r="F43" s="655"/>
      <c r="G43" s="655"/>
      <c r="H43" s="655"/>
      <c r="I43" s="655"/>
      <c r="J43" s="655"/>
      <c r="K43" s="655"/>
      <c r="L43" s="655"/>
      <c r="M43" s="655"/>
      <c r="N43" s="655"/>
      <c r="O43" s="655"/>
      <c r="P43" s="655"/>
      <c r="Q43" s="655"/>
      <c r="R43" s="655"/>
      <c r="S43" s="655"/>
      <c r="T43" s="213"/>
      <c r="U43" s="654" t="str">
        <f t="shared" si="4"/>
        <v/>
      </c>
      <c r="V43" s="654"/>
      <c r="W43" s="655"/>
      <c r="X43" s="655"/>
      <c r="Y43" s="655"/>
      <c r="Z43" s="655"/>
      <c r="AA43" s="655"/>
      <c r="AB43" s="655"/>
      <c r="AC43" s="655"/>
      <c r="AD43" s="655"/>
      <c r="AE43" s="655"/>
      <c r="AF43" s="655"/>
      <c r="AG43" s="655"/>
      <c r="AH43" s="655"/>
      <c r="AI43" s="655"/>
      <c r="AJ43" s="655"/>
      <c r="AK43" s="655"/>
      <c r="AL43" s="213"/>
      <c r="AM43" s="654" t="str">
        <f t="shared" si="0"/>
        <v/>
      </c>
      <c r="AN43" s="654"/>
      <c r="AO43" s="655"/>
      <c r="AP43" s="655"/>
      <c r="AQ43" s="655"/>
      <c r="AR43" s="655"/>
      <c r="AS43" s="655"/>
      <c r="AT43" s="655"/>
      <c r="AU43" s="655"/>
      <c r="AV43" s="655"/>
      <c r="AW43" s="655"/>
      <c r="AX43" s="655"/>
      <c r="AY43" s="655"/>
      <c r="AZ43" s="655"/>
      <c r="BA43" s="655"/>
      <c r="BB43" s="655"/>
      <c r="BC43" s="655"/>
      <c r="BD43" s="213"/>
      <c r="BE43" s="654" t="str">
        <f t="shared" si="1"/>
        <v/>
      </c>
      <c r="BF43" s="654"/>
      <c r="BG43" s="655"/>
      <c r="BH43" s="655"/>
      <c r="BI43" s="655"/>
      <c r="BJ43" s="655"/>
      <c r="BK43" s="655"/>
      <c r="BL43" s="655"/>
      <c r="BM43" s="655"/>
      <c r="BN43" s="655"/>
      <c r="BO43" s="655"/>
      <c r="BP43" s="655"/>
      <c r="BQ43" s="655"/>
      <c r="BR43" s="655"/>
      <c r="BS43" s="655"/>
      <c r="BT43" s="655"/>
      <c r="BU43" s="655"/>
      <c r="BV43" s="213"/>
      <c r="BW43" s="654">
        <f t="shared" si="2"/>
        <v>19</v>
      </c>
      <c r="BX43" s="654"/>
      <c r="BY43" s="655" t="str">
        <f>IF('各会計、関係団体の財政状況及び健全化判断比率'!B77="","",'各会計、関係団体の財政状況及び健全化判断比率'!B77)</f>
        <v>埼玉東部消防組合</v>
      </c>
      <c r="BZ43" s="655"/>
      <c r="CA43" s="655"/>
      <c r="CB43" s="655"/>
      <c r="CC43" s="655"/>
      <c r="CD43" s="655"/>
      <c r="CE43" s="655"/>
      <c r="CF43" s="655"/>
      <c r="CG43" s="655"/>
      <c r="CH43" s="655"/>
      <c r="CI43" s="655"/>
      <c r="CJ43" s="655"/>
      <c r="CK43" s="655"/>
      <c r="CL43" s="655"/>
      <c r="CM43" s="655"/>
      <c r="CN43" s="213"/>
      <c r="CO43" s="654" t="str">
        <f t="shared" si="3"/>
        <v/>
      </c>
      <c r="CP43" s="654"/>
      <c r="CQ43" s="655" t="str">
        <f>IF('各会計、関係団体の財政状況及び健全化判断比率'!BS16="","",'各会計、関係団体の財政状況及び健全化判断比率'!BS16)</f>
        <v/>
      </c>
      <c r="CR43" s="655"/>
      <c r="CS43" s="655"/>
      <c r="CT43" s="655"/>
      <c r="CU43" s="655"/>
      <c r="CV43" s="655"/>
      <c r="CW43" s="655"/>
      <c r="CX43" s="655"/>
      <c r="CY43" s="655"/>
      <c r="CZ43" s="655"/>
      <c r="DA43" s="655"/>
      <c r="DB43" s="655"/>
      <c r="DC43" s="655"/>
      <c r="DD43" s="655"/>
      <c r="DE43" s="655"/>
      <c r="DF43" s="210"/>
      <c r="DG43" s="656" t="str">
        <f>IF('各会計、関係団体の財政状況及び健全化判断比率'!BR16="","",'各会計、関係団体の財政状況及び健全化判断比率'!BR16)</f>
        <v/>
      </c>
      <c r="DH43" s="65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fr5YWUbxK4cavmnOR5eiVzyUEibZBrOzOguFvwBp1S68RTKcWyjiIRlG1hivzvs3PadkMRxjqHdBT2icuB0KCA==" saltValue="rMjAugMCTEGrsO7NozzN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6" t="s">
        <v>567</v>
      </c>
      <c r="D34" s="1246"/>
      <c r="E34" s="1247"/>
      <c r="F34" s="32">
        <v>13.99</v>
      </c>
      <c r="G34" s="33">
        <v>10.8</v>
      </c>
      <c r="H34" s="33">
        <v>8.02</v>
      </c>
      <c r="I34" s="33">
        <v>7.77</v>
      </c>
      <c r="J34" s="34">
        <v>9.08</v>
      </c>
      <c r="K34" s="22"/>
      <c r="L34" s="22"/>
      <c r="M34" s="22"/>
      <c r="N34" s="22"/>
      <c r="O34" s="22"/>
      <c r="P34" s="22"/>
    </row>
    <row r="35" spans="1:16" ht="39" customHeight="1">
      <c r="A35" s="22"/>
      <c r="B35" s="35"/>
      <c r="C35" s="1240" t="s">
        <v>568</v>
      </c>
      <c r="D35" s="1241"/>
      <c r="E35" s="1242"/>
      <c r="F35" s="36">
        <v>4.9400000000000004</v>
      </c>
      <c r="G35" s="37">
        <v>8.25</v>
      </c>
      <c r="H35" s="37">
        <v>7.29</v>
      </c>
      <c r="I35" s="37">
        <v>4.24</v>
      </c>
      <c r="J35" s="38">
        <v>4.47</v>
      </c>
      <c r="K35" s="22"/>
      <c r="L35" s="22"/>
      <c r="M35" s="22"/>
      <c r="N35" s="22"/>
      <c r="O35" s="22"/>
      <c r="P35" s="22"/>
    </row>
    <row r="36" spans="1:16" ht="39" customHeight="1">
      <c r="A36" s="22"/>
      <c r="B36" s="35"/>
      <c r="C36" s="1240" t="s">
        <v>569</v>
      </c>
      <c r="D36" s="1241"/>
      <c r="E36" s="1242"/>
      <c r="F36" s="36">
        <v>0.74</v>
      </c>
      <c r="G36" s="37">
        <v>1.19</v>
      </c>
      <c r="H36" s="37">
        <v>0.95</v>
      </c>
      <c r="I36" s="37">
        <v>0.43</v>
      </c>
      <c r="J36" s="38">
        <v>1.57</v>
      </c>
      <c r="K36" s="22"/>
      <c r="L36" s="22"/>
      <c r="M36" s="22"/>
      <c r="N36" s="22"/>
      <c r="O36" s="22"/>
      <c r="P36" s="22"/>
    </row>
    <row r="37" spans="1:16" ht="39" customHeight="1">
      <c r="A37" s="22"/>
      <c r="B37" s="35"/>
      <c r="C37" s="1240" t="s">
        <v>570</v>
      </c>
      <c r="D37" s="1241"/>
      <c r="E37" s="1242"/>
      <c r="F37" s="36">
        <v>4.7699999999999996</v>
      </c>
      <c r="G37" s="37">
        <v>3.24</v>
      </c>
      <c r="H37" s="37">
        <v>3.37</v>
      </c>
      <c r="I37" s="37">
        <v>3.13</v>
      </c>
      <c r="J37" s="38">
        <v>1.52</v>
      </c>
      <c r="K37" s="22"/>
      <c r="L37" s="22"/>
      <c r="M37" s="22"/>
      <c r="N37" s="22"/>
      <c r="O37" s="22"/>
      <c r="P37" s="22"/>
    </row>
    <row r="38" spans="1:16" ht="39" customHeight="1">
      <c r="A38" s="22"/>
      <c r="B38" s="35"/>
      <c r="C38" s="1240" t="s">
        <v>571</v>
      </c>
      <c r="D38" s="1241"/>
      <c r="E38" s="1242"/>
      <c r="F38" s="36" t="s">
        <v>517</v>
      </c>
      <c r="G38" s="37" t="s">
        <v>517</v>
      </c>
      <c r="H38" s="37" t="s">
        <v>517</v>
      </c>
      <c r="I38" s="37">
        <v>0.6</v>
      </c>
      <c r="J38" s="38">
        <v>0.59</v>
      </c>
      <c r="K38" s="22"/>
      <c r="L38" s="22"/>
      <c r="M38" s="22"/>
      <c r="N38" s="22"/>
      <c r="O38" s="22"/>
      <c r="P38" s="22"/>
    </row>
    <row r="39" spans="1:16" ht="39" customHeight="1">
      <c r="A39" s="22"/>
      <c r="B39" s="35"/>
      <c r="C39" s="1240" t="s">
        <v>572</v>
      </c>
      <c r="D39" s="1241"/>
      <c r="E39" s="1242"/>
      <c r="F39" s="36" t="s">
        <v>517</v>
      </c>
      <c r="G39" s="37" t="s">
        <v>517</v>
      </c>
      <c r="H39" s="37">
        <v>0.31</v>
      </c>
      <c r="I39" s="37">
        <v>0.15</v>
      </c>
      <c r="J39" s="38">
        <v>0.13</v>
      </c>
      <c r="K39" s="22"/>
      <c r="L39" s="22"/>
      <c r="M39" s="22"/>
      <c r="N39" s="22"/>
      <c r="O39" s="22"/>
      <c r="P39" s="22"/>
    </row>
    <row r="40" spans="1:16" ht="39" customHeight="1">
      <c r="A40" s="22"/>
      <c r="B40" s="35"/>
      <c r="C40" s="1240" t="s">
        <v>573</v>
      </c>
      <c r="D40" s="1241"/>
      <c r="E40" s="1242"/>
      <c r="F40" s="36">
        <v>0.09</v>
      </c>
      <c r="G40" s="37">
        <v>0.08</v>
      </c>
      <c r="H40" s="37">
        <v>0.04</v>
      </c>
      <c r="I40" s="37">
        <v>0.06</v>
      </c>
      <c r="J40" s="38">
        <v>0.04</v>
      </c>
      <c r="K40" s="22"/>
      <c r="L40" s="22"/>
      <c r="M40" s="22"/>
      <c r="N40" s="22"/>
      <c r="O40" s="22"/>
      <c r="P40" s="22"/>
    </row>
    <row r="41" spans="1:16" ht="39" customHeight="1">
      <c r="A41" s="22"/>
      <c r="B41" s="35"/>
      <c r="C41" s="1240" t="s">
        <v>574</v>
      </c>
      <c r="D41" s="1241"/>
      <c r="E41" s="1242"/>
      <c r="F41" s="36">
        <v>0.01</v>
      </c>
      <c r="G41" s="37">
        <v>0.01</v>
      </c>
      <c r="H41" s="37">
        <v>0.01</v>
      </c>
      <c r="I41" s="37">
        <v>0.01</v>
      </c>
      <c r="J41" s="38">
        <v>0.03</v>
      </c>
      <c r="K41" s="22"/>
      <c r="L41" s="22"/>
      <c r="M41" s="22"/>
      <c r="N41" s="22"/>
      <c r="O41" s="22"/>
      <c r="P41" s="22"/>
    </row>
    <row r="42" spans="1:16" ht="39" customHeight="1">
      <c r="A42" s="22"/>
      <c r="B42" s="39"/>
      <c r="C42" s="1240" t="s">
        <v>575</v>
      </c>
      <c r="D42" s="1241"/>
      <c r="E42" s="1242"/>
      <c r="F42" s="36" t="s">
        <v>517</v>
      </c>
      <c r="G42" s="37" t="s">
        <v>517</v>
      </c>
      <c r="H42" s="37" t="s">
        <v>517</v>
      </c>
      <c r="I42" s="37" t="s">
        <v>517</v>
      </c>
      <c r="J42" s="38" t="s">
        <v>517</v>
      </c>
      <c r="K42" s="22"/>
      <c r="L42" s="22"/>
      <c r="M42" s="22"/>
      <c r="N42" s="22"/>
      <c r="O42" s="22"/>
      <c r="P42" s="22"/>
    </row>
    <row r="43" spans="1:16" ht="39" customHeight="1" thickBot="1">
      <c r="A43" s="22"/>
      <c r="B43" s="40"/>
      <c r="C43" s="1243" t="s">
        <v>576</v>
      </c>
      <c r="D43" s="1244"/>
      <c r="E43" s="1245"/>
      <c r="F43" s="41">
        <v>0.31</v>
      </c>
      <c r="G43" s="42">
        <v>0.23</v>
      </c>
      <c r="H43" s="42">
        <v>1.21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q1YN1Xg4REx3n20phc0NjdzcX72t+bVFsQ+qNRtRsgKrUOmLpXBvipCnINMDs70qXvg0xhGRoCth+c4QnWsnw==" saltValue="sNcgmsMI7SjctxYCd/I8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48" t="s">
        <v>11</v>
      </c>
      <c r="C45" s="1249"/>
      <c r="D45" s="58"/>
      <c r="E45" s="1254" t="s">
        <v>12</v>
      </c>
      <c r="F45" s="1254"/>
      <c r="G45" s="1254"/>
      <c r="H45" s="1254"/>
      <c r="I45" s="1254"/>
      <c r="J45" s="1255"/>
      <c r="K45" s="59">
        <v>5089</v>
      </c>
      <c r="L45" s="60">
        <v>4678</v>
      </c>
      <c r="M45" s="60">
        <v>4605</v>
      </c>
      <c r="N45" s="60">
        <v>4591</v>
      </c>
      <c r="O45" s="61">
        <v>4568</v>
      </c>
      <c r="P45" s="48"/>
      <c r="Q45" s="48"/>
      <c r="R45" s="48"/>
      <c r="S45" s="48"/>
      <c r="T45" s="48"/>
      <c r="U45" s="48"/>
    </row>
    <row r="46" spans="1:21" ht="30.75" customHeight="1">
      <c r="A46" s="48"/>
      <c r="B46" s="1250"/>
      <c r="C46" s="1251"/>
      <c r="D46" s="62"/>
      <c r="E46" s="1256" t="s">
        <v>13</v>
      </c>
      <c r="F46" s="1256"/>
      <c r="G46" s="1256"/>
      <c r="H46" s="1256"/>
      <c r="I46" s="1256"/>
      <c r="J46" s="1257"/>
      <c r="K46" s="63" t="s">
        <v>517</v>
      </c>
      <c r="L46" s="64" t="s">
        <v>517</v>
      </c>
      <c r="M46" s="64" t="s">
        <v>517</v>
      </c>
      <c r="N46" s="64" t="s">
        <v>517</v>
      </c>
      <c r="O46" s="65" t="s">
        <v>517</v>
      </c>
      <c r="P46" s="48"/>
      <c r="Q46" s="48"/>
      <c r="R46" s="48"/>
      <c r="S46" s="48"/>
      <c r="T46" s="48"/>
      <c r="U46" s="48"/>
    </row>
    <row r="47" spans="1:21" ht="30.75" customHeight="1">
      <c r="A47" s="48"/>
      <c r="B47" s="1250"/>
      <c r="C47" s="1251"/>
      <c r="D47" s="62"/>
      <c r="E47" s="1256" t="s">
        <v>14</v>
      </c>
      <c r="F47" s="1256"/>
      <c r="G47" s="1256"/>
      <c r="H47" s="1256"/>
      <c r="I47" s="1256"/>
      <c r="J47" s="1257"/>
      <c r="K47" s="63" t="s">
        <v>517</v>
      </c>
      <c r="L47" s="64" t="s">
        <v>517</v>
      </c>
      <c r="M47" s="64" t="s">
        <v>517</v>
      </c>
      <c r="N47" s="64" t="s">
        <v>517</v>
      </c>
      <c r="O47" s="65" t="s">
        <v>517</v>
      </c>
      <c r="P47" s="48"/>
      <c r="Q47" s="48"/>
      <c r="R47" s="48"/>
      <c r="S47" s="48"/>
      <c r="T47" s="48"/>
      <c r="U47" s="48"/>
    </row>
    <row r="48" spans="1:21" ht="30.75" customHeight="1">
      <c r="A48" s="48"/>
      <c r="B48" s="1250"/>
      <c r="C48" s="1251"/>
      <c r="D48" s="62"/>
      <c r="E48" s="1256" t="s">
        <v>15</v>
      </c>
      <c r="F48" s="1256"/>
      <c r="G48" s="1256"/>
      <c r="H48" s="1256"/>
      <c r="I48" s="1256"/>
      <c r="J48" s="1257"/>
      <c r="K48" s="63">
        <v>1309</v>
      </c>
      <c r="L48" s="64">
        <v>1252</v>
      </c>
      <c r="M48" s="64">
        <v>1194</v>
      </c>
      <c r="N48" s="64">
        <v>1157</v>
      </c>
      <c r="O48" s="65">
        <v>1084</v>
      </c>
      <c r="P48" s="48"/>
      <c r="Q48" s="48"/>
      <c r="R48" s="48"/>
      <c r="S48" s="48"/>
      <c r="T48" s="48"/>
      <c r="U48" s="48"/>
    </row>
    <row r="49" spans="1:21" ht="30.75" customHeight="1">
      <c r="A49" s="48"/>
      <c r="B49" s="1250"/>
      <c r="C49" s="1251"/>
      <c r="D49" s="62"/>
      <c r="E49" s="1256" t="s">
        <v>16</v>
      </c>
      <c r="F49" s="1256"/>
      <c r="G49" s="1256"/>
      <c r="H49" s="1256"/>
      <c r="I49" s="1256"/>
      <c r="J49" s="1257"/>
      <c r="K49" s="63">
        <v>284</v>
      </c>
      <c r="L49" s="64">
        <v>168</v>
      </c>
      <c r="M49" s="64">
        <v>231</v>
      </c>
      <c r="N49" s="64">
        <v>234</v>
      </c>
      <c r="O49" s="65">
        <v>234</v>
      </c>
      <c r="P49" s="48"/>
      <c r="Q49" s="48"/>
      <c r="R49" s="48"/>
      <c r="S49" s="48"/>
      <c r="T49" s="48"/>
      <c r="U49" s="48"/>
    </row>
    <row r="50" spans="1:21" ht="30.75" customHeight="1">
      <c r="A50" s="48"/>
      <c r="B50" s="1250"/>
      <c r="C50" s="1251"/>
      <c r="D50" s="62"/>
      <c r="E50" s="1256" t="s">
        <v>17</v>
      </c>
      <c r="F50" s="1256"/>
      <c r="G50" s="1256"/>
      <c r="H50" s="1256"/>
      <c r="I50" s="1256"/>
      <c r="J50" s="1257"/>
      <c r="K50" s="63">
        <v>20</v>
      </c>
      <c r="L50" s="64">
        <v>20</v>
      </c>
      <c r="M50" s="64">
        <v>20</v>
      </c>
      <c r="N50" s="64">
        <v>20</v>
      </c>
      <c r="O50" s="65">
        <v>20</v>
      </c>
      <c r="P50" s="48"/>
      <c r="Q50" s="48"/>
      <c r="R50" s="48"/>
      <c r="S50" s="48"/>
      <c r="T50" s="48"/>
      <c r="U50" s="48"/>
    </row>
    <row r="51" spans="1:21" ht="30.75" customHeight="1">
      <c r="A51" s="48"/>
      <c r="B51" s="1252"/>
      <c r="C51" s="1253"/>
      <c r="D51" s="66"/>
      <c r="E51" s="1256" t="s">
        <v>18</v>
      </c>
      <c r="F51" s="1256"/>
      <c r="G51" s="1256"/>
      <c r="H51" s="1256"/>
      <c r="I51" s="1256"/>
      <c r="J51" s="1257"/>
      <c r="K51" s="63" t="s">
        <v>517</v>
      </c>
      <c r="L51" s="64" t="s">
        <v>517</v>
      </c>
      <c r="M51" s="64" t="s">
        <v>517</v>
      </c>
      <c r="N51" s="64" t="s">
        <v>517</v>
      </c>
      <c r="O51" s="65" t="s">
        <v>517</v>
      </c>
      <c r="P51" s="48"/>
      <c r="Q51" s="48"/>
      <c r="R51" s="48"/>
      <c r="S51" s="48"/>
      <c r="T51" s="48"/>
      <c r="U51" s="48"/>
    </row>
    <row r="52" spans="1:21" ht="30.75" customHeight="1">
      <c r="A52" s="48"/>
      <c r="B52" s="1258" t="s">
        <v>19</v>
      </c>
      <c r="C52" s="1259"/>
      <c r="D52" s="66"/>
      <c r="E52" s="1256" t="s">
        <v>20</v>
      </c>
      <c r="F52" s="1256"/>
      <c r="G52" s="1256"/>
      <c r="H52" s="1256"/>
      <c r="I52" s="1256"/>
      <c r="J52" s="1257"/>
      <c r="K52" s="63">
        <v>4322</v>
      </c>
      <c r="L52" s="64">
        <v>4071</v>
      </c>
      <c r="M52" s="64">
        <v>4108</v>
      </c>
      <c r="N52" s="64">
        <v>4272</v>
      </c>
      <c r="O52" s="65">
        <v>4274</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2380</v>
      </c>
      <c r="L53" s="69">
        <v>2047</v>
      </c>
      <c r="M53" s="69">
        <v>1942</v>
      </c>
      <c r="N53" s="69">
        <v>1730</v>
      </c>
      <c r="O53" s="70">
        <v>1632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64" t="s">
        <v>25</v>
      </c>
      <c r="C57" s="1265"/>
      <c r="D57" s="1268" t="s">
        <v>26</v>
      </c>
      <c r="E57" s="1269"/>
      <c r="F57" s="1269"/>
      <c r="G57" s="1269"/>
      <c r="H57" s="1269"/>
      <c r="I57" s="1269"/>
      <c r="J57" s="1270"/>
      <c r="K57" s="82"/>
      <c r="L57" s="83"/>
      <c r="M57" s="83"/>
      <c r="N57" s="83"/>
      <c r="O57" s="84"/>
    </row>
    <row r="58" spans="1:21" ht="31.5" customHeight="1" thickBot="1">
      <c r="B58" s="1266"/>
      <c r="C58" s="1267"/>
      <c r="D58" s="1271" t="s">
        <v>27</v>
      </c>
      <c r="E58" s="1272"/>
      <c r="F58" s="1272"/>
      <c r="G58" s="1272"/>
      <c r="H58" s="1272"/>
      <c r="I58" s="1272"/>
      <c r="J58" s="127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lHtGLf37RKWJgu+EsRc1fdYxXNA+wdDA7Z8DBee3vWkvhbQurzdNmLP90GOqh2jsrilCIJZJ6XmFk6X5mQhw==" saltValue="B93io5bmtnsZ53A12pJM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74" t="s">
        <v>30</v>
      </c>
      <c r="C41" s="1275"/>
      <c r="D41" s="101"/>
      <c r="E41" s="1280" t="s">
        <v>31</v>
      </c>
      <c r="F41" s="1280"/>
      <c r="G41" s="1280"/>
      <c r="H41" s="1281"/>
      <c r="I41" s="102">
        <v>47259</v>
      </c>
      <c r="J41" s="103">
        <v>48136</v>
      </c>
      <c r="K41" s="103">
        <v>47006</v>
      </c>
      <c r="L41" s="103">
        <v>45928</v>
      </c>
      <c r="M41" s="104">
        <v>44343</v>
      </c>
    </row>
    <row r="42" spans="2:13" ht="27.75" customHeight="1">
      <c r="B42" s="1276"/>
      <c r="C42" s="1277"/>
      <c r="D42" s="105"/>
      <c r="E42" s="1282" t="s">
        <v>32</v>
      </c>
      <c r="F42" s="1282"/>
      <c r="G42" s="1282"/>
      <c r="H42" s="1283"/>
      <c r="I42" s="106">
        <v>85</v>
      </c>
      <c r="J42" s="107">
        <v>70</v>
      </c>
      <c r="K42" s="107">
        <v>53</v>
      </c>
      <c r="L42" s="107">
        <v>36</v>
      </c>
      <c r="M42" s="108">
        <v>19</v>
      </c>
    </row>
    <row r="43" spans="2:13" ht="27.75" customHeight="1">
      <c r="B43" s="1276"/>
      <c r="C43" s="1277"/>
      <c r="D43" s="105"/>
      <c r="E43" s="1282" t="s">
        <v>33</v>
      </c>
      <c r="F43" s="1282"/>
      <c r="G43" s="1282"/>
      <c r="H43" s="1283"/>
      <c r="I43" s="106">
        <v>24914</v>
      </c>
      <c r="J43" s="107">
        <v>24359</v>
      </c>
      <c r="K43" s="107">
        <v>23795</v>
      </c>
      <c r="L43" s="107">
        <v>18078</v>
      </c>
      <c r="M43" s="108">
        <v>12963</v>
      </c>
    </row>
    <row r="44" spans="2:13" ht="27.75" customHeight="1">
      <c r="B44" s="1276"/>
      <c r="C44" s="1277"/>
      <c r="D44" s="105"/>
      <c r="E44" s="1282" t="s">
        <v>34</v>
      </c>
      <c r="F44" s="1282"/>
      <c r="G44" s="1282"/>
      <c r="H44" s="1283"/>
      <c r="I44" s="106">
        <v>1357</v>
      </c>
      <c r="J44" s="107">
        <v>1250</v>
      </c>
      <c r="K44" s="107">
        <v>1147</v>
      </c>
      <c r="L44" s="107">
        <v>1094</v>
      </c>
      <c r="M44" s="108">
        <v>1017</v>
      </c>
    </row>
    <row r="45" spans="2:13" ht="27.75" customHeight="1">
      <c r="B45" s="1276"/>
      <c r="C45" s="1277"/>
      <c r="D45" s="105"/>
      <c r="E45" s="1282" t="s">
        <v>35</v>
      </c>
      <c r="F45" s="1282"/>
      <c r="G45" s="1282"/>
      <c r="H45" s="1283"/>
      <c r="I45" s="106">
        <v>4820</v>
      </c>
      <c r="J45" s="107">
        <v>4232</v>
      </c>
      <c r="K45" s="107">
        <v>4276</v>
      </c>
      <c r="L45" s="107">
        <v>4069</v>
      </c>
      <c r="M45" s="108">
        <v>3784</v>
      </c>
    </row>
    <row r="46" spans="2:13" ht="27.75" customHeight="1">
      <c r="B46" s="1276"/>
      <c r="C46" s="1277"/>
      <c r="D46" s="109"/>
      <c r="E46" s="1282" t="s">
        <v>36</v>
      </c>
      <c r="F46" s="1282"/>
      <c r="G46" s="1282"/>
      <c r="H46" s="1283"/>
      <c r="I46" s="106" t="s">
        <v>517</v>
      </c>
      <c r="J46" s="107">
        <v>1</v>
      </c>
      <c r="K46" s="107" t="s">
        <v>517</v>
      </c>
      <c r="L46" s="107" t="s">
        <v>517</v>
      </c>
      <c r="M46" s="108" t="s">
        <v>517</v>
      </c>
    </row>
    <row r="47" spans="2:13" ht="27.75" customHeight="1">
      <c r="B47" s="1276"/>
      <c r="C47" s="1277"/>
      <c r="D47" s="110"/>
      <c r="E47" s="1284" t="s">
        <v>37</v>
      </c>
      <c r="F47" s="1285"/>
      <c r="G47" s="1285"/>
      <c r="H47" s="1286"/>
      <c r="I47" s="106" t="s">
        <v>517</v>
      </c>
      <c r="J47" s="107" t="s">
        <v>517</v>
      </c>
      <c r="K47" s="107" t="s">
        <v>517</v>
      </c>
      <c r="L47" s="107" t="s">
        <v>517</v>
      </c>
      <c r="M47" s="108" t="s">
        <v>517</v>
      </c>
    </row>
    <row r="48" spans="2:13" ht="27.75" customHeight="1">
      <c r="B48" s="1276"/>
      <c r="C48" s="1277"/>
      <c r="D48" s="105"/>
      <c r="E48" s="1282" t="s">
        <v>38</v>
      </c>
      <c r="F48" s="1282"/>
      <c r="G48" s="1282"/>
      <c r="H48" s="1283"/>
      <c r="I48" s="106" t="s">
        <v>517</v>
      </c>
      <c r="J48" s="107" t="s">
        <v>517</v>
      </c>
      <c r="K48" s="107" t="s">
        <v>517</v>
      </c>
      <c r="L48" s="107" t="s">
        <v>517</v>
      </c>
      <c r="M48" s="108" t="s">
        <v>517</v>
      </c>
    </row>
    <row r="49" spans="2:13" ht="27.75" customHeight="1">
      <c r="B49" s="1278"/>
      <c r="C49" s="1279"/>
      <c r="D49" s="105"/>
      <c r="E49" s="1282" t="s">
        <v>39</v>
      </c>
      <c r="F49" s="1282"/>
      <c r="G49" s="1282"/>
      <c r="H49" s="1283"/>
      <c r="I49" s="106" t="s">
        <v>517</v>
      </c>
      <c r="J49" s="107" t="s">
        <v>517</v>
      </c>
      <c r="K49" s="107" t="s">
        <v>517</v>
      </c>
      <c r="L49" s="107" t="s">
        <v>517</v>
      </c>
      <c r="M49" s="108" t="s">
        <v>517</v>
      </c>
    </row>
    <row r="50" spans="2:13" ht="27.75" customHeight="1">
      <c r="B50" s="1287" t="s">
        <v>40</v>
      </c>
      <c r="C50" s="1288"/>
      <c r="D50" s="111"/>
      <c r="E50" s="1282" t="s">
        <v>41</v>
      </c>
      <c r="F50" s="1282"/>
      <c r="G50" s="1282"/>
      <c r="H50" s="1283"/>
      <c r="I50" s="106">
        <v>8194</v>
      </c>
      <c r="J50" s="107">
        <v>9335</v>
      </c>
      <c r="K50" s="107">
        <v>10420</v>
      </c>
      <c r="L50" s="107">
        <v>10212</v>
      </c>
      <c r="M50" s="108">
        <v>9735</v>
      </c>
    </row>
    <row r="51" spans="2:13" ht="27.75" customHeight="1">
      <c r="B51" s="1276"/>
      <c r="C51" s="1277"/>
      <c r="D51" s="105"/>
      <c r="E51" s="1282" t="s">
        <v>42</v>
      </c>
      <c r="F51" s="1282"/>
      <c r="G51" s="1282"/>
      <c r="H51" s="1283"/>
      <c r="I51" s="106">
        <v>9066</v>
      </c>
      <c r="J51" s="107">
        <v>9890</v>
      </c>
      <c r="K51" s="107">
        <v>10139</v>
      </c>
      <c r="L51" s="107">
        <v>7449</v>
      </c>
      <c r="M51" s="108">
        <v>4321</v>
      </c>
    </row>
    <row r="52" spans="2:13" ht="27.75" customHeight="1">
      <c r="B52" s="1278"/>
      <c r="C52" s="1279"/>
      <c r="D52" s="105"/>
      <c r="E52" s="1282" t="s">
        <v>43</v>
      </c>
      <c r="F52" s="1282"/>
      <c r="G52" s="1282"/>
      <c r="H52" s="1283"/>
      <c r="I52" s="106">
        <v>47317</v>
      </c>
      <c r="J52" s="107">
        <v>45334</v>
      </c>
      <c r="K52" s="107">
        <v>44804</v>
      </c>
      <c r="L52" s="107">
        <v>44514</v>
      </c>
      <c r="M52" s="108">
        <v>43568</v>
      </c>
    </row>
    <row r="53" spans="2:13" ht="27.75" customHeight="1" thickBot="1">
      <c r="B53" s="1289" t="s">
        <v>44</v>
      </c>
      <c r="C53" s="1290"/>
      <c r="D53" s="112"/>
      <c r="E53" s="1291" t="s">
        <v>45</v>
      </c>
      <c r="F53" s="1291"/>
      <c r="G53" s="1291"/>
      <c r="H53" s="1292"/>
      <c r="I53" s="113">
        <v>13859</v>
      </c>
      <c r="J53" s="114">
        <v>13490</v>
      </c>
      <c r="K53" s="114">
        <v>10914</v>
      </c>
      <c r="L53" s="114">
        <v>7030</v>
      </c>
      <c r="M53" s="115">
        <v>4500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hNfHBiIg/Jd5rc1eqf9L/W1+FBvzmpyJJAld4xJFbJ0gMjZgTIWP9uoU6wunzYZgxOcC68yz1OELTnVbppXbg==" saltValue="rrbuXy2uGSmti+qFS5nh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301" t="s">
        <v>48</v>
      </c>
      <c r="D55" s="1301"/>
      <c r="E55" s="1302"/>
      <c r="F55" s="127">
        <v>5822</v>
      </c>
      <c r="G55" s="127">
        <v>5357</v>
      </c>
      <c r="H55" s="128">
        <v>5024</v>
      </c>
    </row>
    <row r="56" spans="2:8" ht="52.5" customHeight="1">
      <c r="B56" s="129"/>
      <c r="C56" s="1303" t="s">
        <v>49</v>
      </c>
      <c r="D56" s="1303"/>
      <c r="E56" s="1304"/>
      <c r="F56" s="130">
        <v>130</v>
      </c>
      <c r="G56" s="130">
        <v>130</v>
      </c>
      <c r="H56" s="131">
        <v>130</v>
      </c>
    </row>
    <row r="57" spans="2:8" ht="53.25" customHeight="1">
      <c r="B57" s="129"/>
      <c r="C57" s="1305" t="s">
        <v>50</v>
      </c>
      <c r="D57" s="1305"/>
      <c r="E57" s="1306"/>
      <c r="F57" s="132">
        <v>2846</v>
      </c>
      <c r="G57" s="132">
        <v>2793</v>
      </c>
      <c r="H57" s="133">
        <v>2756</v>
      </c>
    </row>
    <row r="58" spans="2:8" ht="45.75" customHeight="1">
      <c r="B58" s="134"/>
      <c r="C58" s="1293" t="s">
        <v>599</v>
      </c>
      <c r="D58" s="1294"/>
      <c r="E58" s="1295"/>
      <c r="F58" s="135">
        <v>900</v>
      </c>
      <c r="G58" s="135">
        <v>1296</v>
      </c>
      <c r="H58" s="136">
        <v>1296</v>
      </c>
    </row>
    <row r="59" spans="2:8" ht="45.75" customHeight="1">
      <c r="B59" s="134"/>
      <c r="C59" s="1293" t="s">
        <v>600</v>
      </c>
      <c r="D59" s="1294"/>
      <c r="E59" s="1295"/>
      <c r="F59" s="135">
        <v>326</v>
      </c>
      <c r="G59" s="135">
        <v>597</v>
      </c>
      <c r="H59" s="136">
        <v>530</v>
      </c>
    </row>
    <row r="60" spans="2:8" ht="45.75" customHeight="1">
      <c r="B60" s="134"/>
      <c r="C60" s="1293" t="s">
        <v>601</v>
      </c>
      <c r="D60" s="1294"/>
      <c r="E60" s="1295"/>
      <c r="F60" s="135">
        <v>1101</v>
      </c>
      <c r="G60" s="135">
        <v>442</v>
      </c>
      <c r="H60" s="136">
        <v>442</v>
      </c>
    </row>
    <row r="61" spans="2:8" ht="45.75" customHeight="1">
      <c r="B61" s="134"/>
      <c r="C61" s="1293" t="s">
        <v>602</v>
      </c>
      <c r="D61" s="1294"/>
      <c r="E61" s="1295"/>
      <c r="F61" s="135">
        <v>282</v>
      </c>
      <c r="G61" s="135">
        <v>237</v>
      </c>
      <c r="H61" s="136">
        <v>272</v>
      </c>
    </row>
    <row r="62" spans="2:8" ht="45.75" customHeight="1" thickBot="1">
      <c r="B62" s="137"/>
      <c r="C62" s="1296" t="s">
        <v>603</v>
      </c>
      <c r="D62" s="1297"/>
      <c r="E62" s="1298"/>
      <c r="F62" s="138">
        <v>100</v>
      </c>
      <c r="G62" s="138">
        <v>93</v>
      </c>
      <c r="H62" s="139">
        <v>86</v>
      </c>
    </row>
    <row r="63" spans="2:8" ht="52.5" customHeight="1" thickBot="1">
      <c r="B63" s="140"/>
      <c r="C63" s="1299" t="s">
        <v>51</v>
      </c>
      <c r="D63" s="1299"/>
      <c r="E63" s="1300"/>
      <c r="F63" s="141">
        <v>8797</v>
      </c>
      <c r="G63" s="141">
        <v>8280</v>
      </c>
      <c r="H63" s="142">
        <v>7909</v>
      </c>
    </row>
    <row r="64" spans="2:8" ht="15" customHeight="1"/>
    <row r="65" ht="0" hidden="1" customHeight="1"/>
    <row r="66" ht="0" hidden="1" customHeight="1"/>
  </sheetData>
  <sheetProtection algorithmName="SHA-512" hashValue="XhOIfcrnqvSJ0VwiM6PDbF49ld3fjBY6DwPhkQynFtt9eTGfkdL0a1eTsXxoYq0Gnvd1T4p9YTsMK5sQcreT/g==" saltValue="lOpp66oEmpGn4otgqQB7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zoomScaleNormal="100" workbookViewId="0"/>
  </sheetViews>
  <sheetFormatPr defaultColWidth="0" defaultRowHeight="13.5" customHeight="1" zeroHeight="1"/>
  <cols>
    <col min="1" max="1" width="6.375" style="387" customWidth="1"/>
    <col min="2" max="107" width="2.5" style="387" customWidth="1"/>
    <col min="108" max="108" width="6.125" style="397" customWidth="1"/>
    <col min="109" max="109" width="5.875" style="396"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3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9"/>
      <c r="DG4" s="389"/>
      <c r="DH4" s="389"/>
      <c r="DI4" s="389"/>
      <c r="DJ4" s="389"/>
      <c r="DK4" s="389"/>
      <c r="DL4" s="389"/>
      <c r="DM4" s="389"/>
      <c r="DN4" s="389"/>
      <c r="DO4" s="389"/>
      <c r="DP4" s="389"/>
      <c r="DQ4" s="389"/>
      <c r="DR4" s="389"/>
      <c r="DS4" s="389"/>
      <c r="DT4" s="389"/>
      <c r="DU4" s="389"/>
      <c r="DV4" s="389"/>
      <c r="DW4" s="389"/>
    </row>
    <row r="5" spans="1:143" s="3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9"/>
      <c r="DG5" s="389"/>
      <c r="DH5" s="389"/>
      <c r="DI5" s="389"/>
      <c r="DJ5" s="389"/>
      <c r="DK5" s="389"/>
      <c r="DL5" s="389"/>
      <c r="DM5" s="389"/>
      <c r="DN5" s="389"/>
      <c r="DO5" s="389"/>
      <c r="DP5" s="389"/>
      <c r="DQ5" s="389"/>
      <c r="DR5" s="389"/>
      <c r="DS5" s="389"/>
      <c r="DT5" s="389"/>
      <c r="DU5" s="389"/>
      <c r="DV5" s="389"/>
      <c r="DW5" s="389"/>
    </row>
    <row r="6" spans="1:143" s="3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389"/>
      <c r="DG6" s="389"/>
      <c r="DH6" s="389"/>
      <c r="DI6" s="389"/>
      <c r="DJ6" s="389"/>
      <c r="DK6" s="389"/>
      <c r="DL6" s="389"/>
      <c r="DM6" s="389"/>
      <c r="DN6" s="389"/>
      <c r="DO6" s="389"/>
      <c r="DP6" s="389"/>
      <c r="DQ6" s="389"/>
      <c r="DR6" s="389"/>
      <c r="DS6" s="389"/>
      <c r="DT6" s="389"/>
      <c r="DU6" s="389"/>
      <c r="DV6" s="389"/>
      <c r="DW6" s="389"/>
    </row>
    <row r="7" spans="1:143" s="3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389"/>
      <c r="DG7" s="389"/>
      <c r="DH7" s="389"/>
      <c r="DI7" s="389"/>
      <c r="DJ7" s="389"/>
      <c r="DK7" s="389"/>
      <c r="DL7" s="389"/>
      <c r="DM7" s="389"/>
      <c r="DN7" s="389"/>
      <c r="DO7" s="389"/>
      <c r="DP7" s="389"/>
      <c r="DQ7" s="389"/>
      <c r="DR7" s="389"/>
      <c r="DS7" s="389"/>
      <c r="DT7" s="389"/>
      <c r="DU7" s="389"/>
      <c r="DV7" s="389"/>
      <c r="DW7" s="389"/>
    </row>
    <row r="8" spans="1:143" s="3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9"/>
      <c r="DG8" s="389"/>
      <c r="DH8" s="389"/>
      <c r="DI8" s="389"/>
      <c r="DJ8" s="389"/>
      <c r="DK8" s="389"/>
      <c r="DL8" s="389"/>
      <c r="DM8" s="389"/>
      <c r="DN8" s="389"/>
      <c r="DO8" s="389"/>
      <c r="DP8" s="389"/>
      <c r="DQ8" s="389"/>
      <c r="DR8" s="389"/>
      <c r="DS8" s="389"/>
      <c r="DT8" s="389"/>
      <c r="DU8" s="389"/>
      <c r="DV8" s="389"/>
      <c r="DW8" s="389"/>
    </row>
    <row r="9" spans="1:143" s="3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9"/>
      <c r="DG9" s="389"/>
      <c r="DH9" s="389"/>
      <c r="DI9" s="389"/>
      <c r="DJ9" s="389"/>
      <c r="DK9" s="389"/>
      <c r="DL9" s="389"/>
      <c r="DM9" s="389"/>
      <c r="DN9" s="389"/>
      <c r="DO9" s="389"/>
      <c r="DP9" s="389"/>
      <c r="DQ9" s="389"/>
      <c r="DR9" s="389"/>
      <c r="DS9" s="389"/>
      <c r="DT9" s="389"/>
      <c r="DU9" s="389"/>
      <c r="DV9" s="389"/>
      <c r="DW9" s="389"/>
    </row>
    <row r="10" spans="1:143" s="3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389"/>
      <c r="DG10" s="389"/>
      <c r="DH10" s="389"/>
      <c r="DI10" s="389"/>
      <c r="DJ10" s="389"/>
      <c r="DK10" s="389"/>
      <c r="DL10" s="389"/>
      <c r="DM10" s="389"/>
      <c r="DN10" s="389"/>
      <c r="DO10" s="389"/>
      <c r="DP10" s="389"/>
      <c r="DQ10" s="389"/>
      <c r="DR10" s="389"/>
      <c r="DS10" s="389"/>
      <c r="DT10" s="389"/>
      <c r="DU10" s="389"/>
      <c r="DV10" s="389"/>
      <c r="DW10" s="389"/>
      <c r="EM10" s="390" t="s">
        <v>605</v>
      </c>
    </row>
    <row r="11" spans="1:143" s="3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9"/>
      <c r="DG11" s="389"/>
      <c r="DH11" s="389"/>
      <c r="DI11" s="389"/>
      <c r="DJ11" s="389"/>
      <c r="DK11" s="389"/>
      <c r="DL11" s="389"/>
      <c r="DM11" s="389"/>
      <c r="DN11" s="389"/>
      <c r="DO11" s="389"/>
      <c r="DP11" s="389"/>
      <c r="DQ11" s="389"/>
      <c r="DR11" s="389"/>
      <c r="DS11" s="389"/>
      <c r="DT11" s="389"/>
      <c r="DU11" s="389"/>
      <c r="DV11" s="389"/>
      <c r="DW11" s="389"/>
    </row>
    <row r="12" spans="1:143" s="3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389"/>
      <c r="DG12" s="389"/>
      <c r="DH12" s="389"/>
      <c r="DI12" s="389"/>
      <c r="DJ12" s="389"/>
      <c r="DK12" s="389"/>
      <c r="DL12" s="389"/>
      <c r="DM12" s="389"/>
      <c r="DN12" s="389"/>
      <c r="DO12" s="389"/>
      <c r="DP12" s="389"/>
      <c r="DQ12" s="389"/>
      <c r="DR12" s="389"/>
      <c r="DS12" s="389"/>
      <c r="DT12" s="389"/>
      <c r="DU12" s="389"/>
      <c r="DV12" s="389"/>
      <c r="DW12" s="389"/>
      <c r="EM12" s="390" t="s">
        <v>605</v>
      </c>
    </row>
    <row r="13" spans="1:143" s="3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389"/>
      <c r="DG13" s="389"/>
      <c r="DH13" s="389"/>
      <c r="DI13" s="389"/>
      <c r="DJ13" s="389"/>
      <c r="DK13" s="389"/>
      <c r="DL13" s="389"/>
      <c r="DM13" s="389"/>
      <c r="DN13" s="389"/>
      <c r="DO13" s="389"/>
      <c r="DP13" s="389"/>
      <c r="DQ13" s="389"/>
      <c r="DR13" s="389"/>
      <c r="DS13" s="389"/>
      <c r="DT13" s="389"/>
      <c r="DU13" s="389"/>
      <c r="DV13" s="389"/>
      <c r="DW13" s="389"/>
    </row>
    <row r="14" spans="1:143" s="3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389"/>
      <c r="DG14" s="389"/>
      <c r="DH14" s="389"/>
      <c r="DI14" s="389"/>
      <c r="DJ14" s="389"/>
      <c r="DK14" s="389"/>
      <c r="DL14" s="389"/>
      <c r="DM14" s="389"/>
      <c r="DN14" s="389"/>
      <c r="DO14" s="389"/>
      <c r="DP14" s="389"/>
      <c r="DQ14" s="389"/>
      <c r="DR14" s="389"/>
      <c r="DS14" s="389"/>
      <c r="DT14" s="389"/>
      <c r="DU14" s="389"/>
      <c r="DV14" s="389"/>
      <c r="DW14" s="389"/>
    </row>
    <row r="15" spans="1:143" s="3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389"/>
      <c r="DG15" s="389"/>
      <c r="DH15" s="389"/>
      <c r="DI15" s="389"/>
      <c r="DJ15" s="389"/>
      <c r="DK15" s="389"/>
      <c r="DL15" s="389"/>
      <c r="DM15" s="389"/>
      <c r="DN15" s="389"/>
      <c r="DO15" s="389"/>
      <c r="DP15" s="389"/>
      <c r="DQ15" s="389"/>
      <c r="DR15" s="389"/>
      <c r="DS15" s="389"/>
      <c r="DT15" s="389"/>
      <c r="DU15" s="389"/>
      <c r="DV15" s="389"/>
      <c r="DW15" s="389"/>
    </row>
    <row r="16" spans="1:143" s="3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389"/>
      <c r="DG16" s="389"/>
      <c r="DH16" s="389"/>
      <c r="DI16" s="389"/>
      <c r="DJ16" s="389"/>
      <c r="DK16" s="389"/>
      <c r="DL16" s="389"/>
      <c r="DM16" s="389"/>
      <c r="DN16" s="389"/>
      <c r="DO16" s="389"/>
      <c r="DP16" s="389"/>
      <c r="DQ16" s="389"/>
      <c r="DR16" s="389"/>
      <c r="DS16" s="389"/>
      <c r="DT16" s="389"/>
      <c r="DU16" s="389"/>
      <c r="DV16" s="389"/>
      <c r="DW16" s="389"/>
    </row>
    <row r="17" spans="1:351" s="3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389"/>
      <c r="DG17" s="389"/>
      <c r="DH17" s="389"/>
      <c r="DI17" s="389"/>
      <c r="DJ17" s="389"/>
      <c r="DK17" s="389"/>
      <c r="DL17" s="389"/>
      <c r="DM17" s="389"/>
      <c r="DN17" s="389"/>
      <c r="DO17" s="389"/>
      <c r="DP17" s="389"/>
      <c r="DQ17" s="389"/>
      <c r="DR17" s="389"/>
      <c r="DS17" s="389"/>
      <c r="DT17" s="389"/>
      <c r="DU17" s="389"/>
      <c r="DV17" s="389"/>
      <c r="DW17" s="389"/>
    </row>
    <row r="18" spans="1:351" s="3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389"/>
      <c r="DG18" s="389"/>
      <c r="DH18" s="389"/>
      <c r="DI18" s="389"/>
      <c r="DJ18" s="389"/>
      <c r="DK18" s="389"/>
      <c r="DL18" s="389"/>
      <c r="DM18" s="389"/>
      <c r="DN18" s="389"/>
      <c r="DO18" s="389"/>
      <c r="DP18" s="389"/>
      <c r="DQ18" s="389"/>
      <c r="DR18" s="389"/>
      <c r="DS18" s="389"/>
      <c r="DT18" s="389"/>
      <c r="DU18" s="389"/>
      <c r="DV18" s="389"/>
      <c r="DW18" s="389"/>
    </row>
    <row r="19" spans="1:351">
      <c r="DD19" s="387"/>
      <c r="DE19" s="387"/>
    </row>
    <row r="20" spans="1:351">
      <c r="DD20" s="387"/>
      <c r="DE20" s="387"/>
    </row>
    <row r="21" spans="1:351" ht="17.2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7"/>
      <c r="MM21" s="395"/>
    </row>
    <row r="22" spans="1:351" ht="17.25">
      <c r="B22" s="396"/>
      <c r="MM22" s="395"/>
    </row>
    <row r="23" spans="1:351">
      <c r="B23" s="396"/>
    </row>
    <row r="24" spans="1:351">
      <c r="B24" s="396"/>
    </row>
    <row r="25" spans="1:351">
      <c r="B25" s="396"/>
    </row>
    <row r="26" spans="1:351">
      <c r="B26" s="396"/>
    </row>
    <row r="27" spans="1:351">
      <c r="B27" s="396"/>
    </row>
    <row r="28" spans="1:351">
      <c r="B28" s="396"/>
    </row>
    <row r="29" spans="1:351">
      <c r="B29" s="396"/>
    </row>
    <row r="30" spans="1:351">
      <c r="B30" s="396"/>
    </row>
    <row r="31" spans="1:351">
      <c r="B31" s="396"/>
    </row>
    <row r="32" spans="1:351">
      <c r="B32" s="396"/>
    </row>
    <row r="33" spans="2:109">
      <c r="B33" s="396"/>
    </row>
    <row r="34" spans="2:109">
      <c r="B34" s="396"/>
    </row>
    <row r="35" spans="2:109">
      <c r="B35" s="396"/>
    </row>
    <row r="36" spans="2:109">
      <c r="B36" s="396"/>
    </row>
    <row r="37" spans="2:109">
      <c r="B37" s="396"/>
    </row>
    <row r="38" spans="2:109">
      <c r="B38" s="396"/>
    </row>
    <row r="39" spans="2:109">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c r="B40" s="401"/>
      <c r="DD40" s="401"/>
      <c r="DE40" s="387"/>
    </row>
    <row r="41" spans="2:109" ht="17.25">
      <c r="B41" s="402" t="s">
        <v>606</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c r="B42" s="396"/>
      <c r="G42" s="403"/>
      <c r="I42" s="404"/>
      <c r="J42" s="404"/>
      <c r="K42" s="404"/>
      <c r="AM42" s="403"/>
      <c r="AN42" s="403" t="s">
        <v>607</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c r="B43" s="396"/>
      <c r="AN43" s="1315" t="s">
        <v>616</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c r="B44" s="396"/>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c r="B45" s="396"/>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c r="B46" s="396"/>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c r="B47" s="396"/>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c r="B49" s="396"/>
      <c r="AN49" s="387" t="s">
        <v>608</v>
      </c>
    </row>
    <row r="50" spans="1:109">
      <c r="B50" s="396"/>
      <c r="G50" s="1307"/>
      <c r="H50" s="1307"/>
      <c r="I50" s="1307"/>
      <c r="J50" s="1307"/>
      <c r="K50" s="406"/>
      <c r="L50" s="406"/>
      <c r="M50" s="407"/>
      <c r="N50" s="407"/>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3" t="s">
        <v>558</v>
      </c>
      <c r="BQ50" s="1313"/>
      <c r="BR50" s="1313"/>
      <c r="BS50" s="1313"/>
      <c r="BT50" s="1313"/>
      <c r="BU50" s="1313"/>
      <c r="BV50" s="1313"/>
      <c r="BW50" s="1313"/>
      <c r="BX50" s="1313" t="s">
        <v>559</v>
      </c>
      <c r="BY50" s="1313"/>
      <c r="BZ50" s="1313"/>
      <c r="CA50" s="1313"/>
      <c r="CB50" s="1313"/>
      <c r="CC50" s="1313"/>
      <c r="CD50" s="1313"/>
      <c r="CE50" s="1313"/>
      <c r="CF50" s="1313" t="s">
        <v>560</v>
      </c>
      <c r="CG50" s="1313"/>
      <c r="CH50" s="1313"/>
      <c r="CI50" s="1313"/>
      <c r="CJ50" s="1313"/>
      <c r="CK50" s="1313"/>
      <c r="CL50" s="1313"/>
      <c r="CM50" s="1313"/>
      <c r="CN50" s="1313" t="s">
        <v>561</v>
      </c>
      <c r="CO50" s="1313"/>
      <c r="CP50" s="1313"/>
      <c r="CQ50" s="1313"/>
      <c r="CR50" s="1313"/>
      <c r="CS50" s="1313"/>
      <c r="CT50" s="1313"/>
      <c r="CU50" s="1313"/>
      <c r="CV50" s="1313" t="s">
        <v>562</v>
      </c>
      <c r="CW50" s="1313"/>
      <c r="CX50" s="1313"/>
      <c r="CY50" s="1313"/>
      <c r="CZ50" s="1313"/>
      <c r="DA50" s="1313"/>
      <c r="DB50" s="1313"/>
      <c r="DC50" s="1313"/>
    </row>
    <row r="51" spans="1:109" ht="13.5" customHeight="1">
      <c r="B51" s="396"/>
      <c r="G51" s="1325"/>
      <c r="H51" s="1325"/>
      <c r="I51" s="1325"/>
      <c r="J51" s="1325"/>
      <c r="K51" s="1314"/>
      <c r="L51" s="1314"/>
      <c r="M51" s="1314"/>
      <c r="N51" s="1314"/>
      <c r="AM51" s="405"/>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24"/>
      <c r="BQ51" s="1309"/>
      <c r="BR51" s="1309"/>
      <c r="BS51" s="1309"/>
      <c r="BT51" s="1309"/>
      <c r="BU51" s="1309"/>
      <c r="BV51" s="1309"/>
      <c r="BW51" s="1309"/>
      <c r="BX51" s="1324"/>
      <c r="BY51" s="1309"/>
      <c r="BZ51" s="1309"/>
      <c r="CA51" s="1309"/>
      <c r="CB51" s="1309"/>
      <c r="CC51" s="1309"/>
      <c r="CD51" s="1309"/>
      <c r="CE51" s="1309"/>
      <c r="CF51" s="1309">
        <v>40.5</v>
      </c>
      <c r="CG51" s="1309"/>
      <c r="CH51" s="1309"/>
      <c r="CI51" s="1309"/>
      <c r="CJ51" s="1309"/>
      <c r="CK51" s="1309"/>
      <c r="CL51" s="1309"/>
      <c r="CM51" s="1309"/>
      <c r="CN51" s="1309">
        <v>26.2</v>
      </c>
      <c r="CO51" s="1309"/>
      <c r="CP51" s="1309"/>
      <c r="CQ51" s="1309"/>
      <c r="CR51" s="1309"/>
      <c r="CS51" s="1309"/>
      <c r="CT51" s="1309"/>
      <c r="CU51" s="1309"/>
      <c r="CV51" s="1309">
        <v>16.600000000000001</v>
      </c>
      <c r="CW51" s="1309"/>
      <c r="CX51" s="1309"/>
      <c r="CY51" s="1309"/>
      <c r="CZ51" s="1309"/>
      <c r="DA51" s="1309"/>
      <c r="DB51" s="1309"/>
      <c r="DC51" s="1309"/>
    </row>
    <row r="52" spans="1:109">
      <c r="B52" s="396"/>
      <c r="G52" s="1325"/>
      <c r="H52" s="1325"/>
      <c r="I52" s="1325"/>
      <c r="J52" s="1325"/>
      <c r="K52" s="1314"/>
      <c r="L52" s="1314"/>
      <c r="M52" s="1314"/>
      <c r="N52" s="1314"/>
      <c r="AM52" s="405"/>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4"/>
      <c r="B53" s="396"/>
      <c r="G53" s="1325"/>
      <c r="H53" s="1325"/>
      <c r="I53" s="1307"/>
      <c r="J53" s="1307"/>
      <c r="K53" s="1314"/>
      <c r="L53" s="1314"/>
      <c r="M53" s="1314"/>
      <c r="N53" s="1314"/>
      <c r="AM53" s="405"/>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24"/>
      <c r="BQ53" s="1309"/>
      <c r="BR53" s="1309"/>
      <c r="BS53" s="1309"/>
      <c r="BT53" s="1309"/>
      <c r="BU53" s="1309"/>
      <c r="BV53" s="1309"/>
      <c r="BW53" s="1309"/>
      <c r="BX53" s="1324"/>
      <c r="BY53" s="1309"/>
      <c r="BZ53" s="1309"/>
      <c r="CA53" s="1309"/>
      <c r="CB53" s="1309"/>
      <c r="CC53" s="1309"/>
      <c r="CD53" s="1309"/>
      <c r="CE53" s="1309"/>
      <c r="CF53" s="1309">
        <v>52.9</v>
      </c>
      <c r="CG53" s="1309"/>
      <c r="CH53" s="1309"/>
      <c r="CI53" s="1309"/>
      <c r="CJ53" s="1309"/>
      <c r="CK53" s="1309"/>
      <c r="CL53" s="1309"/>
      <c r="CM53" s="1309"/>
      <c r="CN53" s="1309">
        <v>53.4</v>
      </c>
      <c r="CO53" s="1309"/>
      <c r="CP53" s="1309"/>
      <c r="CQ53" s="1309"/>
      <c r="CR53" s="1309"/>
      <c r="CS53" s="1309"/>
      <c r="CT53" s="1309"/>
      <c r="CU53" s="1309"/>
      <c r="CV53" s="1309">
        <v>54</v>
      </c>
      <c r="CW53" s="1309"/>
      <c r="CX53" s="1309"/>
      <c r="CY53" s="1309"/>
      <c r="CZ53" s="1309"/>
      <c r="DA53" s="1309"/>
      <c r="DB53" s="1309"/>
      <c r="DC53" s="1309"/>
    </row>
    <row r="54" spans="1:109">
      <c r="A54" s="404"/>
      <c r="B54" s="396"/>
      <c r="G54" s="1325"/>
      <c r="H54" s="1325"/>
      <c r="I54" s="1307"/>
      <c r="J54" s="1307"/>
      <c r="K54" s="1314"/>
      <c r="L54" s="1314"/>
      <c r="M54" s="1314"/>
      <c r="N54" s="1314"/>
      <c r="AM54" s="405"/>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4"/>
      <c r="B55" s="396"/>
      <c r="G55" s="1307"/>
      <c r="H55" s="1307"/>
      <c r="I55" s="1307"/>
      <c r="J55" s="1307"/>
      <c r="K55" s="1314"/>
      <c r="L55" s="1314"/>
      <c r="M55" s="1314"/>
      <c r="N55" s="1314"/>
      <c r="AN55" s="1313" t="s">
        <v>612</v>
      </c>
      <c r="AO55" s="1313"/>
      <c r="AP55" s="1313"/>
      <c r="AQ55" s="1313"/>
      <c r="AR55" s="1313"/>
      <c r="AS55" s="1313"/>
      <c r="AT55" s="1313"/>
      <c r="AU55" s="1313"/>
      <c r="AV55" s="1313"/>
      <c r="AW55" s="1313"/>
      <c r="AX55" s="1313"/>
      <c r="AY55" s="1313"/>
      <c r="AZ55" s="1313"/>
      <c r="BA55" s="1313"/>
      <c r="BB55" s="1312" t="s">
        <v>610</v>
      </c>
      <c r="BC55" s="1312"/>
      <c r="BD55" s="1312"/>
      <c r="BE55" s="1312"/>
      <c r="BF55" s="1312"/>
      <c r="BG55" s="1312"/>
      <c r="BH55" s="1312"/>
      <c r="BI55" s="1312"/>
      <c r="BJ55" s="1312"/>
      <c r="BK55" s="1312"/>
      <c r="BL55" s="1312"/>
      <c r="BM55" s="1312"/>
      <c r="BN55" s="1312"/>
      <c r="BO55" s="1312"/>
      <c r="BP55" s="1324"/>
      <c r="BQ55" s="1309"/>
      <c r="BR55" s="1309"/>
      <c r="BS55" s="1309"/>
      <c r="BT55" s="1309"/>
      <c r="BU55" s="1309"/>
      <c r="BV55" s="1309"/>
      <c r="BW55" s="1309"/>
      <c r="BX55" s="1324"/>
      <c r="BY55" s="1309"/>
      <c r="BZ55" s="1309"/>
      <c r="CA55" s="1309"/>
      <c r="CB55" s="1309"/>
      <c r="CC55" s="1309"/>
      <c r="CD55" s="1309"/>
      <c r="CE55" s="1309"/>
      <c r="CF55" s="1309">
        <v>16.600000000000001</v>
      </c>
      <c r="CG55" s="1309"/>
      <c r="CH55" s="1309"/>
      <c r="CI55" s="1309"/>
      <c r="CJ55" s="1309"/>
      <c r="CK55" s="1309"/>
      <c r="CL55" s="1309"/>
      <c r="CM55" s="1309"/>
      <c r="CN55" s="1309">
        <v>17.399999999999999</v>
      </c>
      <c r="CO55" s="1309"/>
      <c r="CP55" s="1309"/>
      <c r="CQ55" s="1309"/>
      <c r="CR55" s="1309"/>
      <c r="CS55" s="1309"/>
      <c r="CT55" s="1309"/>
      <c r="CU55" s="1309"/>
      <c r="CV55" s="1309">
        <v>12.1</v>
      </c>
      <c r="CW55" s="1309"/>
      <c r="CX55" s="1309"/>
      <c r="CY55" s="1309"/>
      <c r="CZ55" s="1309"/>
      <c r="DA55" s="1309"/>
      <c r="DB55" s="1309"/>
      <c r="DC55" s="1309"/>
    </row>
    <row r="56" spans="1:109">
      <c r="A56" s="404"/>
      <c r="B56" s="396"/>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4" customFormat="1">
      <c r="B57" s="408"/>
      <c r="G57" s="1307"/>
      <c r="H57" s="1307"/>
      <c r="I57" s="1310"/>
      <c r="J57" s="1310"/>
      <c r="K57" s="1314"/>
      <c r="L57" s="1314"/>
      <c r="M57" s="1314"/>
      <c r="N57" s="1314"/>
      <c r="AM57" s="387"/>
      <c r="AN57" s="1313"/>
      <c r="AO57" s="1313"/>
      <c r="AP57" s="1313"/>
      <c r="AQ57" s="1313"/>
      <c r="AR57" s="1313"/>
      <c r="AS57" s="1313"/>
      <c r="AT57" s="1313"/>
      <c r="AU57" s="1313"/>
      <c r="AV57" s="1313"/>
      <c r="AW57" s="1313"/>
      <c r="AX57" s="1313"/>
      <c r="AY57" s="1313"/>
      <c r="AZ57" s="1313"/>
      <c r="BA57" s="1313"/>
      <c r="BB57" s="1312" t="s">
        <v>611</v>
      </c>
      <c r="BC57" s="1312"/>
      <c r="BD57" s="1312"/>
      <c r="BE57" s="1312"/>
      <c r="BF57" s="1312"/>
      <c r="BG57" s="1312"/>
      <c r="BH57" s="1312"/>
      <c r="BI57" s="1312"/>
      <c r="BJ57" s="1312"/>
      <c r="BK57" s="1312"/>
      <c r="BL57" s="1312"/>
      <c r="BM57" s="1312"/>
      <c r="BN57" s="1312"/>
      <c r="BO57" s="1312"/>
      <c r="BP57" s="1324"/>
      <c r="BQ57" s="1309"/>
      <c r="BR57" s="1309"/>
      <c r="BS57" s="1309"/>
      <c r="BT57" s="1309"/>
      <c r="BU57" s="1309"/>
      <c r="BV57" s="1309"/>
      <c r="BW57" s="1309"/>
      <c r="BX57" s="1324"/>
      <c r="BY57" s="1309"/>
      <c r="BZ57" s="1309"/>
      <c r="CA57" s="1309"/>
      <c r="CB57" s="1309"/>
      <c r="CC57" s="1309"/>
      <c r="CD57" s="1309"/>
      <c r="CE57" s="1309"/>
      <c r="CF57" s="1309">
        <v>58.6</v>
      </c>
      <c r="CG57" s="1309"/>
      <c r="CH57" s="1309"/>
      <c r="CI57" s="1309"/>
      <c r="CJ57" s="1309"/>
      <c r="CK57" s="1309"/>
      <c r="CL57" s="1309"/>
      <c r="CM57" s="1309"/>
      <c r="CN57" s="1309">
        <v>58.9</v>
      </c>
      <c r="CO57" s="1309"/>
      <c r="CP57" s="1309"/>
      <c r="CQ57" s="1309"/>
      <c r="CR57" s="1309"/>
      <c r="CS57" s="1309"/>
      <c r="CT57" s="1309"/>
      <c r="CU57" s="1309"/>
      <c r="CV57" s="1309">
        <v>59.2</v>
      </c>
      <c r="CW57" s="1309"/>
      <c r="CX57" s="1309"/>
      <c r="CY57" s="1309"/>
      <c r="CZ57" s="1309"/>
      <c r="DA57" s="1309"/>
      <c r="DB57" s="1309"/>
      <c r="DC57" s="1309"/>
      <c r="DD57" s="409"/>
      <c r="DE57" s="408"/>
    </row>
    <row r="58" spans="1:109" s="404" customFormat="1">
      <c r="A58" s="387"/>
      <c r="B58" s="408"/>
      <c r="G58" s="1307"/>
      <c r="H58" s="1307"/>
      <c r="I58" s="1310"/>
      <c r="J58" s="1310"/>
      <c r="K58" s="1314"/>
      <c r="L58" s="1314"/>
      <c r="M58" s="1314"/>
      <c r="N58" s="1314"/>
      <c r="AM58" s="387"/>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9"/>
      <c r="DE58" s="408"/>
    </row>
    <row r="59" spans="1:109" s="404" customFormat="1">
      <c r="A59" s="387"/>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c r="A60" s="387"/>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c r="A61" s="387"/>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7"/>
    </row>
    <row r="63" spans="1:109" ht="17.25">
      <c r="B63" s="415" t="s">
        <v>613</v>
      </c>
    </row>
    <row r="64" spans="1:109">
      <c r="B64" s="396"/>
      <c r="G64" s="403"/>
      <c r="I64" s="416"/>
      <c r="J64" s="416"/>
      <c r="K64" s="416"/>
      <c r="L64" s="416"/>
      <c r="M64" s="416"/>
      <c r="N64" s="417"/>
      <c r="AM64" s="403"/>
      <c r="AN64" s="403" t="s">
        <v>607</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c r="B65" s="396"/>
      <c r="AN65" s="1315" t="s">
        <v>615</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6"/>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6"/>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6"/>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6"/>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c r="B71" s="396"/>
      <c r="G71" s="421"/>
      <c r="I71" s="422"/>
      <c r="J71" s="419"/>
      <c r="K71" s="419"/>
      <c r="L71" s="420"/>
      <c r="M71" s="419"/>
      <c r="N71" s="420"/>
      <c r="AM71" s="421"/>
      <c r="AN71" s="387" t="s">
        <v>608</v>
      </c>
    </row>
    <row r="72" spans="2:107">
      <c r="B72" s="396"/>
      <c r="G72" s="1307"/>
      <c r="H72" s="1307"/>
      <c r="I72" s="1307"/>
      <c r="J72" s="1307"/>
      <c r="K72" s="406"/>
      <c r="L72" s="406"/>
      <c r="M72" s="407"/>
      <c r="N72" s="407"/>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3" t="s">
        <v>558</v>
      </c>
      <c r="BQ72" s="1313"/>
      <c r="BR72" s="1313"/>
      <c r="BS72" s="1313"/>
      <c r="BT72" s="1313"/>
      <c r="BU72" s="1313"/>
      <c r="BV72" s="1313"/>
      <c r="BW72" s="1313"/>
      <c r="BX72" s="1313" t="s">
        <v>559</v>
      </c>
      <c r="BY72" s="1313"/>
      <c r="BZ72" s="1313"/>
      <c r="CA72" s="1313"/>
      <c r="CB72" s="1313"/>
      <c r="CC72" s="1313"/>
      <c r="CD72" s="1313"/>
      <c r="CE72" s="1313"/>
      <c r="CF72" s="1313" t="s">
        <v>560</v>
      </c>
      <c r="CG72" s="1313"/>
      <c r="CH72" s="1313"/>
      <c r="CI72" s="1313"/>
      <c r="CJ72" s="1313"/>
      <c r="CK72" s="1313"/>
      <c r="CL72" s="1313"/>
      <c r="CM72" s="1313"/>
      <c r="CN72" s="1313" t="s">
        <v>561</v>
      </c>
      <c r="CO72" s="1313"/>
      <c r="CP72" s="1313"/>
      <c r="CQ72" s="1313"/>
      <c r="CR72" s="1313"/>
      <c r="CS72" s="1313"/>
      <c r="CT72" s="1313"/>
      <c r="CU72" s="1313"/>
      <c r="CV72" s="1313" t="s">
        <v>562</v>
      </c>
      <c r="CW72" s="1313"/>
      <c r="CX72" s="1313"/>
      <c r="CY72" s="1313"/>
      <c r="CZ72" s="1313"/>
      <c r="DA72" s="1313"/>
      <c r="DB72" s="1313"/>
      <c r="DC72" s="1313"/>
    </row>
    <row r="73" spans="2:107">
      <c r="B73" s="396"/>
      <c r="G73" s="1325"/>
      <c r="H73" s="1325"/>
      <c r="I73" s="1325"/>
      <c r="J73" s="1325"/>
      <c r="K73" s="1308"/>
      <c r="L73" s="1308"/>
      <c r="M73" s="1308"/>
      <c r="N73" s="1308"/>
      <c r="AM73" s="405"/>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51.5</v>
      </c>
      <c r="BQ73" s="1309"/>
      <c r="BR73" s="1309"/>
      <c r="BS73" s="1309"/>
      <c r="BT73" s="1309"/>
      <c r="BU73" s="1309"/>
      <c r="BV73" s="1309"/>
      <c r="BW73" s="1309"/>
      <c r="BX73" s="1309">
        <v>49.9</v>
      </c>
      <c r="BY73" s="1309"/>
      <c r="BZ73" s="1309"/>
      <c r="CA73" s="1309"/>
      <c r="CB73" s="1309"/>
      <c r="CC73" s="1309"/>
      <c r="CD73" s="1309"/>
      <c r="CE73" s="1309"/>
      <c r="CF73" s="1309">
        <v>40.5</v>
      </c>
      <c r="CG73" s="1309"/>
      <c r="CH73" s="1309"/>
      <c r="CI73" s="1309"/>
      <c r="CJ73" s="1309"/>
      <c r="CK73" s="1309"/>
      <c r="CL73" s="1309"/>
      <c r="CM73" s="1309"/>
      <c r="CN73" s="1309">
        <v>26.2</v>
      </c>
      <c r="CO73" s="1309"/>
      <c r="CP73" s="1309"/>
      <c r="CQ73" s="1309"/>
      <c r="CR73" s="1309"/>
      <c r="CS73" s="1309"/>
      <c r="CT73" s="1309"/>
      <c r="CU73" s="1309"/>
      <c r="CV73" s="1309">
        <v>16.600000000000001</v>
      </c>
      <c r="CW73" s="1309"/>
      <c r="CX73" s="1309"/>
      <c r="CY73" s="1309"/>
      <c r="CZ73" s="1309"/>
      <c r="DA73" s="1309"/>
      <c r="DB73" s="1309"/>
      <c r="DC73" s="1309"/>
    </row>
    <row r="74" spans="2:107">
      <c r="B74" s="396"/>
      <c r="G74" s="1325"/>
      <c r="H74" s="1325"/>
      <c r="I74" s="1325"/>
      <c r="J74" s="1325"/>
      <c r="K74" s="1308"/>
      <c r="L74" s="1308"/>
      <c r="M74" s="1308"/>
      <c r="N74" s="1308"/>
      <c r="AM74" s="405"/>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6"/>
      <c r="G75" s="1325"/>
      <c r="H75" s="1325"/>
      <c r="I75" s="1307"/>
      <c r="J75" s="1307"/>
      <c r="K75" s="1314"/>
      <c r="L75" s="1314"/>
      <c r="M75" s="1314"/>
      <c r="N75" s="1314"/>
      <c r="AM75" s="405"/>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9</v>
      </c>
      <c r="BQ75" s="1309"/>
      <c r="BR75" s="1309"/>
      <c r="BS75" s="1309"/>
      <c r="BT75" s="1309"/>
      <c r="BU75" s="1309"/>
      <c r="BV75" s="1309"/>
      <c r="BW75" s="1309"/>
      <c r="BX75" s="1309">
        <v>8.3000000000000007</v>
      </c>
      <c r="BY75" s="1309"/>
      <c r="BZ75" s="1309"/>
      <c r="CA75" s="1309"/>
      <c r="CB75" s="1309"/>
      <c r="CC75" s="1309"/>
      <c r="CD75" s="1309"/>
      <c r="CE75" s="1309"/>
      <c r="CF75" s="1309">
        <v>7.8</v>
      </c>
      <c r="CG75" s="1309"/>
      <c r="CH75" s="1309"/>
      <c r="CI75" s="1309"/>
      <c r="CJ75" s="1309"/>
      <c r="CK75" s="1309"/>
      <c r="CL75" s="1309"/>
      <c r="CM75" s="1309"/>
      <c r="CN75" s="1309">
        <v>7</v>
      </c>
      <c r="CO75" s="1309"/>
      <c r="CP75" s="1309"/>
      <c r="CQ75" s="1309"/>
      <c r="CR75" s="1309"/>
      <c r="CS75" s="1309"/>
      <c r="CT75" s="1309"/>
      <c r="CU75" s="1309"/>
      <c r="CV75" s="1309">
        <v>6.5</v>
      </c>
      <c r="CW75" s="1309"/>
      <c r="CX75" s="1309"/>
      <c r="CY75" s="1309"/>
      <c r="CZ75" s="1309"/>
      <c r="DA75" s="1309"/>
      <c r="DB75" s="1309"/>
      <c r="DC75" s="1309"/>
    </row>
    <row r="76" spans="2:107">
      <c r="B76" s="396"/>
      <c r="G76" s="1325"/>
      <c r="H76" s="1325"/>
      <c r="I76" s="1307"/>
      <c r="J76" s="1307"/>
      <c r="K76" s="1314"/>
      <c r="L76" s="1314"/>
      <c r="M76" s="1314"/>
      <c r="N76" s="1314"/>
      <c r="AM76" s="405"/>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6"/>
      <c r="G77" s="1307"/>
      <c r="H77" s="1307"/>
      <c r="I77" s="1307"/>
      <c r="J77" s="1307"/>
      <c r="K77" s="1308"/>
      <c r="L77" s="1308"/>
      <c r="M77" s="1308"/>
      <c r="N77" s="1308"/>
      <c r="AN77" s="1313" t="s">
        <v>612</v>
      </c>
      <c r="AO77" s="1313"/>
      <c r="AP77" s="1313"/>
      <c r="AQ77" s="1313"/>
      <c r="AR77" s="1313"/>
      <c r="AS77" s="1313"/>
      <c r="AT77" s="1313"/>
      <c r="AU77" s="1313"/>
      <c r="AV77" s="1313"/>
      <c r="AW77" s="1313"/>
      <c r="AX77" s="1313"/>
      <c r="AY77" s="1313"/>
      <c r="AZ77" s="1313"/>
      <c r="BA77" s="1313"/>
      <c r="BB77" s="1312" t="s">
        <v>610</v>
      </c>
      <c r="BC77" s="1312"/>
      <c r="BD77" s="1312"/>
      <c r="BE77" s="1312"/>
      <c r="BF77" s="1312"/>
      <c r="BG77" s="1312"/>
      <c r="BH77" s="1312"/>
      <c r="BI77" s="1312"/>
      <c r="BJ77" s="1312"/>
      <c r="BK77" s="1312"/>
      <c r="BL77" s="1312"/>
      <c r="BM77" s="1312"/>
      <c r="BN77" s="1312"/>
      <c r="BO77" s="1312"/>
      <c r="BP77" s="1309">
        <v>30.5</v>
      </c>
      <c r="BQ77" s="1309"/>
      <c r="BR77" s="1309"/>
      <c r="BS77" s="1309"/>
      <c r="BT77" s="1309"/>
      <c r="BU77" s="1309"/>
      <c r="BV77" s="1309"/>
      <c r="BW77" s="1309"/>
      <c r="BX77" s="1309">
        <v>25.4</v>
      </c>
      <c r="BY77" s="1309"/>
      <c r="BZ77" s="1309"/>
      <c r="CA77" s="1309"/>
      <c r="CB77" s="1309"/>
      <c r="CC77" s="1309"/>
      <c r="CD77" s="1309"/>
      <c r="CE77" s="1309"/>
      <c r="CF77" s="1309">
        <v>16.600000000000001</v>
      </c>
      <c r="CG77" s="1309"/>
      <c r="CH77" s="1309"/>
      <c r="CI77" s="1309"/>
      <c r="CJ77" s="1309"/>
      <c r="CK77" s="1309"/>
      <c r="CL77" s="1309"/>
      <c r="CM77" s="1309"/>
      <c r="CN77" s="1309">
        <v>17.399999999999999</v>
      </c>
      <c r="CO77" s="1309"/>
      <c r="CP77" s="1309"/>
      <c r="CQ77" s="1309"/>
      <c r="CR77" s="1309"/>
      <c r="CS77" s="1309"/>
      <c r="CT77" s="1309"/>
      <c r="CU77" s="1309"/>
      <c r="CV77" s="1309">
        <v>12.1</v>
      </c>
      <c r="CW77" s="1309"/>
      <c r="CX77" s="1309"/>
      <c r="CY77" s="1309"/>
      <c r="CZ77" s="1309"/>
      <c r="DA77" s="1309"/>
      <c r="DB77" s="1309"/>
      <c r="DC77" s="1309"/>
    </row>
    <row r="78" spans="2:107">
      <c r="B78" s="396"/>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6"/>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614</v>
      </c>
      <c r="BC79" s="1312"/>
      <c r="BD79" s="1312"/>
      <c r="BE79" s="1312"/>
      <c r="BF79" s="1312"/>
      <c r="BG79" s="1312"/>
      <c r="BH79" s="1312"/>
      <c r="BI79" s="1312"/>
      <c r="BJ79" s="1312"/>
      <c r="BK79" s="1312"/>
      <c r="BL79" s="1312"/>
      <c r="BM79" s="1312"/>
      <c r="BN79" s="1312"/>
      <c r="BO79" s="1312"/>
      <c r="BP79" s="1309">
        <v>5.2</v>
      </c>
      <c r="BQ79" s="1309"/>
      <c r="BR79" s="1309"/>
      <c r="BS79" s="1309"/>
      <c r="BT79" s="1309"/>
      <c r="BU79" s="1309"/>
      <c r="BV79" s="1309"/>
      <c r="BW79" s="1309"/>
      <c r="BX79" s="1309">
        <v>4.8</v>
      </c>
      <c r="BY79" s="1309"/>
      <c r="BZ79" s="1309"/>
      <c r="CA79" s="1309"/>
      <c r="CB79" s="1309"/>
      <c r="CC79" s="1309"/>
      <c r="CD79" s="1309"/>
      <c r="CE79" s="1309"/>
      <c r="CF79" s="1309">
        <v>3.6</v>
      </c>
      <c r="CG79" s="1309"/>
      <c r="CH79" s="1309"/>
      <c r="CI79" s="1309"/>
      <c r="CJ79" s="1309"/>
      <c r="CK79" s="1309"/>
      <c r="CL79" s="1309"/>
      <c r="CM79" s="1309"/>
      <c r="CN79" s="1309">
        <v>3.6</v>
      </c>
      <c r="CO79" s="1309"/>
      <c r="CP79" s="1309"/>
      <c r="CQ79" s="1309"/>
      <c r="CR79" s="1309"/>
      <c r="CS79" s="1309"/>
      <c r="CT79" s="1309"/>
      <c r="CU79" s="1309"/>
      <c r="CV79" s="1309">
        <v>3.5</v>
      </c>
      <c r="CW79" s="1309"/>
      <c r="CX79" s="1309"/>
      <c r="CY79" s="1309"/>
      <c r="CZ79" s="1309"/>
      <c r="DA79" s="1309"/>
      <c r="DB79" s="1309"/>
      <c r="DC79" s="1309"/>
    </row>
    <row r="80" spans="2:107">
      <c r="B80" s="396"/>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6"/>
    </row>
    <row r="82" spans="2:109" ht="17.2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c r="DD84" s="387"/>
      <c r="DE84" s="387"/>
    </row>
    <row r="85" spans="2:109">
      <c r="DD85" s="387"/>
      <c r="DE85" s="387"/>
    </row>
    <row r="86" spans="2:109" hidden="1">
      <c r="DD86" s="387"/>
      <c r="DE86" s="387"/>
    </row>
    <row r="87" spans="2:109" hidden="1">
      <c r="K87" s="424"/>
      <c r="AQ87" s="424"/>
      <c r="BC87" s="424"/>
      <c r="BO87" s="424"/>
      <c r="CA87" s="424"/>
      <c r="CM87" s="424"/>
      <c r="CY87" s="424"/>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51181102362204722" right="0.51181102362204722" top="0.55118110236220474" bottom="0.55118110236220474" header="0.31496062992125984" footer="0.31496062992125984"/>
  <pageSetup paperSize="9" scale="4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R135"/>
  <sheetViews>
    <sheetView zoomScaleNormal="10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R135"/>
  <sheetViews>
    <sheetView zoomScaleNormal="10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idden="1"/>
    <row r="127" spans="34:122" hidden="1"/>
    <row r="128" spans="34:122" hidden="1"/>
    <row r="129" hidden="1"/>
    <row r="130" hidden="1"/>
    <row r="131" hidden="1"/>
    <row r="132" hidden="1"/>
    <row r="133" hidden="1"/>
    <row r="134" hidden="1"/>
    <row r="135" hidden="1"/>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30326</v>
      </c>
      <c r="E3" s="161"/>
      <c r="F3" s="162">
        <v>45117</v>
      </c>
      <c r="G3" s="163"/>
      <c r="H3" s="164"/>
    </row>
    <row r="4" spans="1:8">
      <c r="A4" s="165"/>
      <c r="B4" s="166"/>
      <c r="C4" s="167"/>
      <c r="D4" s="168">
        <v>17467</v>
      </c>
      <c r="E4" s="169"/>
      <c r="F4" s="170">
        <v>25589</v>
      </c>
      <c r="G4" s="171"/>
      <c r="H4" s="172"/>
    </row>
    <row r="5" spans="1:8">
      <c r="A5" s="153" t="s">
        <v>550</v>
      </c>
      <c r="B5" s="158"/>
      <c r="C5" s="159"/>
      <c r="D5" s="160">
        <v>35879</v>
      </c>
      <c r="E5" s="161"/>
      <c r="F5" s="162">
        <v>39951</v>
      </c>
      <c r="G5" s="163"/>
      <c r="H5" s="164"/>
    </row>
    <row r="6" spans="1:8">
      <c r="A6" s="165"/>
      <c r="B6" s="166"/>
      <c r="C6" s="167"/>
      <c r="D6" s="168">
        <v>18834</v>
      </c>
      <c r="E6" s="169"/>
      <c r="F6" s="170">
        <v>22555</v>
      </c>
      <c r="G6" s="171"/>
      <c r="H6" s="172"/>
    </row>
    <row r="7" spans="1:8">
      <c r="A7" s="153" t="s">
        <v>551</v>
      </c>
      <c r="B7" s="158"/>
      <c r="C7" s="159"/>
      <c r="D7" s="160">
        <v>23871</v>
      </c>
      <c r="E7" s="161"/>
      <c r="F7" s="162">
        <v>39893</v>
      </c>
      <c r="G7" s="163"/>
      <c r="H7" s="164"/>
    </row>
    <row r="8" spans="1:8">
      <c r="A8" s="165"/>
      <c r="B8" s="166"/>
      <c r="C8" s="167"/>
      <c r="D8" s="168">
        <v>8721</v>
      </c>
      <c r="E8" s="169"/>
      <c r="F8" s="170">
        <v>26170</v>
      </c>
      <c r="G8" s="171"/>
      <c r="H8" s="172"/>
    </row>
    <row r="9" spans="1:8">
      <c r="A9" s="153" t="s">
        <v>552</v>
      </c>
      <c r="B9" s="158"/>
      <c r="C9" s="159"/>
      <c r="D9" s="160">
        <v>42819</v>
      </c>
      <c r="E9" s="161"/>
      <c r="F9" s="162">
        <v>41080</v>
      </c>
      <c r="G9" s="163"/>
      <c r="H9" s="164"/>
    </row>
    <row r="10" spans="1:8">
      <c r="A10" s="165"/>
      <c r="B10" s="166"/>
      <c r="C10" s="167"/>
      <c r="D10" s="168">
        <v>34192</v>
      </c>
      <c r="E10" s="169"/>
      <c r="F10" s="170">
        <v>27265</v>
      </c>
      <c r="G10" s="171"/>
      <c r="H10" s="172"/>
    </row>
    <row r="11" spans="1:8">
      <c r="A11" s="153" t="s">
        <v>553</v>
      </c>
      <c r="B11" s="158"/>
      <c r="C11" s="159"/>
      <c r="D11" s="160">
        <v>21133</v>
      </c>
      <c r="E11" s="161"/>
      <c r="F11" s="162">
        <v>33173</v>
      </c>
      <c r="G11" s="163"/>
      <c r="H11" s="164"/>
    </row>
    <row r="12" spans="1:8">
      <c r="A12" s="165"/>
      <c r="B12" s="166"/>
      <c r="C12" s="173"/>
      <c r="D12" s="168">
        <v>14965</v>
      </c>
      <c r="E12" s="169"/>
      <c r="F12" s="170">
        <v>20353</v>
      </c>
      <c r="G12" s="171"/>
      <c r="H12" s="172"/>
    </row>
    <row r="13" spans="1:8">
      <c r="A13" s="153"/>
      <c r="B13" s="158"/>
      <c r="C13" s="174"/>
      <c r="D13" s="175">
        <v>30806</v>
      </c>
      <c r="E13" s="176"/>
      <c r="F13" s="177">
        <v>39843</v>
      </c>
      <c r="G13" s="178"/>
      <c r="H13" s="164"/>
    </row>
    <row r="14" spans="1:8">
      <c r="A14" s="165"/>
      <c r="B14" s="166"/>
      <c r="C14" s="167"/>
      <c r="D14" s="168">
        <v>18836</v>
      </c>
      <c r="E14" s="169"/>
      <c r="F14" s="170">
        <v>24386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5.09</v>
      </c>
      <c r="C19" s="179">
        <f>ROUND(VALUE(SUBSTITUTE(実質収支比率等に係る経年分析!G$48,"▲","-")),2)</f>
        <v>8.41</v>
      </c>
      <c r="D19" s="179">
        <f>ROUND(VALUE(SUBSTITUTE(実質収支比率等に係る経年分析!H$48,"▲","-")),2)</f>
        <v>7.6</v>
      </c>
      <c r="E19" s="179">
        <f>ROUND(VALUE(SUBSTITUTE(実質収支比率等に係る経年分析!I$48,"▲","-")),2)</f>
        <v>4.4000000000000004</v>
      </c>
      <c r="F19" s="179">
        <f>ROUND(VALUE(SUBSTITUTE(実質収支比率等に係る経年分析!J$48,"▲","-")),2)</f>
        <v>4.6100000000000003</v>
      </c>
    </row>
    <row r="20" spans="1:11">
      <c r="A20" s="179" t="s">
        <v>55</v>
      </c>
      <c r="B20" s="179">
        <f>ROUND(VALUE(SUBSTITUTE(実質収支比率等に係る経年分析!F$47,"▲","-")),2)</f>
        <v>17.93</v>
      </c>
      <c r="C20" s="179">
        <f>ROUND(VALUE(SUBSTITUTE(実質収支比率等に係る経年分析!G$47,"▲","-")),2)</f>
        <v>18.079999999999998</v>
      </c>
      <c r="D20" s="179">
        <f>ROUND(VALUE(SUBSTITUTE(実質収支比率等に係る経年分析!H$47,"▲","-")),2)</f>
        <v>19.11</v>
      </c>
      <c r="E20" s="179">
        <f>ROUND(VALUE(SUBSTITUTE(実質収支比率等に係る経年分析!I$47,"▲","-")),2)</f>
        <v>17.579999999999998</v>
      </c>
      <c r="F20" s="179">
        <f>ROUND(VALUE(SUBSTITUTE(実質収支比率等に係る経年分析!J$47,"▲","-")),2)</f>
        <v>16.38</v>
      </c>
    </row>
    <row r="21" spans="1:11">
      <c r="A21" s="179" t="s">
        <v>56</v>
      </c>
      <c r="B21" s="179">
        <f>IF(ISNUMBER(VALUE(SUBSTITUTE(実質収支比率等に係る経年分析!F$49,"▲","-"))),ROUND(VALUE(SUBSTITUTE(実質収支比率等に係る経年分析!F$49,"▲","-")),2),NA())</f>
        <v>-2.74</v>
      </c>
      <c r="C21" s="179">
        <f>IF(ISNUMBER(VALUE(SUBSTITUTE(実質収支比率等に係る経年分析!G$49,"▲","-"))),ROUND(VALUE(SUBSTITUTE(実質収支比率等に係る経年分析!G$49,"▲","-")),2),NA())</f>
        <v>1.44</v>
      </c>
      <c r="D21" s="179">
        <f>IF(ISNUMBER(VALUE(SUBSTITUTE(実質収支比率等に係る経年分析!H$49,"▲","-"))),ROUND(VALUE(SUBSTITUTE(実質収支比率等に係る経年分析!H$49,"▲","-")),2),NA())</f>
        <v>-2.5499999999999998</v>
      </c>
      <c r="E21" s="179">
        <f>IF(ISNUMBER(VALUE(SUBSTITUTE(実質収支比率等に係る経年分析!I$49,"▲","-"))),ROUND(VALUE(SUBSTITUTE(実質収支比率等に係る経年分析!I$49,"▲","-")),2),NA())</f>
        <v>-7.78</v>
      </c>
      <c r="F21" s="179">
        <f>IF(ISNUMBER(VALUE(SUBSTITUTE(実質収支比率等に係る経年分析!J$49,"▲","-"))),ROUND(VALUE(SUBSTITUTE(実質収支比率等に係る経年分析!J$49,"▲","-")),2),NA())</f>
        <v>-2.95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1.21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c r="A31" s="180" t="str">
        <f>IF(連結実質赤字比率に係る赤字・黒字の構成分析!C$39="",NA(),連結実質赤字比率に係る赤字・黒字の構成分析!C$39)</f>
        <v>土地区画整理事業特別会計（普通会計）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4.7699999999999996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4.9400000000000004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4322</v>
      </c>
      <c r="E42" s="181"/>
      <c r="F42" s="181"/>
      <c r="G42" s="181">
        <f>'実質公債費比率（分子）の構造'!L$52</f>
        <v>4071</v>
      </c>
      <c r="H42" s="181"/>
      <c r="I42" s="181"/>
      <c r="J42" s="181">
        <f>'実質公債費比率（分子）の構造'!M$52</f>
        <v>4108</v>
      </c>
      <c r="K42" s="181"/>
      <c r="L42" s="181"/>
      <c r="M42" s="181">
        <f>'実質公債費比率（分子）の構造'!N$52</f>
        <v>4272</v>
      </c>
      <c r="N42" s="181"/>
      <c r="O42" s="181"/>
      <c r="P42" s="181">
        <f>'実質公債費比率（分子）の構造'!O$52</f>
        <v>4274</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20</v>
      </c>
      <c r="C44" s="181"/>
      <c r="D44" s="181"/>
      <c r="E44" s="181">
        <f>'実質公債費比率（分子）の構造'!L$50</f>
        <v>20</v>
      </c>
      <c r="F44" s="181"/>
      <c r="G44" s="181"/>
      <c r="H44" s="181">
        <f>'実質公債費比率（分子）の構造'!M$50</f>
        <v>20</v>
      </c>
      <c r="I44" s="181"/>
      <c r="J44" s="181"/>
      <c r="K44" s="181">
        <f>'実質公債費比率（分子）の構造'!N$50</f>
        <v>20</v>
      </c>
      <c r="L44" s="181"/>
      <c r="M44" s="181"/>
      <c r="N44" s="181">
        <f>'実質公債費比率（分子）の構造'!O$50</f>
        <v>20</v>
      </c>
      <c r="O44" s="181"/>
      <c r="P44" s="181"/>
    </row>
    <row r="45" spans="1:16">
      <c r="A45" s="181" t="s">
        <v>66</v>
      </c>
      <c r="B45" s="181">
        <f>'実質公債費比率（分子）の構造'!K$49</f>
        <v>284</v>
      </c>
      <c r="C45" s="181"/>
      <c r="D45" s="181"/>
      <c r="E45" s="181">
        <f>'実質公債費比率（分子）の構造'!L$49</f>
        <v>168</v>
      </c>
      <c r="F45" s="181"/>
      <c r="G45" s="181"/>
      <c r="H45" s="181">
        <f>'実質公債費比率（分子）の構造'!M$49</f>
        <v>231</v>
      </c>
      <c r="I45" s="181"/>
      <c r="J45" s="181"/>
      <c r="K45" s="181">
        <f>'実質公債費比率（分子）の構造'!N$49</f>
        <v>234</v>
      </c>
      <c r="L45" s="181"/>
      <c r="M45" s="181"/>
      <c r="N45" s="181">
        <f>'実質公債費比率（分子）の構造'!O$49</f>
        <v>234</v>
      </c>
      <c r="O45" s="181"/>
      <c r="P45" s="181"/>
    </row>
    <row r="46" spans="1:16">
      <c r="A46" s="181" t="s">
        <v>67</v>
      </c>
      <c r="B46" s="181">
        <f>'実質公債費比率（分子）の構造'!K$48</f>
        <v>1309</v>
      </c>
      <c r="C46" s="181"/>
      <c r="D46" s="181"/>
      <c r="E46" s="181">
        <f>'実質公債費比率（分子）の構造'!L$48</f>
        <v>1252</v>
      </c>
      <c r="F46" s="181"/>
      <c r="G46" s="181"/>
      <c r="H46" s="181">
        <f>'実質公債費比率（分子）の構造'!M$48</f>
        <v>1194</v>
      </c>
      <c r="I46" s="181"/>
      <c r="J46" s="181"/>
      <c r="K46" s="181">
        <f>'実質公債費比率（分子）の構造'!N$48</f>
        <v>1157</v>
      </c>
      <c r="L46" s="181"/>
      <c r="M46" s="181"/>
      <c r="N46" s="181">
        <f>'実質公債費比率（分子）の構造'!O$48</f>
        <v>1084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5089</v>
      </c>
      <c r="C49" s="181"/>
      <c r="D49" s="181"/>
      <c r="E49" s="181">
        <f>'実質公債費比率（分子）の構造'!L$45</f>
        <v>4678</v>
      </c>
      <c r="F49" s="181"/>
      <c r="G49" s="181"/>
      <c r="H49" s="181">
        <f>'実質公債費比率（分子）の構造'!M$45</f>
        <v>4605</v>
      </c>
      <c r="I49" s="181"/>
      <c r="J49" s="181"/>
      <c r="K49" s="181">
        <f>'実質公債費比率（分子）の構造'!N$45</f>
        <v>4591</v>
      </c>
      <c r="L49" s="181"/>
      <c r="M49" s="181"/>
      <c r="N49" s="181">
        <f>'実質公債費比率（分子）の構造'!O$45</f>
        <v>4568</v>
      </c>
      <c r="O49" s="181"/>
      <c r="P49" s="181"/>
    </row>
    <row r="50" spans="1:16">
      <c r="A50" s="181" t="s">
        <v>71</v>
      </c>
      <c r="B50" s="181" t="e">
        <f>NA()</f>
        <v>#N/A</v>
      </c>
      <c r="C50" s="181">
        <f>IF(ISNUMBER('実質公債費比率（分子）の構造'!K$53),'実質公債費比率（分子）の構造'!K$53,NA())</f>
        <v>2380</v>
      </c>
      <c r="D50" s="181" t="e">
        <f>NA()</f>
        <v>#N/A</v>
      </c>
      <c r="E50" s="181" t="e">
        <f>NA()</f>
        <v>#N/A</v>
      </c>
      <c r="F50" s="181">
        <f>IF(ISNUMBER('実質公債費比率（分子）の構造'!L$53),'実質公債費比率（分子）の構造'!L$53,NA())</f>
        <v>2047</v>
      </c>
      <c r="G50" s="181" t="e">
        <f>NA()</f>
        <v>#N/A</v>
      </c>
      <c r="H50" s="181" t="e">
        <f>NA()</f>
        <v>#N/A</v>
      </c>
      <c r="I50" s="181">
        <f>IF(ISNUMBER('実質公債費比率（分子）の構造'!M$53),'実質公債費比率（分子）の構造'!M$53,NA())</f>
        <v>1942</v>
      </c>
      <c r="J50" s="181" t="e">
        <f>NA()</f>
        <v>#N/A</v>
      </c>
      <c r="K50" s="181" t="e">
        <f>NA()</f>
        <v>#N/A</v>
      </c>
      <c r="L50" s="181">
        <f>IF(ISNUMBER('実質公債費比率（分子）の構造'!N$53),'実質公債費比率（分子）の構造'!N$53,NA())</f>
        <v>1730</v>
      </c>
      <c r="M50" s="181" t="e">
        <f>NA()</f>
        <v>#N/A</v>
      </c>
      <c r="N50" s="181" t="e">
        <f>NA()</f>
        <v>#N/A</v>
      </c>
      <c r="O50" s="181">
        <f>IF(ISNUMBER('実質公債費比率（分子）の構造'!O$53),'実質公債費比率（分子）の構造'!O$53,NA())</f>
        <v>1632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47317</v>
      </c>
      <c r="E56" s="180"/>
      <c r="F56" s="180"/>
      <c r="G56" s="180">
        <f>'将来負担比率（分子）の構造'!J$52</f>
        <v>45334</v>
      </c>
      <c r="H56" s="180"/>
      <c r="I56" s="180"/>
      <c r="J56" s="180">
        <f>'将来負担比率（分子）の構造'!K$52</f>
        <v>44804</v>
      </c>
      <c r="K56" s="180"/>
      <c r="L56" s="180"/>
      <c r="M56" s="180">
        <f>'将来負担比率（分子）の構造'!L$52</f>
        <v>44514</v>
      </c>
      <c r="N56" s="180"/>
      <c r="O56" s="180"/>
      <c r="P56" s="180">
        <f>'将来負担比率（分子）の構造'!M$52</f>
        <v>43568</v>
      </c>
    </row>
    <row r="57" spans="1:16">
      <c r="A57" s="180" t="s">
        <v>42</v>
      </c>
      <c r="B57" s="180"/>
      <c r="C57" s="180"/>
      <c r="D57" s="180">
        <f>'将来負担比率（分子）の構造'!I$51</f>
        <v>9066</v>
      </c>
      <c r="E57" s="180"/>
      <c r="F57" s="180"/>
      <c r="G57" s="180">
        <f>'将来負担比率（分子）の構造'!J$51</f>
        <v>9890</v>
      </c>
      <c r="H57" s="180"/>
      <c r="I57" s="180"/>
      <c r="J57" s="180">
        <f>'将来負担比率（分子）の構造'!K$51</f>
        <v>10139</v>
      </c>
      <c r="K57" s="180"/>
      <c r="L57" s="180"/>
      <c r="M57" s="180">
        <f>'将来負担比率（分子）の構造'!L$51</f>
        <v>7449</v>
      </c>
      <c r="N57" s="180"/>
      <c r="O57" s="180"/>
      <c r="P57" s="180">
        <f>'将来負担比率（分子）の構造'!M$51</f>
        <v>4321</v>
      </c>
    </row>
    <row r="58" spans="1:16">
      <c r="A58" s="180" t="s">
        <v>41</v>
      </c>
      <c r="B58" s="180"/>
      <c r="C58" s="180"/>
      <c r="D58" s="180">
        <f>'将来負担比率（分子）の構造'!I$50</f>
        <v>8194</v>
      </c>
      <c r="E58" s="180"/>
      <c r="F58" s="180"/>
      <c r="G58" s="180">
        <f>'将来負担比率（分子）の構造'!J$50</f>
        <v>9335</v>
      </c>
      <c r="H58" s="180"/>
      <c r="I58" s="180"/>
      <c r="J58" s="180">
        <f>'将来負担比率（分子）の構造'!K$50</f>
        <v>10420</v>
      </c>
      <c r="K58" s="180"/>
      <c r="L58" s="180"/>
      <c r="M58" s="180">
        <f>'将来負担比率（分子）の構造'!L$50</f>
        <v>10212</v>
      </c>
      <c r="N58" s="180"/>
      <c r="O58" s="180"/>
      <c r="P58" s="180">
        <f>'将来負担比率（分子）の構造'!M$50</f>
        <v>9735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f>'将来負担比率（分子）の構造'!J$46</f>
        <v>1</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4820</v>
      </c>
      <c r="C62" s="180"/>
      <c r="D62" s="180"/>
      <c r="E62" s="180">
        <f>'将来負担比率（分子）の構造'!J$45</f>
        <v>4232</v>
      </c>
      <c r="F62" s="180"/>
      <c r="G62" s="180"/>
      <c r="H62" s="180">
        <f>'将来負担比率（分子）の構造'!K$45</f>
        <v>4276</v>
      </c>
      <c r="I62" s="180"/>
      <c r="J62" s="180"/>
      <c r="K62" s="180">
        <f>'将来負担比率（分子）の構造'!L$45</f>
        <v>4069</v>
      </c>
      <c r="L62" s="180"/>
      <c r="M62" s="180"/>
      <c r="N62" s="180">
        <f>'将来負担比率（分子）の構造'!M$45</f>
        <v>3784</v>
      </c>
      <c r="O62" s="180"/>
      <c r="P62" s="180"/>
    </row>
    <row r="63" spans="1:16">
      <c r="A63" s="180" t="s">
        <v>34</v>
      </c>
      <c r="B63" s="180">
        <f>'将来負担比率（分子）の構造'!I$44</f>
        <v>1357</v>
      </c>
      <c r="C63" s="180"/>
      <c r="D63" s="180"/>
      <c r="E63" s="180">
        <f>'将来負担比率（分子）の構造'!J$44</f>
        <v>1250</v>
      </c>
      <c r="F63" s="180"/>
      <c r="G63" s="180"/>
      <c r="H63" s="180">
        <f>'将来負担比率（分子）の構造'!K$44</f>
        <v>1147</v>
      </c>
      <c r="I63" s="180"/>
      <c r="J63" s="180"/>
      <c r="K63" s="180">
        <f>'将来負担比率（分子）の構造'!L$44</f>
        <v>1094</v>
      </c>
      <c r="L63" s="180"/>
      <c r="M63" s="180"/>
      <c r="N63" s="180">
        <f>'将来負担比率（分子）の構造'!M$44</f>
        <v>1017</v>
      </c>
      <c r="O63" s="180"/>
      <c r="P63" s="180"/>
    </row>
    <row r="64" spans="1:16">
      <c r="A64" s="180" t="s">
        <v>33</v>
      </c>
      <c r="B64" s="180">
        <f>'将来負担比率（分子）の構造'!I$43</f>
        <v>24914</v>
      </c>
      <c r="C64" s="180"/>
      <c r="D64" s="180"/>
      <c r="E64" s="180">
        <f>'将来負担比率（分子）の構造'!J$43</f>
        <v>24359</v>
      </c>
      <c r="F64" s="180"/>
      <c r="G64" s="180"/>
      <c r="H64" s="180">
        <f>'将来負担比率（分子）の構造'!K$43</f>
        <v>23795</v>
      </c>
      <c r="I64" s="180"/>
      <c r="J64" s="180"/>
      <c r="K64" s="180">
        <f>'将来負担比率（分子）の構造'!L$43</f>
        <v>18078</v>
      </c>
      <c r="L64" s="180"/>
      <c r="M64" s="180"/>
      <c r="N64" s="180">
        <f>'将来負担比率（分子）の構造'!M$43</f>
        <v>12963</v>
      </c>
      <c r="O64" s="180"/>
      <c r="P64" s="180"/>
    </row>
    <row r="65" spans="1:16">
      <c r="A65" s="180" t="s">
        <v>32</v>
      </c>
      <c r="B65" s="180">
        <f>'将来負担比率（分子）の構造'!I$42</f>
        <v>85</v>
      </c>
      <c r="C65" s="180"/>
      <c r="D65" s="180"/>
      <c r="E65" s="180">
        <f>'将来負担比率（分子）の構造'!J$42</f>
        <v>70</v>
      </c>
      <c r="F65" s="180"/>
      <c r="G65" s="180"/>
      <c r="H65" s="180">
        <f>'将来負担比率（分子）の構造'!K$42</f>
        <v>53</v>
      </c>
      <c r="I65" s="180"/>
      <c r="J65" s="180"/>
      <c r="K65" s="180">
        <f>'将来負担比率（分子）の構造'!L$42</f>
        <v>36</v>
      </c>
      <c r="L65" s="180"/>
      <c r="M65" s="180"/>
      <c r="N65" s="180">
        <f>'将来負担比率（分子）の構造'!M$42</f>
        <v>19</v>
      </c>
      <c r="O65" s="180"/>
      <c r="P65" s="180"/>
    </row>
    <row r="66" spans="1:16">
      <c r="A66" s="180" t="s">
        <v>31</v>
      </c>
      <c r="B66" s="180">
        <f>'将来負担比率（分子）の構造'!I$41</f>
        <v>47259</v>
      </c>
      <c r="C66" s="180"/>
      <c r="D66" s="180"/>
      <c r="E66" s="180">
        <f>'将来負担比率（分子）の構造'!J$41</f>
        <v>48136</v>
      </c>
      <c r="F66" s="180"/>
      <c r="G66" s="180"/>
      <c r="H66" s="180">
        <f>'将来負担比率（分子）の構造'!K$41</f>
        <v>47006</v>
      </c>
      <c r="I66" s="180"/>
      <c r="J66" s="180"/>
      <c r="K66" s="180">
        <f>'将来負担比率（分子）の構造'!L$41</f>
        <v>45928</v>
      </c>
      <c r="L66" s="180"/>
      <c r="M66" s="180"/>
      <c r="N66" s="180">
        <f>'将来負担比率（分子）の構造'!M$41</f>
        <v>44343</v>
      </c>
      <c r="O66" s="180"/>
      <c r="P66" s="180"/>
    </row>
    <row r="67" spans="1:16">
      <c r="A67" s="180" t="s">
        <v>75</v>
      </c>
      <c r="B67" s="180" t="e">
        <f>NA()</f>
        <v>#N/A</v>
      </c>
      <c r="C67" s="180">
        <f>IF(ISNUMBER('将来負担比率（分子）の構造'!I$53), IF('将来負担比率（分子）の構造'!I$53 &lt; 0, 0, '将来負担比率（分子）の構造'!I$53), NA())</f>
        <v>13859</v>
      </c>
      <c r="D67" s="180" t="e">
        <f>NA()</f>
        <v>#N/A</v>
      </c>
      <c r="E67" s="180" t="e">
        <f>NA()</f>
        <v>#N/A</v>
      </c>
      <c r="F67" s="180">
        <f>IF(ISNUMBER('将来負担比率（分子）の構造'!J$53), IF('将来負担比率（分子）の構造'!J$53 &lt; 0, 0, '将来負担比率（分子）の構造'!J$53), NA())</f>
        <v>13490</v>
      </c>
      <c r="G67" s="180" t="e">
        <f>NA()</f>
        <v>#N/A</v>
      </c>
      <c r="H67" s="180" t="e">
        <f>NA()</f>
        <v>#N/A</v>
      </c>
      <c r="I67" s="180">
        <f>IF(ISNUMBER('将来負担比率（分子）の構造'!K$53), IF('将来負担比率（分子）の構造'!K$53 &lt; 0, 0, '将来負担比率（分子）の構造'!K$53), NA())</f>
        <v>10914</v>
      </c>
      <c r="J67" s="180" t="e">
        <f>NA()</f>
        <v>#N/A</v>
      </c>
      <c r="K67" s="180" t="e">
        <f>NA()</f>
        <v>#N/A</v>
      </c>
      <c r="L67" s="180">
        <f>IF(ISNUMBER('将来負担比率（分子）の構造'!L$53), IF('将来負担比率（分子）の構造'!L$53 &lt; 0, 0, '将来負担比率（分子）の構造'!L$53), NA())</f>
        <v>7030</v>
      </c>
      <c r="M67" s="180" t="e">
        <f>NA()</f>
        <v>#N/A</v>
      </c>
      <c r="N67" s="180" t="e">
        <f>NA()</f>
        <v>#N/A</v>
      </c>
      <c r="O67" s="180">
        <f>IF(ISNUMBER('将来負担比率（分子）の構造'!M$53), IF('将来負担比率（分子）の構造'!M$53 &lt; 0, 0, '将来負担比率（分子）の構造'!M$53), NA())</f>
        <v>4500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5822</v>
      </c>
      <c r="C72" s="184">
        <f>基金残高に係る経年分析!G55</f>
        <v>5357</v>
      </c>
      <c r="D72" s="184">
        <f>基金残高に係る経年分析!H55</f>
        <v>5024</v>
      </c>
    </row>
    <row r="73" spans="1:16">
      <c r="A73" s="183" t="s">
        <v>78</v>
      </c>
      <c r="B73" s="184">
        <f>基金残高に係る経年分析!F56</f>
        <v>130</v>
      </c>
      <c r="C73" s="184">
        <f>基金残高に係る経年分析!G56</f>
        <v>130</v>
      </c>
      <c r="D73" s="184">
        <f>基金残高に係る経年分析!H56</f>
        <v>130</v>
      </c>
    </row>
    <row r="74" spans="1:16">
      <c r="A74" s="183" t="s">
        <v>79</v>
      </c>
      <c r="B74" s="184">
        <f>基金残高に係る経年分析!F57</f>
        <v>2846</v>
      </c>
      <c r="C74" s="184">
        <f>基金残高に係る経年分析!G57</f>
        <v>2793</v>
      </c>
      <c r="D74" s="184">
        <f>基金残高に係る経年分析!H57</f>
        <v>2756</v>
      </c>
    </row>
  </sheetData>
  <sheetProtection algorithmName="SHA-512" hashValue="fZc9O9QIEYRQekeBaFeJTDHzgFF2IoHAqoHzAjtI3WoN5YN7yfbFmSPYtJKz4xEajQSqAd8ePYcpMVsVR+AnSA==" saltValue="cnUh6og0rvV/UktDsifH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7" t="s">
        <v>211</v>
      </c>
      <c r="DI1" s="658"/>
      <c r="DJ1" s="658"/>
      <c r="DK1" s="658"/>
      <c r="DL1" s="658"/>
      <c r="DM1" s="658"/>
      <c r="DN1" s="659"/>
      <c r="DO1" s="225"/>
      <c r="DP1" s="657" t="s">
        <v>212</v>
      </c>
      <c r="DQ1" s="658"/>
      <c r="DR1" s="658"/>
      <c r="DS1" s="658"/>
      <c r="DT1" s="658"/>
      <c r="DU1" s="658"/>
      <c r="DV1" s="658"/>
      <c r="DW1" s="658"/>
      <c r="DX1" s="658"/>
      <c r="DY1" s="658"/>
      <c r="DZ1" s="658"/>
      <c r="EA1" s="658"/>
      <c r="EB1" s="658"/>
      <c r="EC1" s="659"/>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60" t="s">
        <v>214</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215</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3" t="s">
        <v>216</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c r="B4" s="660" t="s">
        <v>1</v>
      </c>
      <c r="C4" s="661"/>
      <c r="D4" s="661"/>
      <c r="E4" s="661"/>
      <c r="F4" s="661"/>
      <c r="G4" s="661"/>
      <c r="H4" s="661"/>
      <c r="I4" s="661"/>
      <c r="J4" s="661"/>
      <c r="K4" s="661"/>
      <c r="L4" s="661"/>
      <c r="M4" s="661"/>
      <c r="N4" s="661"/>
      <c r="O4" s="661"/>
      <c r="P4" s="661"/>
      <c r="Q4" s="662"/>
      <c r="R4" s="660" t="s">
        <v>217</v>
      </c>
      <c r="S4" s="661"/>
      <c r="T4" s="661"/>
      <c r="U4" s="661"/>
      <c r="V4" s="661"/>
      <c r="W4" s="661"/>
      <c r="X4" s="661"/>
      <c r="Y4" s="662"/>
      <c r="Z4" s="660" t="s">
        <v>218</v>
      </c>
      <c r="AA4" s="661"/>
      <c r="AB4" s="661"/>
      <c r="AC4" s="662"/>
      <c r="AD4" s="660" t="s">
        <v>219</v>
      </c>
      <c r="AE4" s="661"/>
      <c r="AF4" s="661"/>
      <c r="AG4" s="661"/>
      <c r="AH4" s="661"/>
      <c r="AI4" s="661"/>
      <c r="AJ4" s="661"/>
      <c r="AK4" s="662"/>
      <c r="AL4" s="660" t="s">
        <v>218</v>
      </c>
      <c r="AM4" s="661"/>
      <c r="AN4" s="661"/>
      <c r="AO4" s="662"/>
      <c r="AP4" s="666" t="s">
        <v>220</v>
      </c>
      <c r="AQ4" s="666"/>
      <c r="AR4" s="666"/>
      <c r="AS4" s="666"/>
      <c r="AT4" s="666"/>
      <c r="AU4" s="666"/>
      <c r="AV4" s="666"/>
      <c r="AW4" s="666"/>
      <c r="AX4" s="666"/>
      <c r="AY4" s="666"/>
      <c r="AZ4" s="666"/>
      <c r="BA4" s="666"/>
      <c r="BB4" s="666"/>
      <c r="BC4" s="666"/>
      <c r="BD4" s="666"/>
      <c r="BE4" s="666"/>
      <c r="BF4" s="666"/>
      <c r="BG4" s="666" t="s">
        <v>221</v>
      </c>
      <c r="BH4" s="666"/>
      <c r="BI4" s="666"/>
      <c r="BJ4" s="666"/>
      <c r="BK4" s="666"/>
      <c r="BL4" s="666"/>
      <c r="BM4" s="666"/>
      <c r="BN4" s="666"/>
      <c r="BO4" s="666" t="s">
        <v>218</v>
      </c>
      <c r="BP4" s="666"/>
      <c r="BQ4" s="666"/>
      <c r="BR4" s="666"/>
      <c r="BS4" s="666" t="s">
        <v>222</v>
      </c>
      <c r="BT4" s="666"/>
      <c r="BU4" s="666"/>
      <c r="BV4" s="666"/>
      <c r="BW4" s="666"/>
      <c r="BX4" s="666"/>
      <c r="BY4" s="666"/>
      <c r="BZ4" s="666"/>
      <c r="CA4" s="666"/>
      <c r="CB4" s="666"/>
      <c r="CD4" s="663" t="s">
        <v>223</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s="229" customFormat="1" ht="11.25" customHeight="1">
      <c r="B5" s="667" t="s">
        <v>224</v>
      </c>
      <c r="C5" s="668"/>
      <c r="D5" s="668"/>
      <c r="E5" s="668"/>
      <c r="F5" s="668"/>
      <c r="G5" s="668"/>
      <c r="H5" s="668"/>
      <c r="I5" s="668"/>
      <c r="J5" s="668"/>
      <c r="K5" s="668"/>
      <c r="L5" s="668"/>
      <c r="M5" s="668"/>
      <c r="N5" s="668"/>
      <c r="O5" s="668"/>
      <c r="P5" s="668"/>
      <c r="Q5" s="669"/>
      <c r="R5" s="670">
        <v>22970432</v>
      </c>
      <c r="S5" s="671"/>
      <c r="T5" s="671"/>
      <c r="U5" s="671"/>
      <c r="V5" s="671"/>
      <c r="W5" s="671"/>
      <c r="X5" s="671"/>
      <c r="Y5" s="672"/>
      <c r="Z5" s="673">
        <v>47.6</v>
      </c>
      <c r="AA5" s="673"/>
      <c r="AB5" s="673"/>
      <c r="AC5" s="673"/>
      <c r="AD5" s="674">
        <v>21998301</v>
      </c>
      <c r="AE5" s="674"/>
      <c r="AF5" s="674"/>
      <c r="AG5" s="674"/>
      <c r="AH5" s="674"/>
      <c r="AI5" s="674"/>
      <c r="AJ5" s="674"/>
      <c r="AK5" s="674"/>
      <c r="AL5" s="675">
        <v>74.3</v>
      </c>
      <c r="AM5" s="676"/>
      <c r="AN5" s="676"/>
      <c r="AO5" s="677"/>
      <c r="AP5" s="667" t="s">
        <v>225</v>
      </c>
      <c r="AQ5" s="668"/>
      <c r="AR5" s="668"/>
      <c r="AS5" s="668"/>
      <c r="AT5" s="668"/>
      <c r="AU5" s="668"/>
      <c r="AV5" s="668"/>
      <c r="AW5" s="668"/>
      <c r="AX5" s="668"/>
      <c r="AY5" s="668"/>
      <c r="AZ5" s="668"/>
      <c r="BA5" s="668"/>
      <c r="BB5" s="668"/>
      <c r="BC5" s="668"/>
      <c r="BD5" s="668"/>
      <c r="BE5" s="668"/>
      <c r="BF5" s="669"/>
      <c r="BG5" s="681">
        <v>21997647</v>
      </c>
      <c r="BH5" s="682"/>
      <c r="BI5" s="682"/>
      <c r="BJ5" s="682"/>
      <c r="BK5" s="682"/>
      <c r="BL5" s="682"/>
      <c r="BM5" s="682"/>
      <c r="BN5" s="683"/>
      <c r="BO5" s="684">
        <v>95.8</v>
      </c>
      <c r="BP5" s="684"/>
      <c r="BQ5" s="684"/>
      <c r="BR5" s="684"/>
      <c r="BS5" s="685">
        <v>125779</v>
      </c>
      <c r="BT5" s="685"/>
      <c r="BU5" s="685"/>
      <c r="BV5" s="685"/>
      <c r="BW5" s="685"/>
      <c r="BX5" s="685"/>
      <c r="BY5" s="685"/>
      <c r="BZ5" s="685"/>
      <c r="CA5" s="685"/>
      <c r="CB5" s="689"/>
      <c r="CD5" s="663" t="s">
        <v>220</v>
      </c>
      <c r="CE5" s="664"/>
      <c r="CF5" s="664"/>
      <c r="CG5" s="664"/>
      <c r="CH5" s="664"/>
      <c r="CI5" s="664"/>
      <c r="CJ5" s="664"/>
      <c r="CK5" s="664"/>
      <c r="CL5" s="664"/>
      <c r="CM5" s="664"/>
      <c r="CN5" s="664"/>
      <c r="CO5" s="664"/>
      <c r="CP5" s="664"/>
      <c r="CQ5" s="665"/>
      <c r="CR5" s="663" t="s">
        <v>226</v>
      </c>
      <c r="CS5" s="664"/>
      <c r="CT5" s="664"/>
      <c r="CU5" s="664"/>
      <c r="CV5" s="664"/>
      <c r="CW5" s="664"/>
      <c r="CX5" s="664"/>
      <c r="CY5" s="665"/>
      <c r="CZ5" s="663" t="s">
        <v>218</v>
      </c>
      <c r="DA5" s="664"/>
      <c r="DB5" s="664"/>
      <c r="DC5" s="665"/>
      <c r="DD5" s="663" t="s">
        <v>227</v>
      </c>
      <c r="DE5" s="664"/>
      <c r="DF5" s="664"/>
      <c r="DG5" s="664"/>
      <c r="DH5" s="664"/>
      <c r="DI5" s="664"/>
      <c r="DJ5" s="664"/>
      <c r="DK5" s="664"/>
      <c r="DL5" s="664"/>
      <c r="DM5" s="664"/>
      <c r="DN5" s="664"/>
      <c r="DO5" s="664"/>
      <c r="DP5" s="665"/>
      <c r="DQ5" s="663" t="s">
        <v>228</v>
      </c>
      <c r="DR5" s="664"/>
      <c r="DS5" s="664"/>
      <c r="DT5" s="664"/>
      <c r="DU5" s="664"/>
      <c r="DV5" s="664"/>
      <c r="DW5" s="664"/>
      <c r="DX5" s="664"/>
      <c r="DY5" s="664"/>
      <c r="DZ5" s="664"/>
      <c r="EA5" s="664"/>
      <c r="EB5" s="664"/>
      <c r="EC5" s="665"/>
    </row>
    <row r="6" spans="2:143" ht="11.25" customHeight="1">
      <c r="B6" s="678" t="s">
        <v>229</v>
      </c>
      <c r="C6" s="679"/>
      <c r="D6" s="679"/>
      <c r="E6" s="679"/>
      <c r="F6" s="679"/>
      <c r="G6" s="679"/>
      <c r="H6" s="679"/>
      <c r="I6" s="679"/>
      <c r="J6" s="679"/>
      <c r="K6" s="679"/>
      <c r="L6" s="679"/>
      <c r="M6" s="679"/>
      <c r="N6" s="679"/>
      <c r="O6" s="679"/>
      <c r="P6" s="679"/>
      <c r="Q6" s="680"/>
      <c r="R6" s="681">
        <v>433398</v>
      </c>
      <c r="S6" s="682"/>
      <c r="T6" s="682"/>
      <c r="U6" s="682"/>
      <c r="V6" s="682"/>
      <c r="W6" s="682"/>
      <c r="X6" s="682"/>
      <c r="Y6" s="683"/>
      <c r="Z6" s="684">
        <v>0.9</v>
      </c>
      <c r="AA6" s="684"/>
      <c r="AB6" s="684"/>
      <c r="AC6" s="684"/>
      <c r="AD6" s="685">
        <v>433398</v>
      </c>
      <c r="AE6" s="685"/>
      <c r="AF6" s="685"/>
      <c r="AG6" s="685"/>
      <c r="AH6" s="685"/>
      <c r="AI6" s="685"/>
      <c r="AJ6" s="685"/>
      <c r="AK6" s="685"/>
      <c r="AL6" s="686">
        <v>1.5</v>
      </c>
      <c r="AM6" s="687"/>
      <c r="AN6" s="687"/>
      <c r="AO6" s="688"/>
      <c r="AP6" s="678" t="s">
        <v>230</v>
      </c>
      <c r="AQ6" s="679"/>
      <c r="AR6" s="679"/>
      <c r="AS6" s="679"/>
      <c r="AT6" s="679"/>
      <c r="AU6" s="679"/>
      <c r="AV6" s="679"/>
      <c r="AW6" s="679"/>
      <c r="AX6" s="679"/>
      <c r="AY6" s="679"/>
      <c r="AZ6" s="679"/>
      <c r="BA6" s="679"/>
      <c r="BB6" s="679"/>
      <c r="BC6" s="679"/>
      <c r="BD6" s="679"/>
      <c r="BE6" s="679"/>
      <c r="BF6" s="680"/>
      <c r="BG6" s="681">
        <v>21997647</v>
      </c>
      <c r="BH6" s="682"/>
      <c r="BI6" s="682"/>
      <c r="BJ6" s="682"/>
      <c r="BK6" s="682"/>
      <c r="BL6" s="682"/>
      <c r="BM6" s="682"/>
      <c r="BN6" s="683"/>
      <c r="BO6" s="684">
        <v>95.8</v>
      </c>
      <c r="BP6" s="684"/>
      <c r="BQ6" s="684"/>
      <c r="BR6" s="684"/>
      <c r="BS6" s="685">
        <v>125779</v>
      </c>
      <c r="BT6" s="685"/>
      <c r="BU6" s="685"/>
      <c r="BV6" s="685"/>
      <c r="BW6" s="685"/>
      <c r="BX6" s="685"/>
      <c r="BY6" s="685"/>
      <c r="BZ6" s="685"/>
      <c r="CA6" s="685"/>
      <c r="CB6" s="689"/>
      <c r="CD6" s="692" t="s">
        <v>231</v>
      </c>
      <c r="CE6" s="693"/>
      <c r="CF6" s="693"/>
      <c r="CG6" s="693"/>
      <c r="CH6" s="693"/>
      <c r="CI6" s="693"/>
      <c r="CJ6" s="693"/>
      <c r="CK6" s="693"/>
      <c r="CL6" s="693"/>
      <c r="CM6" s="693"/>
      <c r="CN6" s="693"/>
      <c r="CO6" s="693"/>
      <c r="CP6" s="693"/>
      <c r="CQ6" s="694"/>
      <c r="CR6" s="681">
        <v>348716</v>
      </c>
      <c r="CS6" s="682"/>
      <c r="CT6" s="682"/>
      <c r="CU6" s="682"/>
      <c r="CV6" s="682"/>
      <c r="CW6" s="682"/>
      <c r="CX6" s="682"/>
      <c r="CY6" s="683"/>
      <c r="CZ6" s="675">
        <v>0.7</v>
      </c>
      <c r="DA6" s="676"/>
      <c r="DB6" s="676"/>
      <c r="DC6" s="695"/>
      <c r="DD6" s="690" t="s">
        <v>174</v>
      </c>
      <c r="DE6" s="682"/>
      <c r="DF6" s="682"/>
      <c r="DG6" s="682"/>
      <c r="DH6" s="682"/>
      <c r="DI6" s="682"/>
      <c r="DJ6" s="682"/>
      <c r="DK6" s="682"/>
      <c r="DL6" s="682"/>
      <c r="DM6" s="682"/>
      <c r="DN6" s="682"/>
      <c r="DO6" s="682"/>
      <c r="DP6" s="683"/>
      <c r="DQ6" s="690">
        <v>347806</v>
      </c>
      <c r="DR6" s="682"/>
      <c r="DS6" s="682"/>
      <c r="DT6" s="682"/>
      <c r="DU6" s="682"/>
      <c r="DV6" s="682"/>
      <c r="DW6" s="682"/>
      <c r="DX6" s="682"/>
      <c r="DY6" s="682"/>
      <c r="DZ6" s="682"/>
      <c r="EA6" s="682"/>
      <c r="EB6" s="682"/>
      <c r="EC6" s="691"/>
    </row>
    <row r="7" spans="2:143" ht="11.25" customHeight="1">
      <c r="B7" s="678" t="s">
        <v>232</v>
      </c>
      <c r="C7" s="679"/>
      <c r="D7" s="679"/>
      <c r="E7" s="679"/>
      <c r="F7" s="679"/>
      <c r="G7" s="679"/>
      <c r="H7" s="679"/>
      <c r="I7" s="679"/>
      <c r="J7" s="679"/>
      <c r="K7" s="679"/>
      <c r="L7" s="679"/>
      <c r="M7" s="679"/>
      <c r="N7" s="679"/>
      <c r="O7" s="679"/>
      <c r="P7" s="679"/>
      <c r="Q7" s="680"/>
      <c r="R7" s="681">
        <v>30414</v>
      </c>
      <c r="S7" s="682"/>
      <c r="T7" s="682"/>
      <c r="U7" s="682"/>
      <c r="V7" s="682"/>
      <c r="W7" s="682"/>
      <c r="X7" s="682"/>
      <c r="Y7" s="683"/>
      <c r="Z7" s="684">
        <v>0.1</v>
      </c>
      <c r="AA7" s="684"/>
      <c r="AB7" s="684"/>
      <c r="AC7" s="684"/>
      <c r="AD7" s="685">
        <v>30414</v>
      </c>
      <c r="AE7" s="685"/>
      <c r="AF7" s="685"/>
      <c r="AG7" s="685"/>
      <c r="AH7" s="685"/>
      <c r="AI7" s="685"/>
      <c r="AJ7" s="685"/>
      <c r="AK7" s="685"/>
      <c r="AL7" s="686">
        <v>0.1</v>
      </c>
      <c r="AM7" s="687"/>
      <c r="AN7" s="687"/>
      <c r="AO7" s="688"/>
      <c r="AP7" s="678" t="s">
        <v>233</v>
      </c>
      <c r="AQ7" s="679"/>
      <c r="AR7" s="679"/>
      <c r="AS7" s="679"/>
      <c r="AT7" s="679"/>
      <c r="AU7" s="679"/>
      <c r="AV7" s="679"/>
      <c r="AW7" s="679"/>
      <c r="AX7" s="679"/>
      <c r="AY7" s="679"/>
      <c r="AZ7" s="679"/>
      <c r="BA7" s="679"/>
      <c r="BB7" s="679"/>
      <c r="BC7" s="679"/>
      <c r="BD7" s="679"/>
      <c r="BE7" s="679"/>
      <c r="BF7" s="680"/>
      <c r="BG7" s="681">
        <v>10586185</v>
      </c>
      <c r="BH7" s="682"/>
      <c r="BI7" s="682"/>
      <c r="BJ7" s="682"/>
      <c r="BK7" s="682"/>
      <c r="BL7" s="682"/>
      <c r="BM7" s="682"/>
      <c r="BN7" s="683"/>
      <c r="BO7" s="684">
        <v>46.1</v>
      </c>
      <c r="BP7" s="684"/>
      <c r="BQ7" s="684"/>
      <c r="BR7" s="684"/>
      <c r="BS7" s="685">
        <v>125779</v>
      </c>
      <c r="BT7" s="685"/>
      <c r="BU7" s="685"/>
      <c r="BV7" s="685"/>
      <c r="BW7" s="685"/>
      <c r="BX7" s="685"/>
      <c r="BY7" s="685"/>
      <c r="BZ7" s="685"/>
      <c r="CA7" s="685"/>
      <c r="CB7" s="689"/>
      <c r="CD7" s="696" t="s">
        <v>234</v>
      </c>
      <c r="CE7" s="697"/>
      <c r="CF7" s="697"/>
      <c r="CG7" s="697"/>
      <c r="CH7" s="697"/>
      <c r="CI7" s="697"/>
      <c r="CJ7" s="697"/>
      <c r="CK7" s="697"/>
      <c r="CL7" s="697"/>
      <c r="CM7" s="697"/>
      <c r="CN7" s="697"/>
      <c r="CO7" s="697"/>
      <c r="CP7" s="697"/>
      <c r="CQ7" s="698"/>
      <c r="CR7" s="681">
        <v>4645981</v>
      </c>
      <c r="CS7" s="682"/>
      <c r="CT7" s="682"/>
      <c r="CU7" s="682"/>
      <c r="CV7" s="682"/>
      <c r="CW7" s="682"/>
      <c r="CX7" s="682"/>
      <c r="CY7" s="683"/>
      <c r="CZ7" s="684">
        <v>10</v>
      </c>
      <c r="DA7" s="684"/>
      <c r="DB7" s="684"/>
      <c r="DC7" s="684"/>
      <c r="DD7" s="690">
        <v>239879</v>
      </c>
      <c r="DE7" s="682"/>
      <c r="DF7" s="682"/>
      <c r="DG7" s="682"/>
      <c r="DH7" s="682"/>
      <c r="DI7" s="682"/>
      <c r="DJ7" s="682"/>
      <c r="DK7" s="682"/>
      <c r="DL7" s="682"/>
      <c r="DM7" s="682"/>
      <c r="DN7" s="682"/>
      <c r="DO7" s="682"/>
      <c r="DP7" s="683"/>
      <c r="DQ7" s="690">
        <v>4044340</v>
      </c>
      <c r="DR7" s="682"/>
      <c r="DS7" s="682"/>
      <c r="DT7" s="682"/>
      <c r="DU7" s="682"/>
      <c r="DV7" s="682"/>
      <c r="DW7" s="682"/>
      <c r="DX7" s="682"/>
      <c r="DY7" s="682"/>
      <c r="DZ7" s="682"/>
      <c r="EA7" s="682"/>
      <c r="EB7" s="682"/>
      <c r="EC7" s="691"/>
    </row>
    <row r="8" spans="2:143" ht="11.25" customHeight="1">
      <c r="B8" s="678" t="s">
        <v>235</v>
      </c>
      <c r="C8" s="679"/>
      <c r="D8" s="679"/>
      <c r="E8" s="679"/>
      <c r="F8" s="679"/>
      <c r="G8" s="679"/>
      <c r="H8" s="679"/>
      <c r="I8" s="679"/>
      <c r="J8" s="679"/>
      <c r="K8" s="679"/>
      <c r="L8" s="679"/>
      <c r="M8" s="679"/>
      <c r="N8" s="679"/>
      <c r="O8" s="679"/>
      <c r="P8" s="679"/>
      <c r="Q8" s="680"/>
      <c r="R8" s="681">
        <v>84374</v>
      </c>
      <c r="S8" s="682"/>
      <c r="T8" s="682"/>
      <c r="U8" s="682"/>
      <c r="V8" s="682"/>
      <c r="W8" s="682"/>
      <c r="X8" s="682"/>
      <c r="Y8" s="683"/>
      <c r="Z8" s="684">
        <v>0.2</v>
      </c>
      <c r="AA8" s="684"/>
      <c r="AB8" s="684"/>
      <c r="AC8" s="684"/>
      <c r="AD8" s="685">
        <v>84374</v>
      </c>
      <c r="AE8" s="685"/>
      <c r="AF8" s="685"/>
      <c r="AG8" s="685"/>
      <c r="AH8" s="685"/>
      <c r="AI8" s="685"/>
      <c r="AJ8" s="685"/>
      <c r="AK8" s="685"/>
      <c r="AL8" s="686">
        <v>0.3</v>
      </c>
      <c r="AM8" s="687"/>
      <c r="AN8" s="687"/>
      <c r="AO8" s="688"/>
      <c r="AP8" s="678" t="s">
        <v>236</v>
      </c>
      <c r="AQ8" s="679"/>
      <c r="AR8" s="679"/>
      <c r="AS8" s="679"/>
      <c r="AT8" s="679"/>
      <c r="AU8" s="679"/>
      <c r="AV8" s="679"/>
      <c r="AW8" s="679"/>
      <c r="AX8" s="679"/>
      <c r="AY8" s="679"/>
      <c r="AZ8" s="679"/>
      <c r="BA8" s="679"/>
      <c r="BB8" s="679"/>
      <c r="BC8" s="679"/>
      <c r="BD8" s="679"/>
      <c r="BE8" s="679"/>
      <c r="BF8" s="680"/>
      <c r="BG8" s="681">
        <v>279788</v>
      </c>
      <c r="BH8" s="682"/>
      <c r="BI8" s="682"/>
      <c r="BJ8" s="682"/>
      <c r="BK8" s="682"/>
      <c r="BL8" s="682"/>
      <c r="BM8" s="682"/>
      <c r="BN8" s="683"/>
      <c r="BO8" s="684">
        <v>1.2</v>
      </c>
      <c r="BP8" s="684"/>
      <c r="BQ8" s="684"/>
      <c r="BR8" s="684"/>
      <c r="BS8" s="690" t="s">
        <v>237</v>
      </c>
      <c r="BT8" s="682"/>
      <c r="BU8" s="682"/>
      <c r="BV8" s="682"/>
      <c r="BW8" s="682"/>
      <c r="BX8" s="682"/>
      <c r="BY8" s="682"/>
      <c r="BZ8" s="682"/>
      <c r="CA8" s="682"/>
      <c r="CB8" s="691"/>
      <c r="CD8" s="696" t="s">
        <v>238</v>
      </c>
      <c r="CE8" s="697"/>
      <c r="CF8" s="697"/>
      <c r="CG8" s="697"/>
      <c r="CH8" s="697"/>
      <c r="CI8" s="697"/>
      <c r="CJ8" s="697"/>
      <c r="CK8" s="697"/>
      <c r="CL8" s="697"/>
      <c r="CM8" s="697"/>
      <c r="CN8" s="697"/>
      <c r="CO8" s="697"/>
      <c r="CP8" s="697"/>
      <c r="CQ8" s="698"/>
      <c r="CR8" s="681">
        <v>20173346</v>
      </c>
      <c r="CS8" s="682"/>
      <c r="CT8" s="682"/>
      <c r="CU8" s="682"/>
      <c r="CV8" s="682"/>
      <c r="CW8" s="682"/>
      <c r="CX8" s="682"/>
      <c r="CY8" s="683"/>
      <c r="CZ8" s="684">
        <v>43.3</v>
      </c>
      <c r="DA8" s="684"/>
      <c r="DB8" s="684"/>
      <c r="DC8" s="684"/>
      <c r="DD8" s="690">
        <v>678581</v>
      </c>
      <c r="DE8" s="682"/>
      <c r="DF8" s="682"/>
      <c r="DG8" s="682"/>
      <c r="DH8" s="682"/>
      <c r="DI8" s="682"/>
      <c r="DJ8" s="682"/>
      <c r="DK8" s="682"/>
      <c r="DL8" s="682"/>
      <c r="DM8" s="682"/>
      <c r="DN8" s="682"/>
      <c r="DO8" s="682"/>
      <c r="DP8" s="683"/>
      <c r="DQ8" s="690">
        <v>10097386</v>
      </c>
      <c r="DR8" s="682"/>
      <c r="DS8" s="682"/>
      <c r="DT8" s="682"/>
      <c r="DU8" s="682"/>
      <c r="DV8" s="682"/>
      <c r="DW8" s="682"/>
      <c r="DX8" s="682"/>
      <c r="DY8" s="682"/>
      <c r="DZ8" s="682"/>
      <c r="EA8" s="682"/>
      <c r="EB8" s="682"/>
      <c r="EC8" s="691"/>
    </row>
    <row r="9" spans="2:143" ht="11.25" customHeight="1">
      <c r="B9" s="678" t="s">
        <v>239</v>
      </c>
      <c r="C9" s="679"/>
      <c r="D9" s="679"/>
      <c r="E9" s="679"/>
      <c r="F9" s="679"/>
      <c r="G9" s="679"/>
      <c r="H9" s="679"/>
      <c r="I9" s="679"/>
      <c r="J9" s="679"/>
      <c r="K9" s="679"/>
      <c r="L9" s="679"/>
      <c r="M9" s="679"/>
      <c r="N9" s="679"/>
      <c r="O9" s="679"/>
      <c r="P9" s="679"/>
      <c r="Q9" s="680"/>
      <c r="R9" s="681">
        <v>77441</v>
      </c>
      <c r="S9" s="682"/>
      <c r="T9" s="682"/>
      <c r="U9" s="682"/>
      <c r="V9" s="682"/>
      <c r="W9" s="682"/>
      <c r="X9" s="682"/>
      <c r="Y9" s="683"/>
      <c r="Z9" s="684">
        <v>0.2</v>
      </c>
      <c r="AA9" s="684"/>
      <c r="AB9" s="684"/>
      <c r="AC9" s="684"/>
      <c r="AD9" s="685">
        <v>77441</v>
      </c>
      <c r="AE9" s="685"/>
      <c r="AF9" s="685"/>
      <c r="AG9" s="685"/>
      <c r="AH9" s="685"/>
      <c r="AI9" s="685"/>
      <c r="AJ9" s="685"/>
      <c r="AK9" s="685"/>
      <c r="AL9" s="686">
        <v>0.3</v>
      </c>
      <c r="AM9" s="687"/>
      <c r="AN9" s="687"/>
      <c r="AO9" s="688"/>
      <c r="AP9" s="678" t="s">
        <v>240</v>
      </c>
      <c r="AQ9" s="679"/>
      <c r="AR9" s="679"/>
      <c r="AS9" s="679"/>
      <c r="AT9" s="679"/>
      <c r="AU9" s="679"/>
      <c r="AV9" s="679"/>
      <c r="AW9" s="679"/>
      <c r="AX9" s="679"/>
      <c r="AY9" s="679"/>
      <c r="AZ9" s="679"/>
      <c r="BA9" s="679"/>
      <c r="BB9" s="679"/>
      <c r="BC9" s="679"/>
      <c r="BD9" s="679"/>
      <c r="BE9" s="679"/>
      <c r="BF9" s="680"/>
      <c r="BG9" s="681">
        <v>8510500</v>
      </c>
      <c r="BH9" s="682"/>
      <c r="BI9" s="682"/>
      <c r="BJ9" s="682"/>
      <c r="BK9" s="682"/>
      <c r="BL9" s="682"/>
      <c r="BM9" s="682"/>
      <c r="BN9" s="683"/>
      <c r="BO9" s="684">
        <v>37</v>
      </c>
      <c r="BP9" s="684"/>
      <c r="BQ9" s="684"/>
      <c r="BR9" s="684"/>
      <c r="BS9" s="690" t="s">
        <v>237</v>
      </c>
      <c r="BT9" s="682"/>
      <c r="BU9" s="682"/>
      <c r="BV9" s="682"/>
      <c r="BW9" s="682"/>
      <c r="BX9" s="682"/>
      <c r="BY9" s="682"/>
      <c r="BZ9" s="682"/>
      <c r="CA9" s="682"/>
      <c r="CB9" s="691"/>
      <c r="CD9" s="696" t="s">
        <v>241</v>
      </c>
      <c r="CE9" s="697"/>
      <c r="CF9" s="697"/>
      <c r="CG9" s="697"/>
      <c r="CH9" s="697"/>
      <c r="CI9" s="697"/>
      <c r="CJ9" s="697"/>
      <c r="CK9" s="697"/>
      <c r="CL9" s="697"/>
      <c r="CM9" s="697"/>
      <c r="CN9" s="697"/>
      <c r="CO9" s="697"/>
      <c r="CP9" s="697"/>
      <c r="CQ9" s="698"/>
      <c r="CR9" s="681">
        <v>3825768</v>
      </c>
      <c r="CS9" s="682"/>
      <c r="CT9" s="682"/>
      <c r="CU9" s="682"/>
      <c r="CV9" s="682"/>
      <c r="CW9" s="682"/>
      <c r="CX9" s="682"/>
      <c r="CY9" s="683"/>
      <c r="CZ9" s="684">
        <v>8.1999999999999993</v>
      </c>
      <c r="DA9" s="684"/>
      <c r="DB9" s="684"/>
      <c r="DC9" s="684"/>
      <c r="DD9" s="690">
        <v>72544</v>
      </c>
      <c r="DE9" s="682"/>
      <c r="DF9" s="682"/>
      <c r="DG9" s="682"/>
      <c r="DH9" s="682"/>
      <c r="DI9" s="682"/>
      <c r="DJ9" s="682"/>
      <c r="DK9" s="682"/>
      <c r="DL9" s="682"/>
      <c r="DM9" s="682"/>
      <c r="DN9" s="682"/>
      <c r="DO9" s="682"/>
      <c r="DP9" s="683"/>
      <c r="DQ9" s="690">
        <v>3739328</v>
      </c>
      <c r="DR9" s="682"/>
      <c r="DS9" s="682"/>
      <c r="DT9" s="682"/>
      <c r="DU9" s="682"/>
      <c r="DV9" s="682"/>
      <c r="DW9" s="682"/>
      <c r="DX9" s="682"/>
      <c r="DY9" s="682"/>
      <c r="DZ9" s="682"/>
      <c r="EA9" s="682"/>
      <c r="EB9" s="682"/>
      <c r="EC9" s="691"/>
    </row>
    <row r="10" spans="2:143" ht="11.25" customHeight="1">
      <c r="B10" s="678" t="s">
        <v>242</v>
      </c>
      <c r="C10" s="679"/>
      <c r="D10" s="679"/>
      <c r="E10" s="679"/>
      <c r="F10" s="679"/>
      <c r="G10" s="679"/>
      <c r="H10" s="679"/>
      <c r="I10" s="679"/>
      <c r="J10" s="679"/>
      <c r="K10" s="679"/>
      <c r="L10" s="679"/>
      <c r="M10" s="679"/>
      <c r="N10" s="679"/>
      <c r="O10" s="679"/>
      <c r="P10" s="679"/>
      <c r="Q10" s="680"/>
      <c r="R10" s="681" t="s">
        <v>174</v>
      </c>
      <c r="S10" s="682"/>
      <c r="T10" s="682"/>
      <c r="U10" s="682"/>
      <c r="V10" s="682"/>
      <c r="W10" s="682"/>
      <c r="X10" s="682"/>
      <c r="Y10" s="683"/>
      <c r="Z10" s="684" t="s">
        <v>237</v>
      </c>
      <c r="AA10" s="684"/>
      <c r="AB10" s="684"/>
      <c r="AC10" s="684"/>
      <c r="AD10" s="685" t="s">
        <v>237</v>
      </c>
      <c r="AE10" s="685"/>
      <c r="AF10" s="685"/>
      <c r="AG10" s="685"/>
      <c r="AH10" s="685"/>
      <c r="AI10" s="685"/>
      <c r="AJ10" s="685"/>
      <c r="AK10" s="685"/>
      <c r="AL10" s="686" t="s">
        <v>237</v>
      </c>
      <c r="AM10" s="687"/>
      <c r="AN10" s="687"/>
      <c r="AO10" s="688"/>
      <c r="AP10" s="678" t="s">
        <v>243</v>
      </c>
      <c r="AQ10" s="679"/>
      <c r="AR10" s="679"/>
      <c r="AS10" s="679"/>
      <c r="AT10" s="679"/>
      <c r="AU10" s="679"/>
      <c r="AV10" s="679"/>
      <c r="AW10" s="679"/>
      <c r="AX10" s="679"/>
      <c r="AY10" s="679"/>
      <c r="AZ10" s="679"/>
      <c r="BA10" s="679"/>
      <c r="BB10" s="679"/>
      <c r="BC10" s="679"/>
      <c r="BD10" s="679"/>
      <c r="BE10" s="679"/>
      <c r="BF10" s="680"/>
      <c r="BG10" s="681">
        <v>448875</v>
      </c>
      <c r="BH10" s="682"/>
      <c r="BI10" s="682"/>
      <c r="BJ10" s="682"/>
      <c r="BK10" s="682"/>
      <c r="BL10" s="682"/>
      <c r="BM10" s="682"/>
      <c r="BN10" s="683"/>
      <c r="BO10" s="684">
        <v>2</v>
      </c>
      <c r="BP10" s="684"/>
      <c r="BQ10" s="684"/>
      <c r="BR10" s="684"/>
      <c r="BS10" s="690" t="s">
        <v>174</v>
      </c>
      <c r="BT10" s="682"/>
      <c r="BU10" s="682"/>
      <c r="BV10" s="682"/>
      <c r="BW10" s="682"/>
      <c r="BX10" s="682"/>
      <c r="BY10" s="682"/>
      <c r="BZ10" s="682"/>
      <c r="CA10" s="682"/>
      <c r="CB10" s="691"/>
      <c r="CD10" s="696" t="s">
        <v>244</v>
      </c>
      <c r="CE10" s="697"/>
      <c r="CF10" s="697"/>
      <c r="CG10" s="697"/>
      <c r="CH10" s="697"/>
      <c r="CI10" s="697"/>
      <c r="CJ10" s="697"/>
      <c r="CK10" s="697"/>
      <c r="CL10" s="697"/>
      <c r="CM10" s="697"/>
      <c r="CN10" s="697"/>
      <c r="CO10" s="697"/>
      <c r="CP10" s="697"/>
      <c r="CQ10" s="698"/>
      <c r="CR10" s="681">
        <v>27715</v>
      </c>
      <c r="CS10" s="682"/>
      <c r="CT10" s="682"/>
      <c r="CU10" s="682"/>
      <c r="CV10" s="682"/>
      <c r="CW10" s="682"/>
      <c r="CX10" s="682"/>
      <c r="CY10" s="683"/>
      <c r="CZ10" s="684">
        <v>0.1</v>
      </c>
      <c r="DA10" s="684"/>
      <c r="DB10" s="684"/>
      <c r="DC10" s="684"/>
      <c r="DD10" s="690" t="s">
        <v>174</v>
      </c>
      <c r="DE10" s="682"/>
      <c r="DF10" s="682"/>
      <c r="DG10" s="682"/>
      <c r="DH10" s="682"/>
      <c r="DI10" s="682"/>
      <c r="DJ10" s="682"/>
      <c r="DK10" s="682"/>
      <c r="DL10" s="682"/>
      <c r="DM10" s="682"/>
      <c r="DN10" s="682"/>
      <c r="DO10" s="682"/>
      <c r="DP10" s="683"/>
      <c r="DQ10" s="690">
        <v>24408</v>
      </c>
      <c r="DR10" s="682"/>
      <c r="DS10" s="682"/>
      <c r="DT10" s="682"/>
      <c r="DU10" s="682"/>
      <c r="DV10" s="682"/>
      <c r="DW10" s="682"/>
      <c r="DX10" s="682"/>
      <c r="DY10" s="682"/>
      <c r="DZ10" s="682"/>
      <c r="EA10" s="682"/>
      <c r="EB10" s="682"/>
      <c r="EC10" s="691"/>
    </row>
    <row r="11" spans="2:143" ht="11.25" customHeight="1">
      <c r="B11" s="678" t="s">
        <v>245</v>
      </c>
      <c r="C11" s="679"/>
      <c r="D11" s="679"/>
      <c r="E11" s="679"/>
      <c r="F11" s="679"/>
      <c r="G11" s="679"/>
      <c r="H11" s="679"/>
      <c r="I11" s="679"/>
      <c r="J11" s="679"/>
      <c r="K11" s="679"/>
      <c r="L11" s="679"/>
      <c r="M11" s="679"/>
      <c r="N11" s="679"/>
      <c r="O11" s="679"/>
      <c r="P11" s="679"/>
      <c r="Q11" s="680"/>
      <c r="R11" s="681" t="s">
        <v>237</v>
      </c>
      <c r="S11" s="682"/>
      <c r="T11" s="682"/>
      <c r="U11" s="682"/>
      <c r="V11" s="682"/>
      <c r="W11" s="682"/>
      <c r="X11" s="682"/>
      <c r="Y11" s="683"/>
      <c r="Z11" s="684" t="s">
        <v>237</v>
      </c>
      <c r="AA11" s="684"/>
      <c r="AB11" s="684"/>
      <c r="AC11" s="684"/>
      <c r="AD11" s="685" t="s">
        <v>174</v>
      </c>
      <c r="AE11" s="685"/>
      <c r="AF11" s="685"/>
      <c r="AG11" s="685"/>
      <c r="AH11" s="685"/>
      <c r="AI11" s="685"/>
      <c r="AJ11" s="685"/>
      <c r="AK11" s="685"/>
      <c r="AL11" s="686" t="s">
        <v>237</v>
      </c>
      <c r="AM11" s="687"/>
      <c r="AN11" s="687"/>
      <c r="AO11" s="688"/>
      <c r="AP11" s="678" t="s">
        <v>246</v>
      </c>
      <c r="AQ11" s="679"/>
      <c r="AR11" s="679"/>
      <c r="AS11" s="679"/>
      <c r="AT11" s="679"/>
      <c r="AU11" s="679"/>
      <c r="AV11" s="679"/>
      <c r="AW11" s="679"/>
      <c r="AX11" s="679"/>
      <c r="AY11" s="679"/>
      <c r="AZ11" s="679"/>
      <c r="BA11" s="679"/>
      <c r="BB11" s="679"/>
      <c r="BC11" s="679"/>
      <c r="BD11" s="679"/>
      <c r="BE11" s="679"/>
      <c r="BF11" s="680"/>
      <c r="BG11" s="681">
        <v>1347022</v>
      </c>
      <c r="BH11" s="682"/>
      <c r="BI11" s="682"/>
      <c r="BJ11" s="682"/>
      <c r="BK11" s="682"/>
      <c r="BL11" s="682"/>
      <c r="BM11" s="682"/>
      <c r="BN11" s="683"/>
      <c r="BO11" s="684">
        <v>5.9</v>
      </c>
      <c r="BP11" s="684"/>
      <c r="BQ11" s="684"/>
      <c r="BR11" s="684"/>
      <c r="BS11" s="690">
        <v>125779</v>
      </c>
      <c r="BT11" s="682"/>
      <c r="BU11" s="682"/>
      <c r="BV11" s="682"/>
      <c r="BW11" s="682"/>
      <c r="BX11" s="682"/>
      <c r="BY11" s="682"/>
      <c r="BZ11" s="682"/>
      <c r="CA11" s="682"/>
      <c r="CB11" s="691"/>
      <c r="CD11" s="696" t="s">
        <v>247</v>
      </c>
      <c r="CE11" s="697"/>
      <c r="CF11" s="697"/>
      <c r="CG11" s="697"/>
      <c r="CH11" s="697"/>
      <c r="CI11" s="697"/>
      <c r="CJ11" s="697"/>
      <c r="CK11" s="697"/>
      <c r="CL11" s="697"/>
      <c r="CM11" s="697"/>
      <c r="CN11" s="697"/>
      <c r="CO11" s="697"/>
      <c r="CP11" s="697"/>
      <c r="CQ11" s="698"/>
      <c r="CR11" s="681">
        <v>744303</v>
      </c>
      <c r="CS11" s="682"/>
      <c r="CT11" s="682"/>
      <c r="CU11" s="682"/>
      <c r="CV11" s="682"/>
      <c r="CW11" s="682"/>
      <c r="CX11" s="682"/>
      <c r="CY11" s="683"/>
      <c r="CZ11" s="684">
        <v>1.6</v>
      </c>
      <c r="DA11" s="684"/>
      <c r="DB11" s="684"/>
      <c r="DC11" s="684"/>
      <c r="DD11" s="690">
        <v>131200</v>
      </c>
      <c r="DE11" s="682"/>
      <c r="DF11" s="682"/>
      <c r="DG11" s="682"/>
      <c r="DH11" s="682"/>
      <c r="DI11" s="682"/>
      <c r="DJ11" s="682"/>
      <c r="DK11" s="682"/>
      <c r="DL11" s="682"/>
      <c r="DM11" s="682"/>
      <c r="DN11" s="682"/>
      <c r="DO11" s="682"/>
      <c r="DP11" s="683"/>
      <c r="DQ11" s="690">
        <v>685937</v>
      </c>
      <c r="DR11" s="682"/>
      <c r="DS11" s="682"/>
      <c r="DT11" s="682"/>
      <c r="DU11" s="682"/>
      <c r="DV11" s="682"/>
      <c r="DW11" s="682"/>
      <c r="DX11" s="682"/>
      <c r="DY11" s="682"/>
      <c r="DZ11" s="682"/>
      <c r="EA11" s="682"/>
      <c r="EB11" s="682"/>
      <c r="EC11" s="691"/>
    </row>
    <row r="12" spans="2:143" ht="11.25" customHeight="1">
      <c r="B12" s="678" t="s">
        <v>248</v>
      </c>
      <c r="C12" s="679"/>
      <c r="D12" s="679"/>
      <c r="E12" s="679"/>
      <c r="F12" s="679"/>
      <c r="G12" s="679"/>
      <c r="H12" s="679"/>
      <c r="I12" s="679"/>
      <c r="J12" s="679"/>
      <c r="K12" s="679"/>
      <c r="L12" s="679"/>
      <c r="M12" s="679"/>
      <c r="N12" s="679"/>
      <c r="O12" s="679"/>
      <c r="P12" s="679"/>
      <c r="Q12" s="680"/>
      <c r="R12" s="681">
        <v>2662598</v>
      </c>
      <c r="S12" s="682"/>
      <c r="T12" s="682"/>
      <c r="U12" s="682"/>
      <c r="V12" s="682"/>
      <c r="W12" s="682"/>
      <c r="X12" s="682"/>
      <c r="Y12" s="683"/>
      <c r="Z12" s="684">
        <v>5.5</v>
      </c>
      <c r="AA12" s="684"/>
      <c r="AB12" s="684"/>
      <c r="AC12" s="684"/>
      <c r="AD12" s="685">
        <v>2662598</v>
      </c>
      <c r="AE12" s="685"/>
      <c r="AF12" s="685"/>
      <c r="AG12" s="685"/>
      <c r="AH12" s="685"/>
      <c r="AI12" s="685"/>
      <c r="AJ12" s="685"/>
      <c r="AK12" s="685"/>
      <c r="AL12" s="686">
        <v>9</v>
      </c>
      <c r="AM12" s="687"/>
      <c r="AN12" s="687"/>
      <c r="AO12" s="688"/>
      <c r="AP12" s="678" t="s">
        <v>249</v>
      </c>
      <c r="AQ12" s="679"/>
      <c r="AR12" s="679"/>
      <c r="AS12" s="679"/>
      <c r="AT12" s="679"/>
      <c r="AU12" s="679"/>
      <c r="AV12" s="679"/>
      <c r="AW12" s="679"/>
      <c r="AX12" s="679"/>
      <c r="AY12" s="679"/>
      <c r="AZ12" s="679"/>
      <c r="BA12" s="679"/>
      <c r="BB12" s="679"/>
      <c r="BC12" s="679"/>
      <c r="BD12" s="679"/>
      <c r="BE12" s="679"/>
      <c r="BF12" s="680"/>
      <c r="BG12" s="681">
        <v>10136995</v>
      </c>
      <c r="BH12" s="682"/>
      <c r="BI12" s="682"/>
      <c r="BJ12" s="682"/>
      <c r="BK12" s="682"/>
      <c r="BL12" s="682"/>
      <c r="BM12" s="682"/>
      <c r="BN12" s="683"/>
      <c r="BO12" s="684">
        <v>44.1</v>
      </c>
      <c r="BP12" s="684"/>
      <c r="BQ12" s="684"/>
      <c r="BR12" s="684"/>
      <c r="BS12" s="690" t="s">
        <v>237</v>
      </c>
      <c r="BT12" s="682"/>
      <c r="BU12" s="682"/>
      <c r="BV12" s="682"/>
      <c r="BW12" s="682"/>
      <c r="BX12" s="682"/>
      <c r="BY12" s="682"/>
      <c r="BZ12" s="682"/>
      <c r="CA12" s="682"/>
      <c r="CB12" s="691"/>
      <c r="CD12" s="696" t="s">
        <v>250</v>
      </c>
      <c r="CE12" s="697"/>
      <c r="CF12" s="697"/>
      <c r="CG12" s="697"/>
      <c r="CH12" s="697"/>
      <c r="CI12" s="697"/>
      <c r="CJ12" s="697"/>
      <c r="CK12" s="697"/>
      <c r="CL12" s="697"/>
      <c r="CM12" s="697"/>
      <c r="CN12" s="697"/>
      <c r="CO12" s="697"/>
      <c r="CP12" s="697"/>
      <c r="CQ12" s="698"/>
      <c r="CR12" s="681">
        <v>332358</v>
      </c>
      <c r="CS12" s="682"/>
      <c r="CT12" s="682"/>
      <c r="CU12" s="682"/>
      <c r="CV12" s="682"/>
      <c r="CW12" s="682"/>
      <c r="CX12" s="682"/>
      <c r="CY12" s="683"/>
      <c r="CZ12" s="684">
        <v>0.7</v>
      </c>
      <c r="DA12" s="684"/>
      <c r="DB12" s="684"/>
      <c r="DC12" s="684"/>
      <c r="DD12" s="690">
        <v>8550</v>
      </c>
      <c r="DE12" s="682"/>
      <c r="DF12" s="682"/>
      <c r="DG12" s="682"/>
      <c r="DH12" s="682"/>
      <c r="DI12" s="682"/>
      <c r="DJ12" s="682"/>
      <c r="DK12" s="682"/>
      <c r="DL12" s="682"/>
      <c r="DM12" s="682"/>
      <c r="DN12" s="682"/>
      <c r="DO12" s="682"/>
      <c r="DP12" s="683"/>
      <c r="DQ12" s="690">
        <v>309195</v>
      </c>
      <c r="DR12" s="682"/>
      <c r="DS12" s="682"/>
      <c r="DT12" s="682"/>
      <c r="DU12" s="682"/>
      <c r="DV12" s="682"/>
      <c r="DW12" s="682"/>
      <c r="DX12" s="682"/>
      <c r="DY12" s="682"/>
      <c r="DZ12" s="682"/>
      <c r="EA12" s="682"/>
      <c r="EB12" s="682"/>
      <c r="EC12" s="691"/>
    </row>
    <row r="13" spans="2:143" ht="11.25" customHeight="1">
      <c r="B13" s="678" t="s">
        <v>251</v>
      </c>
      <c r="C13" s="679"/>
      <c r="D13" s="679"/>
      <c r="E13" s="679"/>
      <c r="F13" s="679"/>
      <c r="G13" s="679"/>
      <c r="H13" s="679"/>
      <c r="I13" s="679"/>
      <c r="J13" s="679"/>
      <c r="K13" s="679"/>
      <c r="L13" s="679"/>
      <c r="M13" s="679"/>
      <c r="N13" s="679"/>
      <c r="O13" s="679"/>
      <c r="P13" s="679"/>
      <c r="Q13" s="680"/>
      <c r="R13" s="681" t="s">
        <v>237</v>
      </c>
      <c r="S13" s="682"/>
      <c r="T13" s="682"/>
      <c r="U13" s="682"/>
      <c r="V13" s="682"/>
      <c r="W13" s="682"/>
      <c r="X13" s="682"/>
      <c r="Y13" s="683"/>
      <c r="Z13" s="684" t="s">
        <v>174</v>
      </c>
      <c r="AA13" s="684"/>
      <c r="AB13" s="684"/>
      <c r="AC13" s="684"/>
      <c r="AD13" s="685" t="s">
        <v>174</v>
      </c>
      <c r="AE13" s="685"/>
      <c r="AF13" s="685"/>
      <c r="AG13" s="685"/>
      <c r="AH13" s="685"/>
      <c r="AI13" s="685"/>
      <c r="AJ13" s="685"/>
      <c r="AK13" s="685"/>
      <c r="AL13" s="686" t="s">
        <v>174</v>
      </c>
      <c r="AM13" s="687"/>
      <c r="AN13" s="687"/>
      <c r="AO13" s="688"/>
      <c r="AP13" s="678" t="s">
        <v>252</v>
      </c>
      <c r="AQ13" s="679"/>
      <c r="AR13" s="679"/>
      <c r="AS13" s="679"/>
      <c r="AT13" s="679"/>
      <c r="AU13" s="679"/>
      <c r="AV13" s="679"/>
      <c r="AW13" s="679"/>
      <c r="AX13" s="679"/>
      <c r="AY13" s="679"/>
      <c r="AZ13" s="679"/>
      <c r="BA13" s="679"/>
      <c r="BB13" s="679"/>
      <c r="BC13" s="679"/>
      <c r="BD13" s="679"/>
      <c r="BE13" s="679"/>
      <c r="BF13" s="680"/>
      <c r="BG13" s="681">
        <v>10105191</v>
      </c>
      <c r="BH13" s="682"/>
      <c r="BI13" s="682"/>
      <c r="BJ13" s="682"/>
      <c r="BK13" s="682"/>
      <c r="BL13" s="682"/>
      <c r="BM13" s="682"/>
      <c r="BN13" s="683"/>
      <c r="BO13" s="684">
        <v>44</v>
      </c>
      <c r="BP13" s="684"/>
      <c r="BQ13" s="684"/>
      <c r="BR13" s="684"/>
      <c r="BS13" s="690" t="s">
        <v>237</v>
      </c>
      <c r="BT13" s="682"/>
      <c r="BU13" s="682"/>
      <c r="BV13" s="682"/>
      <c r="BW13" s="682"/>
      <c r="BX13" s="682"/>
      <c r="BY13" s="682"/>
      <c r="BZ13" s="682"/>
      <c r="CA13" s="682"/>
      <c r="CB13" s="691"/>
      <c r="CD13" s="696" t="s">
        <v>253</v>
      </c>
      <c r="CE13" s="697"/>
      <c r="CF13" s="697"/>
      <c r="CG13" s="697"/>
      <c r="CH13" s="697"/>
      <c r="CI13" s="697"/>
      <c r="CJ13" s="697"/>
      <c r="CK13" s="697"/>
      <c r="CL13" s="697"/>
      <c r="CM13" s="697"/>
      <c r="CN13" s="697"/>
      <c r="CO13" s="697"/>
      <c r="CP13" s="697"/>
      <c r="CQ13" s="698"/>
      <c r="CR13" s="681">
        <v>4368684</v>
      </c>
      <c r="CS13" s="682"/>
      <c r="CT13" s="682"/>
      <c r="CU13" s="682"/>
      <c r="CV13" s="682"/>
      <c r="CW13" s="682"/>
      <c r="CX13" s="682"/>
      <c r="CY13" s="683"/>
      <c r="CZ13" s="684">
        <v>9.4</v>
      </c>
      <c r="DA13" s="684"/>
      <c r="DB13" s="684"/>
      <c r="DC13" s="684"/>
      <c r="DD13" s="690">
        <v>1389045</v>
      </c>
      <c r="DE13" s="682"/>
      <c r="DF13" s="682"/>
      <c r="DG13" s="682"/>
      <c r="DH13" s="682"/>
      <c r="DI13" s="682"/>
      <c r="DJ13" s="682"/>
      <c r="DK13" s="682"/>
      <c r="DL13" s="682"/>
      <c r="DM13" s="682"/>
      <c r="DN13" s="682"/>
      <c r="DO13" s="682"/>
      <c r="DP13" s="683"/>
      <c r="DQ13" s="690">
        <v>3675724</v>
      </c>
      <c r="DR13" s="682"/>
      <c r="DS13" s="682"/>
      <c r="DT13" s="682"/>
      <c r="DU13" s="682"/>
      <c r="DV13" s="682"/>
      <c r="DW13" s="682"/>
      <c r="DX13" s="682"/>
      <c r="DY13" s="682"/>
      <c r="DZ13" s="682"/>
      <c r="EA13" s="682"/>
      <c r="EB13" s="682"/>
      <c r="EC13" s="691"/>
    </row>
    <row r="14" spans="2:143" ht="11.25" customHeight="1">
      <c r="B14" s="678" t="s">
        <v>254</v>
      </c>
      <c r="C14" s="679"/>
      <c r="D14" s="679"/>
      <c r="E14" s="679"/>
      <c r="F14" s="679"/>
      <c r="G14" s="679"/>
      <c r="H14" s="679"/>
      <c r="I14" s="679"/>
      <c r="J14" s="679"/>
      <c r="K14" s="679"/>
      <c r="L14" s="679"/>
      <c r="M14" s="679"/>
      <c r="N14" s="679"/>
      <c r="O14" s="679"/>
      <c r="P14" s="679"/>
      <c r="Q14" s="680"/>
      <c r="R14" s="681" t="s">
        <v>237</v>
      </c>
      <c r="S14" s="682"/>
      <c r="T14" s="682"/>
      <c r="U14" s="682"/>
      <c r="V14" s="682"/>
      <c r="W14" s="682"/>
      <c r="X14" s="682"/>
      <c r="Y14" s="683"/>
      <c r="Z14" s="684" t="s">
        <v>174</v>
      </c>
      <c r="AA14" s="684"/>
      <c r="AB14" s="684"/>
      <c r="AC14" s="684"/>
      <c r="AD14" s="685" t="s">
        <v>237</v>
      </c>
      <c r="AE14" s="685"/>
      <c r="AF14" s="685"/>
      <c r="AG14" s="685"/>
      <c r="AH14" s="685"/>
      <c r="AI14" s="685"/>
      <c r="AJ14" s="685"/>
      <c r="AK14" s="685"/>
      <c r="AL14" s="686" t="s">
        <v>237</v>
      </c>
      <c r="AM14" s="687"/>
      <c r="AN14" s="687"/>
      <c r="AO14" s="688"/>
      <c r="AP14" s="678" t="s">
        <v>255</v>
      </c>
      <c r="AQ14" s="679"/>
      <c r="AR14" s="679"/>
      <c r="AS14" s="679"/>
      <c r="AT14" s="679"/>
      <c r="AU14" s="679"/>
      <c r="AV14" s="679"/>
      <c r="AW14" s="679"/>
      <c r="AX14" s="679"/>
      <c r="AY14" s="679"/>
      <c r="AZ14" s="679"/>
      <c r="BA14" s="679"/>
      <c r="BB14" s="679"/>
      <c r="BC14" s="679"/>
      <c r="BD14" s="679"/>
      <c r="BE14" s="679"/>
      <c r="BF14" s="680"/>
      <c r="BG14" s="681">
        <v>301267</v>
      </c>
      <c r="BH14" s="682"/>
      <c r="BI14" s="682"/>
      <c r="BJ14" s="682"/>
      <c r="BK14" s="682"/>
      <c r="BL14" s="682"/>
      <c r="BM14" s="682"/>
      <c r="BN14" s="683"/>
      <c r="BO14" s="684">
        <v>1.3</v>
      </c>
      <c r="BP14" s="684"/>
      <c r="BQ14" s="684"/>
      <c r="BR14" s="684"/>
      <c r="BS14" s="690" t="s">
        <v>237</v>
      </c>
      <c r="BT14" s="682"/>
      <c r="BU14" s="682"/>
      <c r="BV14" s="682"/>
      <c r="BW14" s="682"/>
      <c r="BX14" s="682"/>
      <c r="BY14" s="682"/>
      <c r="BZ14" s="682"/>
      <c r="CA14" s="682"/>
      <c r="CB14" s="691"/>
      <c r="CD14" s="696" t="s">
        <v>256</v>
      </c>
      <c r="CE14" s="697"/>
      <c r="CF14" s="697"/>
      <c r="CG14" s="697"/>
      <c r="CH14" s="697"/>
      <c r="CI14" s="697"/>
      <c r="CJ14" s="697"/>
      <c r="CK14" s="697"/>
      <c r="CL14" s="697"/>
      <c r="CM14" s="697"/>
      <c r="CN14" s="697"/>
      <c r="CO14" s="697"/>
      <c r="CP14" s="697"/>
      <c r="CQ14" s="698"/>
      <c r="CR14" s="681">
        <v>2669127</v>
      </c>
      <c r="CS14" s="682"/>
      <c r="CT14" s="682"/>
      <c r="CU14" s="682"/>
      <c r="CV14" s="682"/>
      <c r="CW14" s="682"/>
      <c r="CX14" s="682"/>
      <c r="CY14" s="683"/>
      <c r="CZ14" s="684">
        <v>5.7</v>
      </c>
      <c r="DA14" s="684"/>
      <c r="DB14" s="684"/>
      <c r="DC14" s="684"/>
      <c r="DD14" s="690">
        <v>407008</v>
      </c>
      <c r="DE14" s="682"/>
      <c r="DF14" s="682"/>
      <c r="DG14" s="682"/>
      <c r="DH14" s="682"/>
      <c r="DI14" s="682"/>
      <c r="DJ14" s="682"/>
      <c r="DK14" s="682"/>
      <c r="DL14" s="682"/>
      <c r="DM14" s="682"/>
      <c r="DN14" s="682"/>
      <c r="DO14" s="682"/>
      <c r="DP14" s="683"/>
      <c r="DQ14" s="690">
        <v>2271521</v>
      </c>
      <c r="DR14" s="682"/>
      <c r="DS14" s="682"/>
      <c r="DT14" s="682"/>
      <c r="DU14" s="682"/>
      <c r="DV14" s="682"/>
      <c r="DW14" s="682"/>
      <c r="DX14" s="682"/>
      <c r="DY14" s="682"/>
      <c r="DZ14" s="682"/>
      <c r="EA14" s="682"/>
      <c r="EB14" s="682"/>
      <c r="EC14" s="691"/>
    </row>
    <row r="15" spans="2:143" ht="11.25" customHeight="1">
      <c r="B15" s="678" t="s">
        <v>257</v>
      </c>
      <c r="C15" s="679"/>
      <c r="D15" s="679"/>
      <c r="E15" s="679"/>
      <c r="F15" s="679"/>
      <c r="G15" s="679"/>
      <c r="H15" s="679"/>
      <c r="I15" s="679"/>
      <c r="J15" s="679"/>
      <c r="K15" s="679"/>
      <c r="L15" s="679"/>
      <c r="M15" s="679"/>
      <c r="N15" s="679"/>
      <c r="O15" s="679"/>
      <c r="P15" s="679"/>
      <c r="Q15" s="680"/>
      <c r="R15" s="681">
        <v>185111</v>
      </c>
      <c r="S15" s="682"/>
      <c r="T15" s="682"/>
      <c r="U15" s="682"/>
      <c r="V15" s="682"/>
      <c r="W15" s="682"/>
      <c r="X15" s="682"/>
      <c r="Y15" s="683"/>
      <c r="Z15" s="684">
        <v>0.4</v>
      </c>
      <c r="AA15" s="684"/>
      <c r="AB15" s="684"/>
      <c r="AC15" s="684"/>
      <c r="AD15" s="685">
        <v>185111</v>
      </c>
      <c r="AE15" s="685"/>
      <c r="AF15" s="685"/>
      <c r="AG15" s="685"/>
      <c r="AH15" s="685"/>
      <c r="AI15" s="685"/>
      <c r="AJ15" s="685"/>
      <c r="AK15" s="685"/>
      <c r="AL15" s="686">
        <v>0.6</v>
      </c>
      <c r="AM15" s="687"/>
      <c r="AN15" s="687"/>
      <c r="AO15" s="688"/>
      <c r="AP15" s="678" t="s">
        <v>258</v>
      </c>
      <c r="AQ15" s="679"/>
      <c r="AR15" s="679"/>
      <c r="AS15" s="679"/>
      <c r="AT15" s="679"/>
      <c r="AU15" s="679"/>
      <c r="AV15" s="679"/>
      <c r="AW15" s="679"/>
      <c r="AX15" s="679"/>
      <c r="AY15" s="679"/>
      <c r="AZ15" s="679"/>
      <c r="BA15" s="679"/>
      <c r="BB15" s="679"/>
      <c r="BC15" s="679"/>
      <c r="BD15" s="679"/>
      <c r="BE15" s="679"/>
      <c r="BF15" s="680"/>
      <c r="BG15" s="681">
        <v>973200</v>
      </c>
      <c r="BH15" s="682"/>
      <c r="BI15" s="682"/>
      <c r="BJ15" s="682"/>
      <c r="BK15" s="682"/>
      <c r="BL15" s="682"/>
      <c r="BM15" s="682"/>
      <c r="BN15" s="683"/>
      <c r="BO15" s="684">
        <v>4.2</v>
      </c>
      <c r="BP15" s="684"/>
      <c r="BQ15" s="684"/>
      <c r="BR15" s="684"/>
      <c r="BS15" s="690" t="s">
        <v>174</v>
      </c>
      <c r="BT15" s="682"/>
      <c r="BU15" s="682"/>
      <c r="BV15" s="682"/>
      <c r="BW15" s="682"/>
      <c r="BX15" s="682"/>
      <c r="BY15" s="682"/>
      <c r="BZ15" s="682"/>
      <c r="CA15" s="682"/>
      <c r="CB15" s="691"/>
      <c r="CD15" s="696" t="s">
        <v>259</v>
      </c>
      <c r="CE15" s="697"/>
      <c r="CF15" s="697"/>
      <c r="CG15" s="697"/>
      <c r="CH15" s="697"/>
      <c r="CI15" s="697"/>
      <c r="CJ15" s="697"/>
      <c r="CK15" s="697"/>
      <c r="CL15" s="697"/>
      <c r="CM15" s="697"/>
      <c r="CN15" s="697"/>
      <c r="CO15" s="697"/>
      <c r="CP15" s="697"/>
      <c r="CQ15" s="698"/>
      <c r="CR15" s="681">
        <v>4935297</v>
      </c>
      <c r="CS15" s="682"/>
      <c r="CT15" s="682"/>
      <c r="CU15" s="682"/>
      <c r="CV15" s="682"/>
      <c r="CW15" s="682"/>
      <c r="CX15" s="682"/>
      <c r="CY15" s="683"/>
      <c r="CZ15" s="684">
        <v>10.6</v>
      </c>
      <c r="DA15" s="684"/>
      <c r="DB15" s="684"/>
      <c r="DC15" s="684"/>
      <c r="DD15" s="690">
        <v>321601</v>
      </c>
      <c r="DE15" s="682"/>
      <c r="DF15" s="682"/>
      <c r="DG15" s="682"/>
      <c r="DH15" s="682"/>
      <c r="DI15" s="682"/>
      <c r="DJ15" s="682"/>
      <c r="DK15" s="682"/>
      <c r="DL15" s="682"/>
      <c r="DM15" s="682"/>
      <c r="DN15" s="682"/>
      <c r="DO15" s="682"/>
      <c r="DP15" s="683"/>
      <c r="DQ15" s="690">
        <v>4192679</v>
      </c>
      <c r="DR15" s="682"/>
      <c r="DS15" s="682"/>
      <c r="DT15" s="682"/>
      <c r="DU15" s="682"/>
      <c r="DV15" s="682"/>
      <c r="DW15" s="682"/>
      <c r="DX15" s="682"/>
      <c r="DY15" s="682"/>
      <c r="DZ15" s="682"/>
      <c r="EA15" s="682"/>
      <c r="EB15" s="682"/>
      <c r="EC15" s="691"/>
    </row>
    <row r="16" spans="2:143" ht="11.25" customHeight="1">
      <c r="B16" s="678" t="s">
        <v>260</v>
      </c>
      <c r="C16" s="679"/>
      <c r="D16" s="679"/>
      <c r="E16" s="679"/>
      <c r="F16" s="679"/>
      <c r="G16" s="679"/>
      <c r="H16" s="679"/>
      <c r="I16" s="679"/>
      <c r="J16" s="679"/>
      <c r="K16" s="679"/>
      <c r="L16" s="679"/>
      <c r="M16" s="679"/>
      <c r="N16" s="679"/>
      <c r="O16" s="679"/>
      <c r="P16" s="679"/>
      <c r="Q16" s="680"/>
      <c r="R16" s="681" t="s">
        <v>237</v>
      </c>
      <c r="S16" s="682"/>
      <c r="T16" s="682"/>
      <c r="U16" s="682"/>
      <c r="V16" s="682"/>
      <c r="W16" s="682"/>
      <c r="X16" s="682"/>
      <c r="Y16" s="683"/>
      <c r="Z16" s="684" t="s">
        <v>237</v>
      </c>
      <c r="AA16" s="684"/>
      <c r="AB16" s="684"/>
      <c r="AC16" s="684"/>
      <c r="AD16" s="685" t="s">
        <v>237</v>
      </c>
      <c r="AE16" s="685"/>
      <c r="AF16" s="685"/>
      <c r="AG16" s="685"/>
      <c r="AH16" s="685"/>
      <c r="AI16" s="685"/>
      <c r="AJ16" s="685"/>
      <c r="AK16" s="685"/>
      <c r="AL16" s="686" t="s">
        <v>237</v>
      </c>
      <c r="AM16" s="687"/>
      <c r="AN16" s="687"/>
      <c r="AO16" s="688"/>
      <c r="AP16" s="678" t="s">
        <v>261</v>
      </c>
      <c r="AQ16" s="679"/>
      <c r="AR16" s="679"/>
      <c r="AS16" s="679"/>
      <c r="AT16" s="679"/>
      <c r="AU16" s="679"/>
      <c r="AV16" s="679"/>
      <c r="AW16" s="679"/>
      <c r="AX16" s="679"/>
      <c r="AY16" s="679"/>
      <c r="AZ16" s="679"/>
      <c r="BA16" s="679"/>
      <c r="BB16" s="679"/>
      <c r="BC16" s="679"/>
      <c r="BD16" s="679"/>
      <c r="BE16" s="679"/>
      <c r="BF16" s="680"/>
      <c r="BG16" s="681" t="s">
        <v>237</v>
      </c>
      <c r="BH16" s="682"/>
      <c r="BI16" s="682"/>
      <c r="BJ16" s="682"/>
      <c r="BK16" s="682"/>
      <c r="BL16" s="682"/>
      <c r="BM16" s="682"/>
      <c r="BN16" s="683"/>
      <c r="BO16" s="684" t="s">
        <v>174</v>
      </c>
      <c r="BP16" s="684"/>
      <c r="BQ16" s="684"/>
      <c r="BR16" s="684"/>
      <c r="BS16" s="690" t="s">
        <v>237</v>
      </c>
      <c r="BT16" s="682"/>
      <c r="BU16" s="682"/>
      <c r="BV16" s="682"/>
      <c r="BW16" s="682"/>
      <c r="BX16" s="682"/>
      <c r="BY16" s="682"/>
      <c r="BZ16" s="682"/>
      <c r="CA16" s="682"/>
      <c r="CB16" s="691"/>
      <c r="CD16" s="696" t="s">
        <v>262</v>
      </c>
      <c r="CE16" s="697"/>
      <c r="CF16" s="697"/>
      <c r="CG16" s="697"/>
      <c r="CH16" s="697"/>
      <c r="CI16" s="697"/>
      <c r="CJ16" s="697"/>
      <c r="CK16" s="697"/>
      <c r="CL16" s="697"/>
      <c r="CM16" s="697"/>
      <c r="CN16" s="697"/>
      <c r="CO16" s="697"/>
      <c r="CP16" s="697"/>
      <c r="CQ16" s="698"/>
      <c r="CR16" s="681" t="s">
        <v>174</v>
      </c>
      <c r="CS16" s="682"/>
      <c r="CT16" s="682"/>
      <c r="CU16" s="682"/>
      <c r="CV16" s="682"/>
      <c r="CW16" s="682"/>
      <c r="CX16" s="682"/>
      <c r="CY16" s="683"/>
      <c r="CZ16" s="684" t="s">
        <v>237</v>
      </c>
      <c r="DA16" s="684"/>
      <c r="DB16" s="684"/>
      <c r="DC16" s="684"/>
      <c r="DD16" s="690" t="s">
        <v>174</v>
      </c>
      <c r="DE16" s="682"/>
      <c r="DF16" s="682"/>
      <c r="DG16" s="682"/>
      <c r="DH16" s="682"/>
      <c r="DI16" s="682"/>
      <c r="DJ16" s="682"/>
      <c r="DK16" s="682"/>
      <c r="DL16" s="682"/>
      <c r="DM16" s="682"/>
      <c r="DN16" s="682"/>
      <c r="DO16" s="682"/>
      <c r="DP16" s="683"/>
      <c r="DQ16" s="690" t="s">
        <v>174</v>
      </c>
      <c r="DR16" s="682"/>
      <c r="DS16" s="682"/>
      <c r="DT16" s="682"/>
      <c r="DU16" s="682"/>
      <c r="DV16" s="682"/>
      <c r="DW16" s="682"/>
      <c r="DX16" s="682"/>
      <c r="DY16" s="682"/>
      <c r="DZ16" s="682"/>
      <c r="EA16" s="682"/>
      <c r="EB16" s="682"/>
      <c r="EC16" s="691"/>
    </row>
    <row r="17" spans="2:133" ht="11.25" customHeight="1">
      <c r="B17" s="678" t="s">
        <v>263</v>
      </c>
      <c r="C17" s="679"/>
      <c r="D17" s="679"/>
      <c r="E17" s="679"/>
      <c r="F17" s="679"/>
      <c r="G17" s="679"/>
      <c r="H17" s="679"/>
      <c r="I17" s="679"/>
      <c r="J17" s="679"/>
      <c r="K17" s="679"/>
      <c r="L17" s="679"/>
      <c r="M17" s="679"/>
      <c r="N17" s="679"/>
      <c r="O17" s="679"/>
      <c r="P17" s="679"/>
      <c r="Q17" s="680"/>
      <c r="R17" s="681">
        <v>121723</v>
      </c>
      <c r="S17" s="682"/>
      <c r="T17" s="682"/>
      <c r="U17" s="682"/>
      <c r="V17" s="682"/>
      <c r="W17" s="682"/>
      <c r="X17" s="682"/>
      <c r="Y17" s="683"/>
      <c r="Z17" s="684">
        <v>0.3</v>
      </c>
      <c r="AA17" s="684"/>
      <c r="AB17" s="684"/>
      <c r="AC17" s="684"/>
      <c r="AD17" s="685">
        <v>121723</v>
      </c>
      <c r="AE17" s="685"/>
      <c r="AF17" s="685"/>
      <c r="AG17" s="685"/>
      <c r="AH17" s="685"/>
      <c r="AI17" s="685"/>
      <c r="AJ17" s="685"/>
      <c r="AK17" s="685"/>
      <c r="AL17" s="686">
        <v>0.4</v>
      </c>
      <c r="AM17" s="687"/>
      <c r="AN17" s="687"/>
      <c r="AO17" s="688"/>
      <c r="AP17" s="678" t="s">
        <v>264</v>
      </c>
      <c r="AQ17" s="679"/>
      <c r="AR17" s="679"/>
      <c r="AS17" s="679"/>
      <c r="AT17" s="679"/>
      <c r="AU17" s="679"/>
      <c r="AV17" s="679"/>
      <c r="AW17" s="679"/>
      <c r="AX17" s="679"/>
      <c r="AY17" s="679"/>
      <c r="AZ17" s="679"/>
      <c r="BA17" s="679"/>
      <c r="BB17" s="679"/>
      <c r="BC17" s="679"/>
      <c r="BD17" s="679"/>
      <c r="BE17" s="679"/>
      <c r="BF17" s="680"/>
      <c r="BG17" s="681" t="s">
        <v>237</v>
      </c>
      <c r="BH17" s="682"/>
      <c r="BI17" s="682"/>
      <c r="BJ17" s="682"/>
      <c r="BK17" s="682"/>
      <c r="BL17" s="682"/>
      <c r="BM17" s="682"/>
      <c r="BN17" s="683"/>
      <c r="BO17" s="684" t="s">
        <v>237</v>
      </c>
      <c r="BP17" s="684"/>
      <c r="BQ17" s="684"/>
      <c r="BR17" s="684"/>
      <c r="BS17" s="690" t="s">
        <v>237</v>
      </c>
      <c r="BT17" s="682"/>
      <c r="BU17" s="682"/>
      <c r="BV17" s="682"/>
      <c r="BW17" s="682"/>
      <c r="BX17" s="682"/>
      <c r="BY17" s="682"/>
      <c r="BZ17" s="682"/>
      <c r="CA17" s="682"/>
      <c r="CB17" s="691"/>
      <c r="CD17" s="696" t="s">
        <v>265</v>
      </c>
      <c r="CE17" s="697"/>
      <c r="CF17" s="697"/>
      <c r="CG17" s="697"/>
      <c r="CH17" s="697"/>
      <c r="CI17" s="697"/>
      <c r="CJ17" s="697"/>
      <c r="CK17" s="697"/>
      <c r="CL17" s="697"/>
      <c r="CM17" s="697"/>
      <c r="CN17" s="697"/>
      <c r="CO17" s="697"/>
      <c r="CP17" s="697"/>
      <c r="CQ17" s="698"/>
      <c r="CR17" s="681">
        <v>4568045</v>
      </c>
      <c r="CS17" s="682"/>
      <c r="CT17" s="682"/>
      <c r="CU17" s="682"/>
      <c r="CV17" s="682"/>
      <c r="CW17" s="682"/>
      <c r="CX17" s="682"/>
      <c r="CY17" s="683"/>
      <c r="CZ17" s="684">
        <v>9.8000000000000007</v>
      </c>
      <c r="DA17" s="684"/>
      <c r="DB17" s="684"/>
      <c r="DC17" s="684"/>
      <c r="DD17" s="690" t="s">
        <v>174</v>
      </c>
      <c r="DE17" s="682"/>
      <c r="DF17" s="682"/>
      <c r="DG17" s="682"/>
      <c r="DH17" s="682"/>
      <c r="DI17" s="682"/>
      <c r="DJ17" s="682"/>
      <c r="DK17" s="682"/>
      <c r="DL17" s="682"/>
      <c r="DM17" s="682"/>
      <c r="DN17" s="682"/>
      <c r="DO17" s="682"/>
      <c r="DP17" s="683"/>
      <c r="DQ17" s="690">
        <v>4547862</v>
      </c>
      <c r="DR17" s="682"/>
      <c r="DS17" s="682"/>
      <c r="DT17" s="682"/>
      <c r="DU17" s="682"/>
      <c r="DV17" s="682"/>
      <c r="DW17" s="682"/>
      <c r="DX17" s="682"/>
      <c r="DY17" s="682"/>
      <c r="DZ17" s="682"/>
      <c r="EA17" s="682"/>
      <c r="EB17" s="682"/>
      <c r="EC17" s="691"/>
    </row>
    <row r="18" spans="2:133" ht="11.25" customHeight="1">
      <c r="B18" s="678" t="s">
        <v>266</v>
      </c>
      <c r="C18" s="679"/>
      <c r="D18" s="679"/>
      <c r="E18" s="679"/>
      <c r="F18" s="679"/>
      <c r="G18" s="679"/>
      <c r="H18" s="679"/>
      <c r="I18" s="679"/>
      <c r="J18" s="679"/>
      <c r="K18" s="679"/>
      <c r="L18" s="679"/>
      <c r="M18" s="679"/>
      <c r="N18" s="679"/>
      <c r="O18" s="679"/>
      <c r="P18" s="679"/>
      <c r="Q18" s="680"/>
      <c r="R18" s="681">
        <v>4585508</v>
      </c>
      <c r="S18" s="682"/>
      <c r="T18" s="682"/>
      <c r="U18" s="682"/>
      <c r="V18" s="682"/>
      <c r="W18" s="682"/>
      <c r="X18" s="682"/>
      <c r="Y18" s="683"/>
      <c r="Z18" s="684">
        <v>9.5</v>
      </c>
      <c r="AA18" s="684"/>
      <c r="AB18" s="684"/>
      <c r="AC18" s="684"/>
      <c r="AD18" s="685">
        <v>3826350</v>
      </c>
      <c r="AE18" s="685"/>
      <c r="AF18" s="685"/>
      <c r="AG18" s="685"/>
      <c r="AH18" s="685"/>
      <c r="AI18" s="685"/>
      <c r="AJ18" s="685"/>
      <c r="AK18" s="685"/>
      <c r="AL18" s="686">
        <v>12.9</v>
      </c>
      <c r="AM18" s="687"/>
      <c r="AN18" s="687"/>
      <c r="AO18" s="688"/>
      <c r="AP18" s="678" t="s">
        <v>267</v>
      </c>
      <c r="AQ18" s="679"/>
      <c r="AR18" s="679"/>
      <c r="AS18" s="679"/>
      <c r="AT18" s="679"/>
      <c r="AU18" s="679"/>
      <c r="AV18" s="679"/>
      <c r="AW18" s="679"/>
      <c r="AX18" s="679"/>
      <c r="AY18" s="679"/>
      <c r="AZ18" s="679"/>
      <c r="BA18" s="679"/>
      <c r="BB18" s="679"/>
      <c r="BC18" s="679"/>
      <c r="BD18" s="679"/>
      <c r="BE18" s="679"/>
      <c r="BF18" s="680"/>
      <c r="BG18" s="681" t="s">
        <v>174</v>
      </c>
      <c r="BH18" s="682"/>
      <c r="BI18" s="682"/>
      <c r="BJ18" s="682"/>
      <c r="BK18" s="682"/>
      <c r="BL18" s="682"/>
      <c r="BM18" s="682"/>
      <c r="BN18" s="683"/>
      <c r="BO18" s="684" t="s">
        <v>174</v>
      </c>
      <c r="BP18" s="684"/>
      <c r="BQ18" s="684"/>
      <c r="BR18" s="684"/>
      <c r="BS18" s="690" t="s">
        <v>237</v>
      </c>
      <c r="BT18" s="682"/>
      <c r="BU18" s="682"/>
      <c r="BV18" s="682"/>
      <c r="BW18" s="682"/>
      <c r="BX18" s="682"/>
      <c r="BY18" s="682"/>
      <c r="BZ18" s="682"/>
      <c r="CA18" s="682"/>
      <c r="CB18" s="691"/>
      <c r="CD18" s="696" t="s">
        <v>268</v>
      </c>
      <c r="CE18" s="697"/>
      <c r="CF18" s="697"/>
      <c r="CG18" s="697"/>
      <c r="CH18" s="697"/>
      <c r="CI18" s="697"/>
      <c r="CJ18" s="697"/>
      <c r="CK18" s="697"/>
      <c r="CL18" s="697"/>
      <c r="CM18" s="697"/>
      <c r="CN18" s="697"/>
      <c r="CO18" s="697"/>
      <c r="CP18" s="697"/>
      <c r="CQ18" s="698"/>
      <c r="CR18" s="681" t="s">
        <v>237</v>
      </c>
      <c r="CS18" s="682"/>
      <c r="CT18" s="682"/>
      <c r="CU18" s="682"/>
      <c r="CV18" s="682"/>
      <c r="CW18" s="682"/>
      <c r="CX18" s="682"/>
      <c r="CY18" s="683"/>
      <c r="CZ18" s="684" t="s">
        <v>237</v>
      </c>
      <c r="DA18" s="684"/>
      <c r="DB18" s="684"/>
      <c r="DC18" s="684"/>
      <c r="DD18" s="690" t="s">
        <v>174</v>
      </c>
      <c r="DE18" s="682"/>
      <c r="DF18" s="682"/>
      <c r="DG18" s="682"/>
      <c r="DH18" s="682"/>
      <c r="DI18" s="682"/>
      <c r="DJ18" s="682"/>
      <c r="DK18" s="682"/>
      <c r="DL18" s="682"/>
      <c r="DM18" s="682"/>
      <c r="DN18" s="682"/>
      <c r="DO18" s="682"/>
      <c r="DP18" s="683"/>
      <c r="DQ18" s="690" t="s">
        <v>237</v>
      </c>
      <c r="DR18" s="682"/>
      <c r="DS18" s="682"/>
      <c r="DT18" s="682"/>
      <c r="DU18" s="682"/>
      <c r="DV18" s="682"/>
      <c r="DW18" s="682"/>
      <c r="DX18" s="682"/>
      <c r="DY18" s="682"/>
      <c r="DZ18" s="682"/>
      <c r="EA18" s="682"/>
      <c r="EB18" s="682"/>
      <c r="EC18" s="691"/>
    </row>
    <row r="19" spans="2:133" ht="11.25" customHeight="1">
      <c r="B19" s="678" t="s">
        <v>269</v>
      </c>
      <c r="C19" s="679"/>
      <c r="D19" s="679"/>
      <c r="E19" s="679"/>
      <c r="F19" s="679"/>
      <c r="G19" s="679"/>
      <c r="H19" s="679"/>
      <c r="I19" s="679"/>
      <c r="J19" s="679"/>
      <c r="K19" s="679"/>
      <c r="L19" s="679"/>
      <c r="M19" s="679"/>
      <c r="N19" s="679"/>
      <c r="O19" s="679"/>
      <c r="P19" s="679"/>
      <c r="Q19" s="680"/>
      <c r="R19" s="681">
        <v>3826350</v>
      </c>
      <c r="S19" s="682"/>
      <c r="T19" s="682"/>
      <c r="U19" s="682"/>
      <c r="V19" s="682"/>
      <c r="W19" s="682"/>
      <c r="X19" s="682"/>
      <c r="Y19" s="683"/>
      <c r="Z19" s="684">
        <v>7.9</v>
      </c>
      <c r="AA19" s="684"/>
      <c r="AB19" s="684"/>
      <c r="AC19" s="684"/>
      <c r="AD19" s="685">
        <v>3826350</v>
      </c>
      <c r="AE19" s="685"/>
      <c r="AF19" s="685"/>
      <c r="AG19" s="685"/>
      <c r="AH19" s="685"/>
      <c r="AI19" s="685"/>
      <c r="AJ19" s="685"/>
      <c r="AK19" s="685"/>
      <c r="AL19" s="686">
        <v>12.9</v>
      </c>
      <c r="AM19" s="687"/>
      <c r="AN19" s="687"/>
      <c r="AO19" s="688"/>
      <c r="AP19" s="678" t="s">
        <v>270</v>
      </c>
      <c r="AQ19" s="679"/>
      <c r="AR19" s="679"/>
      <c r="AS19" s="679"/>
      <c r="AT19" s="679"/>
      <c r="AU19" s="679"/>
      <c r="AV19" s="679"/>
      <c r="AW19" s="679"/>
      <c r="AX19" s="679"/>
      <c r="AY19" s="679"/>
      <c r="AZ19" s="679"/>
      <c r="BA19" s="679"/>
      <c r="BB19" s="679"/>
      <c r="BC19" s="679"/>
      <c r="BD19" s="679"/>
      <c r="BE19" s="679"/>
      <c r="BF19" s="680"/>
      <c r="BG19" s="681">
        <v>972785</v>
      </c>
      <c r="BH19" s="682"/>
      <c r="BI19" s="682"/>
      <c r="BJ19" s="682"/>
      <c r="BK19" s="682"/>
      <c r="BL19" s="682"/>
      <c r="BM19" s="682"/>
      <c r="BN19" s="683"/>
      <c r="BO19" s="684">
        <v>4.2</v>
      </c>
      <c r="BP19" s="684"/>
      <c r="BQ19" s="684"/>
      <c r="BR19" s="684"/>
      <c r="BS19" s="690" t="s">
        <v>237</v>
      </c>
      <c r="BT19" s="682"/>
      <c r="BU19" s="682"/>
      <c r="BV19" s="682"/>
      <c r="BW19" s="682"/>
      <c r="BX19" s="682"/>
      <c r="BY19" s="682"/>
      <c r="BZ19" s="682"/>
      <c r="CA19" s="682"/>
      <c r="CB19" s="691"/>
      <c r="CD19" s="696" t="s">
        <v>271</v>
      </c>
      <c r="CE19" s="697"/>
      <c r="CF19" s="697"/>
      <c r="CG19" s="697"/>
      <c r="CH19" s="697"/>
      <c r="CI19" s="697"/>
      <c r="CJ19" s="697"/>
      <c r="CK19" s="697"/>
      <c r="CL19" s="697"/>
      <c r="CM19" s="697"/>
      <c r="CN19" s="697"/>
      <c r="CO19" s="697"/>
      <c r="CP19" s="697"/>
      <c r="CQ19" s="698"/>
      <c r="CR19" s="681" t="s">
        <v>237</v>
      </c>
      <c r="CS19" s="682"/>
      <c r="CT19" s="682"/>
      <c r="CU19" s="682"/>
      <c r="CV19" s="682"/>
      <c r="CW19" s="682"/>
      <c r="CX19" s="682"/>
      <c r="CY19" s="683"/>
      <c r="CZ19" s="684" t="s">
        <v>174</v>
      </c>
      <c r="DA19" s="684"/>
      <c r="DB19" s="684"/>
      <c r="DC19" s="684"/>
      <c r="DD19" s="690" t="s">
        <v>174</v>
      </c>
      <c r="DE19" s="682"/>
      <c r="DF19" s="682"/>
      <c r="DG19" s="682"/>
      <c r="DH19" s="682"/>
      <c r="DI19" s="682"/>
      <c r="DJ19" s="682"/>
      <c r="DK19" s="682"/>
      <c r="DL19" s="682"/>
      <c r="DM19" s="682"/>
      <c r="DN19" s="682"/>
      <c r="DO19" s="682"/>
      <c r="DP19" s="683"/>
      <c r="DQ19" s="690" t="s">
        <v>237</v>
      </c>
      <c r="DR19" s="682"/>
      <c r="DS19" s="682"/>
      <c r="DT19" s="682"/>
      <c r="DU19" s="682"/>
      <c r="DV19" s="682"/>
      <c r="DW19" s="682"/>
      <c r="DX19" s="682"/>
      <c r="DY19" s="682"/>
      <c r="DZ19" s="682"/>
      <c r="EA19" s="682"/>
      <c r="EB19" s="682"/>
      <c r="EC19" s="691"/>
    </row>
    <row r="20" spans="2:133" ht="11.25" customHeight="1">
      <c r="B20" s="678" t="s">
        <v>272</v>
      </c>
      <c r="C20" s="679"/>
      <c r="D20" s="679"/>
      <c r="E20" s="679"/>
      <c r="F20" s="679"/>
      <c r="G20" s="679"/>
      <c r="H20" s="679"/>
      <c r="I20" s="679"/>
      <c r="J20" s="679"/>
      <c r="K20" s="679"/>
      <c r="L20" s="679"/>
      <c r="M20" s="679"/>
      <c r="N20" s="679"/>
      <c r="O20" s="679"/>
      <c r="P20" s="679"/>
      <c r="Q20" s="680"/>
      <c r="R20" s="681">
        <v>746323</v>
      </c>
      <c r="S20" s="682"/>
      <c r="T20" s="682"/>
      <c r="U20" s="682"/>
      <c r="V20" s="682"/>
      <c r="W20" s="682"/>
      <c r="X20" s="682"/>
      <c r="Y20" s="683"/>
      <c r="Z20" s="684">
        <v>1.5</v>
      </c>
      <c r="AA20" s="684"/>
      <c r="AB20" s="684"/>
      <c r="AC20" s="684"/>
      <c r="AD20" s="685" t="s">
        <v>237</v>
      </c>
      <c r="AE20" s="685"/>
      <c r="AF20" s="685"/>
      <c r="AG20" s="685"/>
      <c r="AH20" s="685"/>
      <c r="AI20" s="685"/>
      <c r="AJ20" s="685"/>
      <c r="AK20" s="685"/>
      <c r="AL20" s="686" t="s">
        <v>174</v>
      </c>
      <c r="AM20" s="687"/>
      <c r="AN20" s="687"/>
      <c r="AO20" s="688"/>
      <c r="AP20" s="678" t="s">
        <v>273</v>
      </c>
      <c r="AQ20" s="679"/>
      <c r="AR20" s="679"/>
      <c r="AS20" s="679"/>
      <c r="AT20" s="679"/>
      <c r="AU20" s="679"/>
      <c r="AV20" s="679"/>
      <c r="AW20" s="679"/>
      <c r="AX20" s="679"/>
      <c r="AY20" s="679"/>
      <c r="AZ20" s="679"/>
      <c r="BA20" s="679"/>
      <c r="BB20" s="679"/>
      <c r="BC20" s="679"/>
      <c r="BD20" s="679"/>
      <c r="BE20" s="679"/>
      <c r="BF20" s="680"/>
      <c r="BG20" s="681">
        <v>972785</v>
      </c>
      <c r="BH20" s="682"/>
      <c r="BI20" s="682"/>
      <c r="BJ20" s="682"/>
      <c r="BK20" s="682"/>
      <c r="BL20" s="682"/>
      <c r="BM20" s="682"/>
      <c r="BN20" s="683"/>
      <c r="BO20" s="684">
        <v>4.2</v>
      </c>
      <c r="BP20" s="684"/>
      <c r="BQ20" s="684"/>
      <c r="BR20" s="684"/>
      <c r="BS20" s="690" t="s">
        <v>237</v>
      </c>
      <c r="BT20" s="682"/>
      <c r="BU20" s="682"/>
      <c r="BV20" s="682"/>
      <c r="BW20" s="682"/>
      <c r="BX20" s="682"/>
      <c r="BY20" s="682"/>
      <c r="BZ20" s="682"/>
      <c r="CA20" s="682"/>
      <c r="CB20" s="691"/>
      <c r="CD20" s="696" t="s">
        <v>274</v>
      </c>
      <c r="CE20" s="697"/>
      <c r="CF20" s="697"/>
      <c r="CG20" s="697"/>
      <c r="CH20" s="697"/>
      <c r="CI20" s="697"/>
      <c r="CJ20" s="697"/>
      <c r="CK20" s="697"/>
      <c r="CL20" s="697"/>
      <c r="CM20" s="697"/>
      <c r="CN20" s="697"/>
      <c r="CO20" s="697"/>
      <c r="CP20" s="697"/>
      <c r="CQ20" s="698"/>
      <c r="CR20" s="681">
        <v>46639340</v>
      </c>
      <c r="CS20" s="682"/>
      <c r="CT20" s="682"/>
      <c r="CU20" s="682"/>
      <c r="CV20" s="682"/>
      <c r="CW20" s="682"/>
      <c r="CX20" s="682"/>
      <c r="CY20" s="683"/>
      <c r="CZ20" s="684">
        <v>100</v>
      </c>
      <c r="DA20" s="684"/>
      <c r="DB20" s="684"/>
      <c r="DC20" s="684"/>
      <c r="DD20" s="690">
        <v>3248408</v>
      </c>
      <c r="DE20" s="682"/>
      <c r="DF20" s="682"/>
      <c r="DG20" s="682"/>
      <c r="DH20" s="682"/>
      <c r="DI20" s="682"/>
      <c r="DJ20" s="682"/>
      <c r="DK20" s="682"/>
      <c r="DL20" s="682"/>
      <c r="DM20" s="682"/>
      <c r="DN20" s="682"/>
      <c r="DO20" s="682"/>
      <c r="DP20" s="683"/>
      <c r="DQ20" s="690">
        <v>33936186</v>
      </c>
      <c r="DR20" s="682"/>
      <c r="DS20" s="682"/>
      <c r="DT20" s="682"/>
      <c r="DU20" s="682"/>
      <c r="DV20" s="682"/>
      <c r="DW20" s="682"/>
      <c r="DX20" s="682"/>
      <c r="DY20" s="682"/>
      <c r="DZ20" s="682"/>
      <c r="EA20" s="682"/>
      <c r="EB20" s="682"/>
      <c r="EC20" s="691"/>
    </row>
    <row r="21" spans="2:133" ht="11.25" customHeight="1">
      <c r="B21" s="678" t="s">
        <v>275</v>
      </c>
      <c r="C21" s="679"/>
      <c r="D21" s="679"/>
      <c r="E21" s="679"/>
      <c r="F21" s="679"/>
      <c r="G21" s="679"/>
      <c r="H21" s="679"/>
      <c r="I21" s="679"/>
      <c r="J21" s="679"/>
      <c r="K21" s="679"/>
      <c r="L21" s="679"/>
      <c r="M21" s="679"/>
      <c r="N21" s="679"/>
      <c r="O21" s="679"/>
      <c r="P21" s="679"/>
      <c r="Q21" s="680"/>
      <c r="R21" s="681">
        <v>12835</v>
      </c>
      <c r="S21" s="682"/>
      <c r="T21" s="682"/>
      <c r="U21" s="682"/>
      <c r="V21" s="682"/>
      <c r="W21" s="682"/>
      <c r="X21" s="682"/>
      <c r="Y21" s="683"/>
      <c r="Z21" s="684">
        <v>0</v>
      </c>
      <c r="AA21" s="684"/>
      <c r="AB21" s="684"/>
      <c r="AC21" s="684"/>
      <c r="AD21" s="685" t="s">
        <v>174</v>
      </c>
      <c r="AE21" s="685"/>
      <c r="AF21" s="685"/>
      <c r="AG21" s="685"/>
      <c r="AH21" s="685"/>
      <c r="AI21" s="685"/>
      <c r="AJ21" s="685"/>
      <c r="AK21" s="685"/>
      <c r="AL21" s="686" t="s">
        <v>237</v>
      </c>
      <c r="AM21" s="687"/>
      <c r="AN21" s="687"/>
      <c r="AO21" s="688"/>
      <c r="AP21" s="699" t="s">
        <v>276</v>
      </c>
      <c r="AQ21" s="700"/>
      <c r="AR21" s="700"/>
      <c r="AS21" s="700"/>
      <c r="AT21" s="700"/>
      <c r="AU21" s="700"/>
      <c r="AV21" s="700"/>
      <c r="AW21" s="700"/>
      <c r="AX21" s="700"/>
      <c r="AY21" s="700"/>
      <c r="AZ21" s="700"/>
      <c r="BA21" s="700"/>
      <c r="BB21" s="700"/>
      <c r="BC21" s="700"/>
      <c r="BD21" s="700"/>
      <c r="BE21" s="700"/>
      <c r="BF21" s="701"/>
      <c r="BG21" s="681">
        <v>654</v>
      </c>
      <c r="BH21" s="682"/>
      <c r="BI21" s="682"/>
      <c r="BJ21" s="682"/>
      <c r="BK21" s="682"/>
      <c r="BL21" s="682"/>
      <c r="BM21" s="682"/>
      <c r="BN21" s="683"/>
      <c r="BO21" s="684">
        <v>0</v>
      </c>
      <c r="BP21" s="684"/>
      <c r="BQ21" s="684"/>
      <c r="BR21" s="684"/>
      <c r="BS21" s="690" t="s">
        <v>174</v>
      </c>
      <c r="BT21" s="682"/>
      <c r="BU21" s="682"/>
      <c r="BV21" s="682"/>
      <c r="BW21" s="682"/>
      <c r="BX21" s="682"/>
      <c r="BY21" s="682"/>
      <c r="BZ21" s="682"/>
      <c r="CA21" s="682"/>
      <c r="CB21" s="691"/>
      <c r="CD21" s="705"/>
      <c r="CE21" s="706"/>
      <c r="CF21" s="706"/>
      <c r="CG21" s="706"/>
      <c r="CH21" s="706"/>
      <c r="CI21" s="706"/>
      <c r="CJ21" s="706"/>
      <c r="CK21" s="706"/>
      <c r="CL21" s="706"/>
      <c r="CM21" s="706"/>
      <c r="CN21" s="706"/>
      <c r="CO21" s="706"/>
      <c r="CP21" s="706"/>
      <c r="CQ21" s="707"/>
      <c r="CR21" s="708"/>
      <c r="CS21" s="703"/>
      <c r="CT21" s="703"/>
      <c r="CU21" s="703"/>
      <c r="CV21" s="703"/>
      <c r="CW21" s="703"/>
      <c r="CX21" s="703"/>
      <c r="CY21" s="709"/>
      <c r="CZ21" s="710"/>
      <c r="DA21" s="710"/>
      <c r="DB21" s="710"/>
      <c r="DC21" s="710"/>
      <c r="DD21" s="702"/>
      <c r="DE21" s="703"/>
      <c r="DF21" s="703"/>
      <c r="DG21" s="703"/>
      <c r="DH21" s="703"/>
      <c r="DI21" s="703"/>
      <c r="DJ21" s="703"/>
      <c r="DK21" s="703"/>
      <c r="DL21" s="703"/>
      <c r="DM21" s="703"/>
      <c r="DN21" s="703"/>
      <c r="DO21" s="703"/>
      <c r="DP21" s="709"/>
      <c r="DQ21" s="702"/>
      <c r="DR21" s="703"/>
      <c r="DS21" s="703"/>
      <c r="DT21" s="703"/>
      <c r="DU21" s="703"/>
      <c r="DV21" s="703"/>
      <c r="DW21" s="703"/>
      <c r="DX21" s="703"/>
      <c r="DY21" s="703"/>
      <c r="DZ21" s="703"/>
      <c r="EA21" s="703"/>
      <c r="EB21" s="703"/>
      <c r="EC21" s="704"/>
    </row>
    <row r="22" spans="2:133" ht="11.25" customHeight="1">
      <c r="B22" s="678" t="s">
        <v>277</v>
      </c>
      <c r="C22" s="679"/>
      <c r="D22" s="679"/>
      <c r="E22" s="679"/>
      <c r="F22" s="679"/>
      <c r="G22" s="679"/>
      <c r="H22" s="679"/>
      <c r="I22" s="679"/>
      <c r="J22" s="679"/>
      <c r="K22" s="679"/>
      <c r="L22" s="679"/>
      <c r="M22" s="679"/>
      <c r="N22" s="679"/>
      <c r="O22" s="679"/>
      <c r="P22" s="679"/>
      <c r="Q22" s="680"/>
      <c r="R22" s="681">
        <v>31150999</v>
      </c>
      <c r="S22" s="682"/>
      <c r="T22" s="682"/>
      <c r="U22" s="682"/>
      <c r="V22" s="682"/>
      <c r="W22" s="682"/>
      <c r="X22" s="682"/>
      <c r="Y22" s="683"/>
      <c r="Z22" s="684">
        <v>64.599999999999994</v>
      </c>
      <c r="AA22" s="684"/>
      <c r="AB22" s="684"/>
      <c r="AC22" s="684"/>
      <c r="AD22" s="685">
        <v>29419710</v>
      </c>
      <c r="AE22" s="685"/>
      <c r="AF22" s="685"/>
      <c r="AG22" s="685"/>
      <c r="AH22" s="685"/>
      <c r="AI22" s="685"/>
      <c r="AJ22" s="685"/>
      <c r="AK22" s="685"/>
      <c r="AL22" s="686">
        <v>99.3</v>
      </c>
      <c r="AM22" s="687"/>
      <c r="AN22" s="687"/>
      <c r="AO22" s="688"/>
      <c r="AP22" s="699" t="s">
        <v>278</v>
      </c>
      <c r="AQ22" s="700"/>
      <c r="AR22" s="700"/>
      <c r="AS22" s="700"/>
      <c r="AT22" s="700"/>
      <c r="AU22" s="700"/>
      <c r="AV22" s="700"/>
      <c r="AW22" s="700"/>
      <c r="AX22" s="700"/>
      <c r="AY22" s="700"/>
      <c r="AZ22" s="700"/>
      <c r="BA22" s="700"/>
      <c r="BB22" s="700"/>
      <c r="BC22" s="700"/>
      <c r="BD22" s="700"/>
      <c r="BE22" s="700"/>
      <c r="BF22" s="701"/>
      <c r="BG22" s="681" t="s">
        <v>174</v>
      </c>
      <c r="BH22" s="682"/>
      <c r="BI22" s="682"/>
      <c r="BJ22" s="682"/>
      <c r="BK22" s="682"/>
      <c r="BL22" s="682"/>
      <c r="BM22" s="682"/>
      <c r="BN22" s="683"/>
      <c r="BO22" s="684" t="s">
        <v>174</v>
      </c>
      <c r="BP22" s="684"/>
      <c r="BQ22" s="684"/>
      <c r="BR22" s="684"/>
      <c r="BS22" s="690" t="s">
        <v>174</v>
      </c>
      <c r="BT22" s="682"/>
      <c r="BU22" s="682"/>
      <c r="BV22" s="682"/>
      <c r="BW22" s="682"/>
      <c r="BX22" s="682"/>
      <c r="BY22" s="682"/>
      <c r="BZ22" s="682"/>
      <c r="CA22" s="682"/>
      <c r="CB22" s="691"/>
      <c r="CD22" s="663" t="s">
        <v>279</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c r="B23" s="678" t="s">
        <v>280</v>
      </c>
      <c r="C23" s="679"/>
      <c r="D23" s="679"/>
      <c r="E23" s="679"/>
      <c r="F23" s="679"/>
      <c r="G23" s="679"/>
      <c r="H23" s="679"/>
      <c r="I23" s="679"/>
      <c r="J23" s="679"/>
      <c r="K23" s="679"/>
      <c r="L23" s="679"/>
      <c r="M23" s="679"/>
      <c r="N23" s="679"/>
      <c r="O23" s="679"/>
      <c r="P23" s="679"/>
      <c r="Q23" s="680"/>
      <c r="R23" s="681">
        <v>21768</v>
      </c>
      <c r="S23" s="682"/>
      <c r="T23" s="682"/>
      <c r="U23" s="682"/>
      <c r="V23" s="682"/>
      <c r="W23" s="682"/>
      <c r="X23" s="682"/>
      <c r="Y23" s="683"/>
      <c r="Z23" s="684">
        <v>0</v>
      </c>
      <c r="AA23" s="684"/>
      <c r="AB23" s="684"/>
      <c r="AC23" s="684"/>
      <c r="AD23" s="685">
        <v>21768</v>
      </c>
      <c r="AE23" s="685"/>
      <c r="AF23" s="685"/>
      <c r="AG23" s="685"/>
      <c r="AH23" s="685"/>
      <c r="AI23" s="685"/>
      <c r="AJ23" s="685"/>
      <c r="AK23" s="685"/>
      <c r="AL23" s="686">
        <v>0.1</v>
      </c>
      <c r="AM23" s="687"/>
      <c r="AN23" s="687"/>
      <c r="AO23" s="688"/>
      <c r="AP23" s="699" t="s">
        <v>281</v>
      </c>
      <c r="AQ23" s="700"/>
      <c r="AR23" s="700"/>
      <c r="AS23" s="700"/>
      <c r="AT23" s="700"/>
      <c r="AU23" s="700"/>
      <c r="AV23" s="700"/>
      <c r="AW23" s="700"/>
      <c r="AX23" s="700"/>
      <c r="AY23" s="700"/>
      <c r="AZ23" s="700"/>
      <c r="BA23" s="700"/>
      <c r="BB23" s="700"/>
      <c r="BC23" s="700"/>
      <c r="BD23" s="700"/>
      <c r="BE23" s="700"/>
      <c r="BF23" s="701"/>
      <c r="BG23" s="681">
        <v>972131</v>
      </c>
      <c r="BH23" s="682"/>
      <c r="BI23" s="682"/>
      <c r="BJ23" s="682"/>
      <c r="BK23" s="682"/>
      <c r="BL23" s="682"/>
      <c r="BM23" s="682"/>
      <c r="BN23" s="683"/>
      <c r="BO23" s="684">
        <v>4.2</v>
      </c>
      <c r="BP23" s="684"/>
      <c r="BQ23" s="684"/>
      <c r="BR23" s="684"/>
      <c r="BS23" s="690" t="s">
        <v>174</v>
      </c>
      <c r="BT23" s="682"/>
      <c r="BU23" s="682"/>
      <c r="BV23" s="682"/>
      <c r="BW23" s="682"/>
      <c r="BX23" s="682"/>
      <c r="BY23" s="682"/>
      <c r="BZ23" s="682"/>
      <c r="CA23" s="682"/>
      <c r="CB23" s="691"/>
      <c r="CD23" s="663" t="s">
        <v>220</v>
      </c>
      <c r="CE23" s="664"/>
      <c r="CF23" s="664"/>
      <c r="CG23" s="664"/>
      <c r="CH23" s="664"/>
      <c r="CI23" s="664"/>
      <c r="CJ23" s="664"/>
      <c r="CK23" s="664"/>
      <c r="CL23" s="664"/>
      <c r="CM23" s="664"/>
      <c r="CN23" s="664"/>
      <c r="CO23" s="664"/>
      <c r="CP23" s="664"/>
      <c r="CQ23" s="665"/>
      <c r="CR23" s="663" t="s">
        <v>282</v>
      </c>
      <c r="CS23" s="664"/>
      <c r="CT23" s="664"/>
      <c r="CU23" s="664"/>
      <c r="CV23" s="664"/>
      <c r="CW23" s="664"/>
      <c r="CX23" s="664"/>
      <c r="CY23" s="665"/>
      <c r="CZ23" s="663" t="s">
        <v>283</v>
      </c>
      <c r="DA23" s="664"/>
      <c r="DB23" s="664"/>
      <c r="DC23" s="665"/>
      <c r="DD23" s="663" t="s">
        <v>284</v>
      </c>
      <c r="DE23" s="664"/>
      <c r="DF23" s="664"/>
      <c r="DG23" s="664"/>
      <c r="DH23" s="664"/>
      <c r="DI23" s="664"/>
      <c r="DJ23" s="664"/>
      <c r="DK23" s="665"/>
      <c r="DL23" s="711" t="s">
        <v>285</v>
      </c>
      <c r="DM23" s="712"/>
      <c r="DN23" s="712"/>
      <c r="DO23" s="712"/>
      <c r="DP23" s="712"/>
      <c r="DQ23" s="712"/>
      <c r="DR23" s="712"/>
      <c r="DS23" s="712"/>
      <c r="DT23" s="712"/>
      <c r="DU23" s="712"/>
      <c r="DV23" s="713"/>
      <c r="DW23" s="663" t="s">
        <v>286</v>
      </c>
      <c r="DX23" s="664"/>
      <c r="DY23" s="664"/>
      <c r="DZ23" s="664"/>
      <c r="EA23" s="664"/>
      <c r="EB23" s="664"/>
      <c r="EC23" s="665"/>
    </row>
    <row r="24" spans="2:133" ht="11.25" customHeight="1">
      <c r="B24" s="678" t="s">
        <v>287</v>
      </c>
      <c r="C24" s="679"/>
      <c r="D24" s="679"/>
      <c r="E24" s="679"/>
      <c r="F24" s="679"/>
      <c r="G24" s="679"/>
      <c r="H24" s="679"/>
      <c r="I24" s="679"/>
      <c r="J24" s="679"/>
      <c r="K24" s="679"/>
      <c r="L24" s="679"/>
      <c r="M24" s="679"/>
      <c r="N24" s="679"/>
      <c r="O24" s="679"/>
      <c r="P24" s="679"/>
      <c r="Q24" s="680"/>
      <c r="R24" s="681">
        <v>433824</v>
      </c>
      <c r="S24" s="682"/>
      <c r="T24" s="682"/>
      <c r="U24" s="682"/>
      <c r="V24" s="682"/>
      <c r="W24" s="682"/>
      <c r="X24" s="682"/>
      <c r="Y24" s="683"/>
      <c r="Z24" s="684">
        <v>0.9</v>
      </c>
      <c r="AA24" s="684"/>
      <c r="AB24" s="684"/>
      <c r="AC24" s="684"/>
      <c r="AD24" s="685" t="s">
        <v>237</v>
      </c>
      <c r="AE24" s="685"/>
      <c r="AF24" s="685"/>
      <c r="AG24" s="685"/>
      <c r="AH24" s="685"/>
      <c r="AI24" s="685"/>
      <c r="AJ24" s="685"/>
      <c r="AK24" s="685"/>
      <c r="AL24" s="686" t="s">
        <v>237</v>
      </c>
      <c r="AM24" s="687"/>
      <c r="AN24" s="687"/>
      <c r="AO24" s="688"/>
      <c r="AP24" s="699" t="s">
        <v>288</v>
      </c>
      <c r="AQ24" s="700"/>
      <c r="AR24" s="700"/>
      <c r="AS24" s="700"/>
      <c r="AT24" s="700"/>
      <c r="AU24" s="700"/>
      <c r="AV24" s="700"/>
      <c r="AW24" s="700"/>
      <c r="AX24" s="700"/>
      <c r="AY24" s="700"/>
      <c r="AZ24" s="700"/>
      <c r="BA24" s="700"/>
      <c r="BB24" s="700"/>
      <c r="BC24" s="700"/>
      <c r="BD24" s="700"/>
      <c r="BE24" s="700"/>
      <c r="BF24" s="701"/>
      <c r="BG24" s="681" t="s">
        <v>237</v>
      </c>
      <c r="BH24" s="682"/>
      <c r="BI24" s="682"/>
      <c r="BJ24" s="682"/>
      <c r="BK24" s="682"/>
      <c r="BL24" s="682"/>
      <c r="BM24" s="682"/>
      <c r="BN24" s="683"/>
      <c r="BO24" s="684" t="s">
        <v>237</v>
      </c>
      <c r="BP24" s="684"/>
      <c r="BQ24" s="684"/>
      <c r="BR24" s="684"/>
      <c r="BS24" s="690" t="s">
        <v>174</v>
      </c>
      <c r="BT24" s="682"/>
      <c r="BU24" s="682"/>
      <c r="BV24" s="682"/>
      <c r="BW24" s="682"/>
      <c r="BX24" s="682"/>
      <c r="BY24" s="682"/>
      <c r="BZ24" s="682"/>
      <c r="CA24" s="682"/>
      <c r="CB24" s="691"/>
      <c r="CD24" s="692" t="s">
        <v>289</v>
      </c>
      <c r="CE24" s="693"/>
      <c r="CF24" s="693"/>
      <c r="CG24" s="693"/>
      <c r="CH24" s="693"/>
      <c r="CI24" s="693"/>
      <c r="CJ24" s="693"/>
      <c r="CK24" s="693"/>
      <c r="CL24" s="693"/>
      <c r="CM24" s="693"/>
      <c r="CN24" s="693"/>
      <c r="CO24" s="693"/>
      <c r="CP24" s="693"/>
      <c r="CQ24" s="694"/>
      <c r="CR24" s="670">
        <v>23927174</v>
      </c>
      <c r="CS24" s="671"/>
      <c r="CT24" s="671"/>
      <c r="CU24" s="671"/>
      <c r="CV24" s="671"/>
      <c r="CW24" s="671"/>
      <c r="CX24" s="671"/>
      <c r="CY24" s="672"/>
      <c r="CZ24" s="675">
        <v>51.3</v>
      </c>
      <c r="DA24" s="676"/>
      <c r="DB24" s="676"/>
      <c r="DC24" s="695"/>
      <c r="DD24" s="714">
        <v>15344291</v>
      </c>
      <c r="DE24" s="671"/>
      <c r="DF24" s="671"/>
      <c r="DG24" s="671"/>
      <c r="DH24" s="671"/>
      <c r="DI24" s="671"/>
      <c r="DJ24" s="671"/>
      <c r="DK24" s="672"/>
      <c r="DL24" s="714">
        <v>15295656</v>
      </c>
      <c r="DM24" s="671"/>
      <c r="DN24" s="671"/>
      <c r="DO24" s="671"/>
      <c r="DP24" s="671"/>
      <c r="DQ24" s="671"/>
      <c r="DR24" s="671"/>
      <c r="DS24" s="671"/>
      <c r="DT24" s="671"/>
      <c r="DU24" s="671"/>
      <c r="DV24" s="672"/>
      <c r="DW24" s="675">
        <v>48.8</v>
      </c>
      <c r="DX24" s="676"/>
      <c r="DY24" s="676"/>
      <c r="DZ24" s="676"/>
      <c r="EA24" s="676"/>
      <c r="EB24" s="676"/>
      <c r="EC24" s="677"/>
    </row>
    <row r="25" spans="2:133" ht="11.25" customHeight="1">
      <c r="B25" s="678" t="s">
        <v>290</v>
      </c>
      <c r="C25" s="679"/>
      <c r="D25" s="679"/>
      <c r="E25" s="679"/>
      <c r="F25" s="679"/>
      <c r="G25" s="679"/>
      <c r="H25" s="679"/>
      <c r="I25" s="679"/>
      <c r="J25" s="679"/>
      <c r="K25" s="679"/>
      <c r="L25" s="679"/>
      <c r="M25" s="679"/>
      <c r="N25" s="679"/>
      <c r="O25" s="679"/>
      <c r="P25" s="679"/>
      <c r="Q25" s="680"/>
      <c r="R25" s="681">
        <v>318297</v>
      </c>
      <c r="S25" s="682"/>
      <c r="T25" s="682"/>
      <c r="U25" s="682"/>
      <c r="V25" s="682"/>
      <c r="W25" s="682"/>
      <c r="X25" s="682"/>
      <c r="Y25" s="683"/>
      <c r="Z25" s="684">
        <v>0.7</v>
      </c>
      <c r="AA25" s="684"/>
      <c r="AB25" s="684"/>
      <c r="AC25" s="684"/>
      <c r="AD25" s="685">
        <v>169311</v>
      </c>
      <c r="AE25" s="685"/>
      <c r="AF25" s="685"/>
      <c r="AG25" s="685"/>
      <c r="AH25" s="685"/>
      <c r="AI25" s="685"/>
      <c r="AJ25" s="685"/>
      <c r="AK25" s="685"/>
      <c r="AL25" s="686">
        <v>0.6</v>
      </c>
      <c r="AM25" s="687"/>
      <c r="AN25" s="687"/>
      <c r="AO25" s="688"/>
      <c r="AP25" s="699" t="s">
        <v>291</v>
      </c>
      <c r="AQ25" s="700"/>
      <c r="AR25" s="700"/>
      <c r="AS25" s="700"/>
      <c r="AT25" s="700"/>
      <c r="AU25" s="700"/>
      <c r="AV25" s="700"/>
      <c r="AW25" s="700"/>
      <c r="AX25" s="700"/>
      <c r="AY25" s="700"/>
      <c r="AZ25" s="700"/>
      <c r="BA25" s="700"/>
      <c r="BB25" s="700"/>
      <c r="BC25" s="700"/>
      <c r="BD25" s="700"/>
      <c r="BE25" s="700"/>
      <c r="BF25" s="701"/>
      <c r="BG25" s="681" t="s">
        <v>174</v>
      </c>
      <c r="BH25" s="682"/>
      <c r="BI25" s="682"/>
      <c r="BJ25" s="682"/>
      <c r="BK25" s="682"/>
      <c r="BL25" s="682"/>
      <c r="BM25" s="682"/>
      <c r="BN25" s="683"/>
      <c r="BO25" s="684" t="s">
        <v>237</v>
      </c>
      <c r="BP25" s="684"/>
      <c r="BQ25" s="684"/>
      <c r="BR25" s="684"/>
      <c r="BS25" s="690" t="s">
        <v>174</v>
      </c>
      <c r="BT25" s="682"/>
      <c r="BU25" s="682"/>
      <c r="BV25" s="682"/>
      <c r="BW25" s="682"/>
      <c r="BX25" s="682"/>
      <c r="BY25" s="682"/>
      <c r="BZ25" s="682"/>
      <c r="CA25" s="682"/>
      <c r="CB25" s="691"/>
      <c r="CD25" s="696" t="s">
        <v>292</v>
      </c>
      <c r="CE25" s="697"/>
      <c r="CF25" s="697"/>
      <c r="CG25" s="697"/>
      <c r="CH25" s="697"/>
      <c r="CI25" s="697"/>
      <c r="CJ25" s="697"/>
      <c r="CK25" s="697"/>
      <c r="CL25" s="697"/>
      <c r="CM25" s="697"/>
      <c r="CN25" s="697"/>
      <c r="CO25" s="697"/>
      <c r="CP25" s="697"/>
      <c r="CQ25" s="698"/>
      <c r="CR25" s="681">
        <v>7235109</v>
      </c>
      <c r="CS25" s="717"/>
      <c r="CT25" s="717"/>
      <c r="CU25" s="717"/>
      <c r="CV25" s="717"/>
      <c r="CW25" s="717"/>
      <c r="CX25" s="717"/>
      <c r="CY25" s="718"/>
      <c r="CZ25" s="686">
        <v>15.5</v>
      </c>
      <c r="DA25" s="715"/>
      <c r="DB25" s="715"/>
      <c r="DC25" s="719"/>
      <c r="DD25" s="690">
        <v>6791727</v>
      </c>
      <c r="DE25" s="717"/>
      <c r="DF25" s="717"/>
      <c r="DG25" s="717"/>
      <c r="DH25" s="717"/>
      <c r="DI25" s="717"/>
      <c r="DJ25" s="717"/>
      <c r="DK25" s="718"/>
      <c r="DL25" s="690">
        <v>6743869</v>
      </c>
      <c r="DM25" s="717"/>
      <c r="DN25" s="717"/>
      <c r="DO25" s="717"/>
      <c r="DP25" s="717"/>
      <c r="DQ25" s="717"/>
      <c r="DR25" s="717"/>
      <c r="DS25" s="717"/>
      <c r="DT25" s="717"/>
      <c r="DU25" s="717"/>
      <c r="DV25" s="718"/>
      <c r="DW25" s="686">
        <v>21.5</v>
      </c>
      <c r="DX25" s="715"/>
      <c r="DY25" s="715"/>
      <c r="DZ25" s="715"/>
      <c r="EA25" s="715"/>
      <c r="EB25" s="715"/>
      <c r="EC25" s="716"/>
    </row>
    <row r="26" spans="2:133" ht="11.25" customHeight="1">
      <c r="B26" s="678" t="s">
        <v>293</v>
      </c>
      <c r="C26" s="679"/>
      <c r="D26" s="679"/>
      <c r="E26" s="679"/>
      <c r="F26" s="679"/>
      <c r="G26" s="679"/>
      <c r="H26" s="679"/>
      <c r="I26" s="679"/>
      <c r="J26" s="679"/>
      <c r="K26" s="679"/>
      <c r="L26" s="679"/>
      <c r="M26" s="679"/>
      <c r="N26" s="679"/>
      <c r="O26" s="679"/>
      <c r="P26" s="679"/>
      <c r="Q26" s="680"/>
      <c r="R26" s="681">
        <v>93983</v>
      </c>
      <c r="S26" s="682"/>
      <c r="T26" s="682"/>
      <c r="U26" s="682"/>
      <c r="V26" s="682"/>
      <c r="W26" s="682"/>
      <c r="X26" s="682"/>
      <c r="Y26" s="683"/>
      <c r="Z26" s="684">
        <v>0.2</v>
      </c>
      <c r="AA26" s="684"/>
      <c r="AB26" s="684"/>
      <c r="AC26" s="684"/>
      <c r="AD26" s="685" t="s">
        <v>174</v>
      </c>
      <c r="AE26" s="685"/>
      <c r="AF26" s="685"/>
      <c r="AG26" s="685"/>
      <c r="AH26" s="685"/>
      <c r="AI26" s="685"/>
      <c r="AJ26" s="685"/>
      <c r="AK26" s="685"/>
      <c r="AL26" s="686" t="s">
        <v>237</v>
      </c>
      <c r="AM26" s="687"/>
      <c r="AN26" s="687"/>
      <c r="AO26" s="688"/>
      <c r="AP26" s="699" t="s">
        <v>294</v>
      </c>
      <c r="AQ26" s="720"/>
      <c r="AR26" s="720"/>
      <c r="AS26" s="720"/>
      <c r="AT26" s="720"/>
      <c r="AU26" s="720"/>
      <c r="AV26" s="720"/>
      <c r="AW26" s="720"/>
      <c r="AX26" s="720"/>
      <c r="AY26" s="720"/>
      <c r="AZ26" s="720"/>
      <c r="BA26" s="720"/>
      <c r="BB26" s="720"/>
      <c r="BC26" s="720"/>
      <c r="BD26" s="720"/>
      <c r="BE26" s="720"/>
      <c r="BF26" s="701"/>
      <c r="BG26" s="681" t="s">
        <v>237</v>
      </c>
      <c r="BH26" s="682"/>
      <c r="BI26" s="682"/>
      <c r="BJ26" s="682"/>
      <c r="BK26" s="682"/>
      <c r="BL26" s="682"/>
      <c r="BM26" s="682"/>
      <c r="BN26" s="683"/>
      <c r="BO26" s="684" t="s">
        <v>174</v>
      </c>
      <c r="BP26" s="684"/>
      <c r="BQ26" s="684"/>
      <c r="BR26" s="684"/>
      <c r="BS26" s="690" t="s">
        <v>237</v>
      </c>
      <c r="BT26" s="682"/>
      <c r="BU26" s="682"/>
      <c r="BV26" s="682"/>
      <c r="BW26" s="682"/>
      <c r="BX26" s="682"/>
      <c r="BY26" s="682"/>
      <c r="BZ26" s="682"/>
      <c r="CA26" s="682"/>
      <c r="CB26" s="691"/>
      <c r="CD26" s="696" t="s">
        <v>295</v>
      </c>
      <c r="CE26" s="697"/>
      <c r="CF26" s="697"/>
      <c r="CG26" s="697"/>
      <c r="CH26" s="697"/>
      <c r="CI26" s="697"/>
      <c r="CJ26" s="697"/>
      <c r="CK26" s="697"/>
      <c r="CL26" s="697"/>
      <c r="CM26" s="697"/>
      <c r="CN26" s="697"/>
      <c r="CO26" s="697"/>
      <c r="CP26" s="697"/>
      <c r="CQ26" s="698"/>
      <c r="CR26" s="681">
        <v>4812558</v>
      </c>
      <c r="CS26" s="682"/>
      <c r="CT26" s="682"/>
      <c r="CU26" s="682"/>
      <c r="CV26" s="682"/>
      <c r="CW26" s="682"/>
      <c r="CX26" s="682"/>
      <c r="CY26" s="683"/>
      <c r="CZ26" s="686">
        <v>10.3</v>
      </c>
      <c r="DA26" s="715"/>
      <c r="DB26" s="715"/>
      <c r="DC26" s="719"/>
      <c r="DD26" s="690">
        <v>4418746</v>
      </c>
      <c r="DE26" s="682"/>
      <c r="DF26" s="682"/>
      <c r="DG26" s="682"/>
      <c r="DH26" s="682"/>
      <c r="DI26" s="682"/>
      <c r="DJ26" s="682"/>
      <c r="DK26" s="683"/>
      <c r="DL26" s="690" t="s">
        <v>174</v>
      </c>
      <c r="DM26" s="682"/>
      <c r="DN26" s="682"/>
      <c r="DO26" s="682"/>
      <c r="DP26" s="682"/>
      <c r="DQ26" s="682"/>
      <c r="DR26" s="682"/>
      <c r="DS26" s="682"/>
      <c r="DT26" s="682"/>
      <c r="DU26" s="682"/>
      <c r="DV26" s="683"/>
      <c r="DW26" s="686" t="s">
        <v>174</v>
      </c>
      <c r="DX26" s="715"/>
      <c r="DY26" s="715"/>
      <c r="DZ26" s="715"/>
      <c r="EA26" s="715"/>
      <c r="EB26" s="715"/>
      <c r="EC26" s="716"/>
    </row>
    <row r="27" spans="2:133" ht="11.25" customHeight="1">
      <c r="B27" s="678" t="s">
        <v>296</v>
      </c>
      <c r="C27" s="679"/>
      <c r="D27" s="679"/>
      <c r="E27" s="679"/>
      <c r="F27" s="679"/>
      <c r="G27" s="679"/>
      <c r="H27" s="679"/>
      <c r="I27" s="679"/>
      <c r="J27" s="679"/>
      <c r="K27" s="679"/>
      <c r="L27" s="679"/>
      <c r="M27" s="679"/>
      <c r="N27" s="679"/>
      <c r="O27" s="679"/>
      <c r="P27" s="679"/>
      <c r="Q27" s="680"/>
      <c r="R27" s="681">
        <v>7048103</v>
      </c>
      <c r="S27" s="682"/>
      <c r="T27" s="682"/>
      <c r="U27" s="682"/>
      <c r="V27" s="682"/>
      <c r="W27" s="682"/>
      <c r="X27" s="682"/>
      <c r="Y27" s="683"/>
      <c r="Z27" s="684">
        <v>14.6</v>
      </c>
      <c r="AA27" s="684"/>
      <c r="AB27" s="684"/>
      <c r="AC27" s="684"/>
      <c r="AD27" s="685" t="s">
        <v>174</v>
      </c>
      <c r="AE27" s="685"/>
      <c r="AF27" s="685"/>
      <c r="AG27" s="685"/>
      <c r="AH27" s="685"/>
      <c r="AI27" s="685"/>
      <c r="AJ27" s="685"/>
      <c r="AK27" s="685"/>
      <c r="AL27" s="686" t="s">
        <v>237</v>
      </c>
      <c r="AM27" s="687"/>
      <c r="AN27" s="687"/>
      <c r="AO27" s="688"/>
      <c r="AP27" s="678" t="s">
        <v>297</v>
      </c>
      <c r="AQ27" s="679"/>
      <c r="AR27" s="679"/>
      <c r="AS27" s="679"/>
      <c r="AT27" s="679"/>
      <c r="AU27" s="679"/>
      <c r="AV27" s="679"/>
      <c r="AW27" s="679"/>
      <c r="AX27" s="679"/>
      <c r="AY27" s="679"/>
      <c r="AZ27" s="679"/>
      <c r="BA27" s="679"/>
      <c r="BB27" s="679"/>
      <c r="BC27" s="679"/>
      <c r="BD27" s="679"/>
      <c r="BE27" s="679"/>
      <c r="BF27" s="680"/>
      <c r="BG27" s="681">
        <v>22970432</v>
      </c>
      <c r="BH27" s="682"/>
      <c r="BI27" s="682"/>
      <c r="BJ27" s="682"/>
      <c r="BK27" s="682"/>
      <c r="BL27" s="682"/>
      <c r="BM27" s="682"/>
      <c r="BN27" s="683"/>
      <c r="BO27" s="684">
        <v>100</v>
      </c>
      <c r="BP27" s="684"/>
      <c r="BQ27" s="684"/>
      <c r="BR27" s="684"/>
      <c r="BS27" s="690">
        <v>125779</v>
      </c>
      <c r="BT27" s="682"/>
      <c r="BU27" s="682"/>
      <c r="BV27" s="682"/>
      <c r="BW27" s="682"/>
      <c r="BX27" s="682"/>
      <c r="BY27" s="682"/>
      <c r="BZ27" s="682"/>
      <c r="CA27" s="682"/>
      <c r="CB27" s="691"/>
      <c r="CD27" s="696" t="s">
        <v>298</v>
      </c>
      <c r="CE27" s="697"/>
      <c r="CF27" s="697"/>
      <c r="CG27" s="697"/>
      <c r="CH27" s="697"/>
      <c r="CI27" s="697"/>
      <c r="CJ27" s="697"/>
      <c r="CK27" s="697"/>
      <c r="CL27" s="697"/>
      <c r="CM27" s="697"/>
      <c r="CN27" s="697"/>
      <c r="CO27" s="697"/>
      <c r="CP27" s="697"/>
      <c r="CQ27" s="698"/>
      <c r="CR27" s="681">
        <v>12124020</v>
      </c>
      <c r="CS27" s="717"/>
      <c r="CT27" s="717"/>
      <c r="CU27" s="717"/>
      <c r="CV27" s="717"/>
      <c r="CW27" s="717"/>
      <c r="CX27" s="717"/>
      <c r="CY27" s="718"/>
      <c r="CZ27" s="686">
        <v>26</v>
      </c>
      <c r="DA27" s="715"/>
      <c r="DB27" s="715"/>
      <c r="DC27" s="719"/>
      <c r="DD27" s="690">
        <v>4004702</v>
      </c>
      <c r="DE27" s="717"/>
      <c r="DF27" s="717"/>
      <c r="DG27" s="717"/>
      <c r="DH27" s="717"/>
      <c r="DI27" s="717"/>
      <c r="DJ27" s="717"/>
      <c r="DK27" s="718"/>
      <c r="DL27" s="690">
        <v>4004253</v>
      </c>
      <c r="DM27" s="717"/>
      <c r="DN27" s="717"/>
      <c r="DO27" s="717"/>
      <c r="DP27" s="717"/>
      <c r="DQ27" s="717"/>
      <c r="DR27" s="717"/>
      <c r="DS27" s="717"/>
      <c r="DT27" s="717"/>
      <c r="DU27" s="717"/>
      <c r="DV27" s="718"/>
      <c r="DW27" s="686">
        <v>12.8</v>
      </c>
      <c r="DX27" s="715"/>
      <c r="DY27" s="715"/>
      <c r="DZ27" s="715"/>
      <c r="EA27" s="715"/>
      <c r="EB27" s="715"/>
      <c r="EC27" s="716"/>
    </row>
    <row r="28" spans="2:133" ht="11.25" customHeight="1">
      <c r="B28" s="723" t="s">
        <v>299</v>
      </c>
      <c r="C28" s="724"/>
      <c r="D28" s="724"/>
      <c r="E28" s="724"/>
      <c r="F28" s="724"/>
      <c r="G28" s="724"/>
      <c r="H28" s="724"/>
      <c r="I28" s="724"/>
      <c r="J28" s="724"/>
      <c r="K28" s="724"/>
      <c r="L28" s="724"/>
      <c r="M28" s="724"/>
      <c r="N28" s="724"/>
      <c r="O28" s="724"/>
      <c r="P28" s="724"/>
      <c r="Q28" s="725"/>
      <c r="R28" s="681" t="s">
        <v>174</v>
      </c>
      <c r="S28" s="682"/>
      <c r="T28" s="682"/>
      <c r="U28" s="682"/>
      <c r="V28" s="682"/>
      <c r="W28" s="682"/>
      <c r="X28" s="682"/>
      <c r="Y28" s="683"/>
      <c r="Z28" s="684" t="s">
        <v>174</v>
      </c>
      <c r="AA28" s="684"/>
      <c r="AB28" s="684"/>
      <c r="AC28" s="684"/>
      <c r="AD28" s="685" t="s">
        <v>237</v>
      </c>
      <c r="AE28" s="685"/>
      <c r="AF28" s="685"/>
      <c r="AG28" s="685"/>
      <c r="AH28" s="685"/>
      <c r="AI28" s="685"/>
      <c r="AJ28" s="685"/>
      <c r="AK28" s="685"/>
      <c r="AL28" s="686" t="s">
        <v>237</v>
      </c>
      <c r="AM28" s="687"/>
      <c r="AN28" s="687"/>
      <c r="AO28" s="688"/>
      <c r="AP28" s="726"/>
      <c r="AQ28" s="727"/>
      <c r="AR28" s="727"/>
      <c r="AS28" s="727"/>
      <c r="AT28" s="727"/>
      <c r="AU28" s="727"/>
      <c r="AV28" s="727"/>
      <c r="AW28" s="727"/>
      <c r="AX28" s="727"/>
      <c r="AY28" s="727"/>
      <c r="AZ28" s="727"/>
      <c r="BA28" s="727"/>
      <c r="BB28" s="727"/>
      <c r="BC28" s="727"/>
      <c r="BD28" s="727"/>
      <c r="BE28" s="727"/>
      <c r="BF28" s="728"/>
      <c r="BG28" s="681"/>
      <c r="BH28" s="682"/>
      <c r="BI28" s="682"/>
      <c r="BJ28" s="682"/>
      <c r="BK28" s="682"/>
      <c r="BL28" s="682"/>
      <c r="BM28" s="682"/>
      <c r="BN28" s="683"/>
      <c r="BO28" s="684"/>
      <c r="BP28" s="684"/>
      <c r="BQ28" s="684"/>
      <c r="BR28" s="684"/>
      <c r="BS28" s="685"/>
      <c r="BT28" s="685"/>
      <c r="BU28" s="685"/>
      <c r="BV28" s="685"/>
      <c r="BW28" s="685"/>
      <c r="BX28" s="685"/>
      <c r="BY28" s="685"/>
      <c r="BZ28" s="685"/>
      <c r="CA28" s="685"/>
      <c r="CB28" s="689"/>
      <c r="CD28" s="696" t="s">
        <v>300</v>
      </c>
      <c r="CE28" s="697"/>
      <c r="CF28" s="697"/>
      <c r="CG28" s="697"/>
      <c r="CH28" s="697"/>
      <c r="CI28" s="697"/>
      <c r="CJ28" s="697"/>
      <c r="CK28" s="697"/>
      <c r="CL28" s="697"/>
      <c r="CM28" s="697"/>
      <c r="CN28" s="697"/>
      <c r="CO28" s="697"/>
      <c r="CP28" s="697"/>
      <c r="CQ28" s="698"/>
      <c r="CR28" s="681">
        <v>4568045</v>
      </c>
      <c r="CS28" s="682"/>
      <c r="CT28" s="682"/>
      <c r="CU28" s="682"/>
      <c r="CV28" s="682"/>
      <c r="CW28" s="682"/>
      <c r="CX28" s="682"/>
      <c r="CY28" s="683"/>
      <c r="CZ28" s="686">
        <v>9.8000000000000007</v>
      </c>
      <c r="DA28" s="715"/>
      <c r="DB28" s="715"/>
      <c r="DC28" s="719"/>
      <c r="DD28" s="690">
        <v>4547862</v>
      </c>
      <c r="DE28" s="682"/>
      <c r="DF28" s="682"/>
      <c r="DG28" s="682"/>
      <c r="DH28" s="682"/>
      <c r="DI28" s="682"/>
      <c r="DJ28" s="682"/>
      <c r="DK28" s="683"/>
      <c r="DL28" s="690">
        <v>4547534</v>
      </c>
      <c r="DM28" s="682"/>
      <c r="DN28" s="682"/>
      <c r="DO28" s="682"/>
      <c r="DP28" s="682"/>
      <c r="DQ28" s="682"/>
      <c r="DR28" s="682"/>
      <c r="DS28" s="682"/>
      <c r="DT28" s="682"/>
      <c r="DU28" s="682"/>
      <c r="DV28" s="683"/>
      <c r="DW28" s="686">
        <v>14.5</v>
      </c>
      <c r="DX28" s="715"/>
      <c r="DY28" s="715"/>
      <c r="DZ28" s="715"/>
      <c r="EA28" s="715"/>
      <c r="EB28" s="715"/>
      <c r="EC28" s="716"/>
    </row>
    <row r="29" spans="2:133" ht="11.25" customHeight="1">
      <c r="B29" s="678" t="s">
        <v>301</v>
      </c>
      <c r="C29" s="679"/>
      <c r="D29" s="679"/>
      <c r="E29" s="679"/>
      <c r="F29" s="679"/>
      <c r="G29" s="679"/>
      <c r="H29" s="679"/>
      <c r="I29" s="679"/>
      <c r="J29" s="679"/>
      <c r="K29" s="679"/>
      <c r="L29" s="679"/>
      <c r="M29" s="679"/>
      <c r="N29" s="679"/>
      <c r="O29" s="679"/>
      <c r="P29" s="679"/>
      <c r="Q29" s="680"/>
      <c r="R29" s="681">
        <v>3103972</v>
      </c>
      <c r="S29" s="682"/>
      <c r="T29" s="682"/>
      <c r="U29" s="682"/>
      <c r="V29" s="682"/>
      <c r="W29" s="682"/>
      <c r="X29" s="682"/>
      <c r="Y29" s="683"/>
      <c r="Z29" s="684">
        <v>6.4</v>
      </c>
      <c r="AA29" s="684"/>
      <c r="AB29" s="684"/>
      <c r="AC29" s="684"/>
      <c r="AD29" s="685" t="s">
        <v>174</v>
      </c>
      <c r="AE29" s="685"/>
      <c r="AF29" s="685"/>
      <c r="AG29" s="685"/>
      <c r="AH29" s="685"/>
      <c r="AI29" s="685"/>
      <c r="AJ29" s="685"/>
      <c r="AK29" s="685"/>
      <c r="AL29" s="686" t="s">
        <v>174</v>
      </c>
      <c r="AM29" s="687"/>
      <c r="AN29" s="687"/>
      <c r="AO29" s="688"/>
      <c r="AP29" s="660" t="s">
        <v>220</v>
      </c>
      <c r="AQ29" s="661"/>
      <c r="AR29" s="661"/>
      <c r="AS29" s="661"/>
      <c r="AT29" s="661"/>
      <c r="AU29" s="661"/>
      <c r="AV29" s="661"/>
      <c r="AW29" s="661"/>
      <c r="AX29" s="661"/>
      <c r="AY29" s="661"/>
      <c r="AZ29" s="661"/>
      <c r="BA29" s="661"/>
      <c r="BB29" s="661"/>
      <c r="BC29" s="661"/>
      <c r="BD29" s="661"/>
      <c r="BE29" s="661"/>
      <c r="BF29" s="662"/>
      <c r="BG29" s="660" t="s">
        <v>302</v>
      </c>
      <c r="BH29" s="721"/>
      <c r="BI29" s="721"/>
      <c r="BJ29" s="721"/>
      <c r="BK29" s="721"/>
      <c r="BL29" s="721"/>
      <c r="BM29" s="721"/>
      <c r="BN29" s="721"/>
      <c r="BO29" s="721"/>
      <c r="BP29" s="721"/>
      <c r="BQ29" s="722"/>
      <c r="BR29" s="660" t="s">
        <v>303</v>
      </c>
      <c r="BS29" s="721"/>
      <c r="BT29" s="721"/>
      <c r="BU29" s="721"/>
      <c r="BV29" s="721"/>
      <c r="BW29" s="721"/>
      <c r="BX29" s="721"/>
      <c r="BY29" s="721"/>
      <c r="BZ29" s="721"/>
      <c r="CA29" s="721"/>
      <c r="CB29" s="722"/>
      <c r="CD29" s="744" t="s">
        <v>304</v>
      </c>
      <c r="CE29" s="745"/>
      <c r="CF29" s="696" t="s">
        <v>305</v>
      </c>
      <c r="CG29" s="697"/>
      <c r="CH29" s="697"/>
      <c r="CI29" s="697"/>
      <c r="CJ29" s="697"/>
      <c r="CK29" s="697"/>
      <c r="CL29" s="697"/>
      <c r="CM29" s="697"/>
      <c r="CN29" s="697"/>
      <c r="CO29" s="697"/>
      <c r="CP29" s="697"/>
      <c r="CQ29" s="698"/>
      <c r="CR29" s="681">
        <v>4568045</v>
      </c>
      <c r="CS29" s="717"/>
      <c r="CT29" s="717"/>
      <c r="CU29" s="717"/>
      <c r="CV29" s="717"/>
      <c r="CW29" s="717"/>
      <c r="CX29" s="717"/>
      <c r="CY29" s="718"/>
      <c r="CZ29" s="686">
        <v>9.8000000000000007</v>
      </c>
      <c r="DA29" s="715"/>
      <c r="DB29" s="715"/>
      <c r="DC29" s="719"/>
      <c r="DD29" s="690">
        <v>4547862</v>
      </c>
      <c r="DE29" s="717"/>
      <c r="DF29" s="717"/>
      <c r="DG29" s="717"/>
      <c r="DH29" s="717"/>
      <c r="DI29" s="717"/>
      <c r="DJ29" s="717"/>
      <c r="DK29" s="718"/>
      <c r="DL29" s="690">
        <v>4547534</v>
      </c>
      <c r="DM29" s="717"/>
      <c r="DN29" s="717"/>
      <c r="DO29" s="717"/>
      <c r="DP29" s="717"/>
      <c r="DQ29" s="717"/>
      <c r="DR29" s="717"/>
      <c r="DS29" s="717"/>
      <c r="DT29" s="717"/>
      <c r="DU29" s="717"/>
      <c r="DV29" s="718"/>
      <c r="DW29" s="686">
        <v>14.5</v>
      </c>
      <c r="DX29" s="715"/>
      <c r="DY29" s="715"/>
      <c r="DZ29" s="715"/>
      <c r="EA29" s="715"/>
      <c r="EB29" s="715"/>
      <c r="EC29" s="716"/>
    </row>
    <row r="30" spans="2:133" ht="11.25" customHeight="1">
      <c r="B30" s="678" t="s">
        <v>306</v>
      </c>
      <c r="C30" s="679"/>
      <c r="D30" s="679"/>
      <c r="E30" s="679"/>
      <c r="F30" s="679"/>
      <c r="G30" s="679"/>
      <c r="H30" s="679"/>
      <c r="I30" s="679"/>
      <c r="J30" s="679"/>
      <c r="K30" s="679"/>
      <c r="L30" s="679"/>
      <c r="M30" s="679"/>
      <c r="N30" s="679"/>
      <c r="O30" s="679"/>
      <c r="P30" s="679"/>
      <c r="Q30" s="680"/>
      <c r="R30" s="681">
        <v>32702</v>
      </c>
      <c r="S30" s="682"/>
      <c r="T30" s="682"/>
      <c r="U30" s="682"/>
      <c r="V30" s="682"/>
      <c r="W30" s="682"/>
      <c r="X30" s="682"/>
      <c r="Y30" s="683"/>
      <c r="Z30" s="684">
        <v>0.1</v>
      </c>
      <c r="AA30" s="684"/>
      <c r="AB30" s="684"/>
      <c r="AC30" s="684"/>
      <c r="AD30" s="685" t="s">
        <v>237</v>
      </c>
      <c r="AE30" s="685"/>
      <c r="AF30" s="685"/>
      <c r="AG30" s="685"/>
      <c r="AH30" s="685"/>
      <c r="AI30" s="685"/>
      <c r="AJ30" s="685"/>
      <c r="AK30" s="685"/>
      <c r="AL30" s="686" t="s">
        <v>174</v>
      </c>
      <c r="AM30" s="687"/>
      <c r="AN30" s="687"/>
      <c r="AO30" s="688"/>
      <c r="AP30" s="729" t="s">
        <v>307</v>
      </c>
      <c r="AQ30" s="730"/>
      <c r="AR30" s="730"/>
      <c r="AS30" s="730"/>
      <c r="AT30" s="735" t="s">
        <v>308</v>
      </c>
      <c r="AU30" s="230"/>
      <c r="AV30" s="230"/>
      <c r="AW30" s="230"/>
      <c r="AX30" s="667" t="s">
        <v>187</v>
      </c>
      <c r="AY30" s="668"/>
      <c r="AZ30" s="668"/>
      <c r="BA30" s="668"/>
      <c r="BB30" s="668"/>
      <c r="BC30" s="668"/>
      <c r="BD30" s="668"/>
      <c r="BE30" s="668"/>
      <c r="BF30" s="669"/>
      <c r="BG30" s="741">
        <v>99.1</v>
      </c>
      <c r="BH30" s="742"/>
      <c r="BI30" s="742"/>
      <c r="BJ30" s="742"/>
      <c r="BK30" s="742"/>
      <c r="BL30" s="742"/>
      <c r="BM30" s="676">
        <v>97.4</v>
      </c>
      <c r="BN30" s="742"/>
      <c r="BO30" s="742"/>
      <c r="BP30" s="742"/>
      <c r="BQ30" s="743"/>
      <c r="BR30" s="741">
        <v>99.1</v>
      </c>
      <c r="BS30" s="742"/>
      <c r="BT30" s="742"/>
      <c r="BU30" s="742"/>
      <c r="BV30" s="742"/>
      <c r="BW30" s="742"/>
      <c r="BX30" s="676">
        <v>96.9</v>
      </c>
      <c r="BY30" s="742"/>
      <c r="BZ30" s="742"/>
      <c r="CA30" s="742"/>
      <c r="CB30" s="743"/>
      <c r="CD30" s="746"/>
      <c r="CE30" s="747"/>
      <c r="CF30" s="696" t="s">
        <v>309</v>
      </c>
      <c r="CG30" s="697"/>
      <c r="CH30" s="697"/>
      <c r="CI30" s="697"/>
      <c r="CJ30" s="697"/>
      <c r="CK30" s="697"/>
      <c r="CL30" s="697"/>
      <c r="CM30" s="697"/>
      <c r="CN30" s="697"/>
      <c r="CO30" s="697"/>
      <c r="CP30" s="697"/>
      <c r="CQ30" s="698"/>
      <c r="CR30" s="681">
        <v>4260986</v>
      </c>
      <c r="CS30" s="682"/>
      <c r="CT30" s="682"/>
      <c r="CU30" s="682"/>
      <c r="CV30" s="682"/>
      <c r="CW30" s="682"/>
      <c r="CX30" s="682"/>
      <c r="CY30" s="683"/>
      <c r="CZ30" s="686">
        <v>9.1</v>
      </c>
      <c r="DA30" s="715"/>
      <c r="DB30" s="715"/>
      <c r="DC30" s="719"/>
      <c r="DD30" s="690">
        <v>4240803</v>
      </c>
      <c r="DE30" s="682"/>
      <c r="DF30" s="682"/>
      <c r="DG30" s="682"/>
      <c r="DH30" s="682"/>
      <c r="DI30" s="682"/>
      <c r="DJ30" s="682"/>
      <c r="DK30" s="683"/>
      <c r="DL30" s="690">
        <v>4240475</v>
      </c>
      <c r="DM30" s="682"/>
      <c r="DN30" s="682"/>
      <c r="DO30" s="682"/>
      <c r="DP30" s="682"/>
      <c r="DQ30" s="682"/>
      <c r="DR30" s="682"/>
      <c r="DS30" s="682"/>
      <c r="DT30" s="682"/>
      <c r="DU30" s="682"/>
      <c r="DV30" s="683"/>
      <c r="DW30" s="686">
        <v>13.5</v>
      </c>
      <c r="DX30" s="715"/>
      <c r="DY30" s="715"/>
      <c r="DZ30" s="715"/>
      <c r="EA30" s="715"/>
      <c r="EB30" s="715"/>
      <c r="EC30" s="716"/>
    </row>
    <row r="31" spans="2:133" ht="11.25" customHeight="1">
      <c r="B31" s="678" t="s">
        <v>310</v>
      </c>
      <c r="C31" s="679"/>
      <c r="D31" s="679"/>
      <c r="E31" s="679"/>
      <c r="F31" s="679"/>
      <c r="G31" s="679"/>
      <c r="H31" s="679"/>
      <c r="I31" s="679"/>
      <c r="J31" s="679"/>
      <c r="K31" s="679"/>
      <c r="L31" s="679"/>
      <c r="M31" s="679"/>
      <c r="N31" s="679"/>
      <c r="O31" s="679"/>
      <c r="P31" s="679"/>
      <c r="Q31" s="680"/>
      <c r="R31" s="681">
        <v>19965</v>
      </c>
      <c r="S31" s="682"/>
      <c r="T31" s="682"/>
      <c r="U31" s="682"/>
      <c r="V31" s="682"/>
      <c r="W31" s="682"/>
      <c r="X31" s="682"/>
      <c r="Y31" s="683"/>
      <c r="Z31" s="684">
        <v>0</v>
      </c>
      <c r="AA31" s="684"/>
      <c r="AB31" s="684"/>
      <c r="AC31" s="684"/>
      <c r="AD31" s="685" t="s">
        <v>174</v>
      </c>
      <c r="AE31" s="685"/>
      <c r="AF31" s="685"/>
      <c r="AG31" s="685"/>
      <c r="AH31" s="685"/>
      <c r="AI31" s="685"/>
      <c r="AJ31" s="685"/>
      <c r="AK31" s="685"/>
      <c r="AL31" s="686" t="s">
        <v>237</v>
      </c>
      <c r="AM31" s="687"/>
      <c r="AN31" s="687"/>
      <c r="AO31" s="688"/>
      <c r="AP31" s="731"/>
      <c r="AQ31" s="732"/>
      <c r="AR31" s="732"/>
      <c r="AS31" s="732"/>
      <c r="AT31" s="736"/>
      <c r="AU31" s="229" t="s">
        <v>311</v>
      </c>
      <c r="AV31" s="229"/>
      <c r="AW31" s="229"/>
      <c r="AX31" s="678" t="s">
        <v>312</v>
      </c>
      <c r="AY31" s="679"/>
      <c r="AZ31" s="679"/>
      <c r="BA31" s="679"/>
      <c r="BB31" s="679"/>
      <c r="BC31" s="679"/>
      <c r="BD31" s="679"/>
      <c r="BE31" s="679"/>
      <c r="BF31" s="680"/>
      <c r="BG31" s="738">
        <v>98.8</v>
      </c>
      <c r="BH31" s="717"/>
      <c r="BI31" s="717"/>
      <c r="BJ31" s="717"/>
      <c r="BK31" s="717"/>
      <c r="BL31" s="717"/>
      <c r="BM31" s="687">
        <v>97</v>
      </c>
      <c r="BN31" s="739"/>
      <c r="BO31" s="739"/>
      <c r="BP31" s="739"/>
      <c r="BQ31" s="740"/>
      <c r="BR31" s="738">
        <v>99</v>
      </c>
      <c r="BS31" s="717"/>
      <c r="BT31" s="717"/>
      <c r="BU31" s="717"/>
      <c r="BV31" s="717"/>
      <c r="BW31" s="717"/>
      <c r="BX31" s="687">
        <v>96.6</v>
      </c>
      <c r="BY31" s="739"/>
      <c r="BZ31" s="739"/>
      <c r="CA31" s="739"/>
      <c r="CB31" s="740"/>
      <c r="CD31" s="746"/>
      <c r="CE31" s="747"/>
      <c r="CF31" s="696" t="s">
        <v>313</v>
      </c>
      <c r="CG31" s="697"/>
      <c r="CH31" s="697"/>
      <c r="CI31" s="697"/>
      <c r="CJ31" s="697"/>
      <c r="CK31" s="697"/>
      <c r="CL31" s="697"/>
      <c r="CM31" s="697"/>
      <c r="CN31" s="697"/>
      <c r="CO31" s="697"/>
      <c r="CP31" s="697"/>
      <c r="CQ31" s="698"/>
      <c r="CR31" s="681">
        <v>307059</v>
      </c>
      <c r="CS31" s="717"/>
      <c r="CT31" s="717"/>
      <c r="CU31" s="717"/>
      <c r="CV31" s="717"/>
      <c r="CW31" s="717"/>
      <c r="CX31" s="717"/>
      <c r="CY31" s="718"/>
      <c r="CZ31" s="686">
        <v>0.7</v>
      </c>
      <c r="DA31" s="715"/>
      <c r="DB31" s="715"/>
      <c r="DC31" s="719"/>
      <c r="DD31" s="690">
        <v>307059</v>
      </c>
      <c r="DE31" s="717"/>
      <c r="DF31" s="717"/>
      <c r="DG31" s="717"/>
      <c r="DH31" s="717"/>
      <c r="DI31" s="717"/>
      <c r="DJ31" s="717"/>
      <c r="DK31" s="718"/>
      <c r="DL31" s="690">
        <v>307059</v>
      </c>
      <c r="DM31" s="717"/>
      <c r="DN31" s="717"/>
      <c r="DO31" s="717"/>
      <c r="DP31" s="717"/>
      <c r="DQ31" s="717"/>
      <c r="DR31" s="717"/>
      <c r="DS31" s="717"/>
      <c r="DT31" s="717"/>
      <c r="DU31" s="717"/>
      <c r="DV31" s="718"/>
      <c r="DW31" s="686">
        <v>1</v>
      </c>
      <c r="DX31" s="715"/>
      <c r="DY31" s="715"/>
      <c r="DZ31" s="715"/>
      <c r="EA31" s="715"/>
      <c r="EB31" s="715"/>
      <c r="EC31" s="716"/>
    </row>
    <row r="32" spans="2:133" ht="11.25" customHeight="1">
      <c r="B32" s="678" t="s">
        <v>314</v>
      </c>
      <c r="C32" s="679"/>
      <c r="D32" s="679"/>
      <c r="E32" s="679"/>
      <c r="F32" s="679"/>
      <c r="G32" s="679"/>
      <c r="H32" s="679"/>
      <c r="I32" s="679"/>
      <c r="J32" s="679"/>
      <c r="K32" s="679"/>
      <c r="L32" s="679"/>
      <c r="M32" s="679"/>
      <c r="N32" s="679"/>
      <c r="O32" s="679"/>
      <c r="P32" s="679"/>
      <c r="Q32" s="680"/>
      <c r="R32" s="681">
        <v>1363008</v>
      </c>
      <c r="S32" s="682"/>
      <c r="T32" s="682"/>
      <c r="U32" s="682"/>
      <c r="V32" s="682"/>
      <c r="W32" s="682"/>
      <c r="X32" s="682"/>
      <c r="Y32" s="683"/>
      <c r="Z32" s="684">
        <v>2.8</v>
      </c>
      <c r="AA32" s="684"/>
      <c r="AB32" s="684"/>
      <c r="AC32" s="684"/>
      <c r="AD32" s="685" t="s">
        <v>237</v>
      </c>
      <c r="AE32" s="685"/>
      <c r="AF32" s="685"/>
      <c r="AG32" s="685"/>
      <c r="AH32" s="685"/>
      <c r="AI32" s="685"/>
      <c r="AJ32" s="685"/>
      <c r="AK32" s="685"/>
      <c r="AL32" s="686" t="s">
        <v>174</v>
      </c>
      <c r="AM32" s="687"/>
      <c r="AN32" s="687"/>
      <c r="AO32" s="688"/>
      <c r="AP32" s="733"/>
      <c r="AQ32" s="734"/>
      <c r="AR32" s="734"/>
      <c r="AS32" s="734"/>
      <c r="AT32" s="737"/>
      <c r="AU32" s="231"/>
      <c r="AV32" s="231"/>
      <c r="AW32" s="231"/>
      <c r="AX32" s="726" t="s">
        <v>315</v>
      </c>
      <c r="AY32" s="727"/>
      <c r="AZ32" s="727"/>
      <c r="BA32" s="727"/>
      <c r="BB32" s="727"/>
      <c r="BC32" s="727"/>
      <c r="BD32" s="727"/>
      <c r="BE32" s="727"/>
      <c r="BF32" s="728"/>
      <c r="BG32" s="750">
        <v>99.2</v>
      </c>
      <c r="BH32" s="751"/>
      <c r="BI32" s="751"/>
      <c r="BJ32" s="751"/>
      <c r="BK32" s="751"/>
      <c r="BL32" s="751"/>
      <c r="BM32" s="752">
        <v>97.6</v>
      </c>
      <c r="BN32" s="751"/>
      <c r="BO32" s="751"/>
      <c r="BP32" s="751"/>
      <c r="BQ32" s="753"/>
      <c r="BR32" s="750">
        <v>99.2</v>
      </c>
      <c r="BS32" s="751"/>
      <c r="BT32" s="751"/>
      <c r="BU32" s="751"/>
      <c r="BV32" s="751"/>
      <c r="BW32" s="751"/>
      <c r="BX32" s="752">
        <v>97.1</v>
      </c>
      <c r="BY32" s="751"/>
      <c r="BZ32" s="751"/>
      <c r="CA32" s="751"/>
      <c r="CB32" s="753"/>
      <c r="CD32" s="748"/>
      <c r="CE32" s="749"/>
      <c r="CF32" s="696" t="s">
        <v>316</v>
      </c>
      <c r="CG32" s="697"/>
      <c r="CH32" s="697"/>
      <c r="CI32" s="697"/>
      <c r="CJ32" s="697"/>
      <c r="CK32" s="697"/>
      <c r="CL32" s="697"/>
      <c r="CM32" s="697"/>
      <c r="CN32" s="697"/>
      <c r="CO32" s="697"/>
      <c r="CP32" s="697"/>
      <c r="CQ32" s="698"/>
      <c r="CR32" s="681" t="s">
        <v>174</v>
      </c>
      <c r="CS32" s="682"/>
      <c r="CT32" s="682"/>
      <c r="CU32" s="682"/>
      <c r="CV32" s="682"/>
      <c r="CW32" s="682"/>
      <c r="CX32" s="682"/>
      <c r="CY32" s="683"/>
      <c r="CZ32" s="686" t="s">
        <v>174</v>
      </c>
      <c r="DA32" s="715"/>
      <c r="DB32" s="715"/>
      <c r="DC32" s="719"/>
      <c r="DD32" s="690" t="s">
        <v>174</v>
      </c>
      <c r="DE32" s="682"/>
      <c r="DF32" s="682"/>
      <c r="DG32" s="682"/>
      <c r="DH32" s="682"/>
      <c r="DI32" s="682"/>
      <c r="DJ32" s="682"/>
      <c r="DK32" s="683"/>
      <c r="DL32" s="690" t="s">
        <v>237</v>
      </c>
      <c r="DM32" s="682"/>
      <c r="DN32" s="682"/>
      <c r="DO32" s="682"/>
      <c r="DP32" s="682"/>
      <c r="DQ32" s="682"/>
      <c r="DR32" s="682"/>
      <c r="DS32" s="682"/>
      <c r="DT32" s="682"/>
      <c r="DU32" s="682"/>
      <c r="DV32" s="683"/>
      <c r="DW32" s="686" t="s">
        <v>237</v>
      </c>
      <c r="DX32" s="715"/>
      <c r="DY32" s="715"/>
      <c r="DZ32" s="715"/>
      <c r="EA32" s="715"/>
      <c r="EB32" s="715"/>
      <c r="EC32" s="716"/>
    </row>
    <row r="33" spans="2:133" ht="11.25" customHeight="1">
      <c r="B33" s="678" t="s">
        <v>317</v>
      </c>
      <c r="C33" s="679"/>
      <c r="D33" s="679"/>
      <c r="E33" s="679"/>
      <c r="F33" s="679"/>
      <c r="G33" s="679"/>
      <c r="H33" s="679"/>
      <c r="I33" s="679"/>
      <c r="J33" s="679"/>
      <c r="K33" s="679"/>
      <c r="L33" s="679"/>
      <c r="M33" s="679"/>
      <c r="N33" s="679"/>
      <c r="O33" s="679"/>
      <c r="P33" s="679"/>
      <c r="Q33" s="680"/>
      <c r="R33" s="681">
        <v>880098</v>
      </c>
      <c r="S33" s="682"/>
      <c r="T33" s="682"/>
      <c r="U33" s="682"/>
      <c r="V33" s="682"/>
      <c r="W33" s="682"/>
      <c r="X33" s="682"/>
      <c r="Y33" s="683"/>
      <c r="Z33" s="684">
        <v>1.8</v>
      </c>
      <c r="AA33" s="684"/>
      <c r="AB33" s="684"/>
      <c r="AC33" s="684"/>
      <c r="AD33" s="685" t="s">
        <v>237</v>
      </c>
      <c r="AE33" s="685"/>
      <c r="AF33" s="685"/>
      <c r="AG33" s="685"/>
      <c r="AH33" s="685"/>
      <c r="AI33" s="685"/>
      <c r="AJ33" s="685"/>
      <c r="AK33" s="685"/>
      <c r="AL33" s="686" t="s">
        <v>174</v>
      </c>
      <c r="AM33" s="687"/>
      <c r="AN33" s="687"/>
      <c r="AO33" s="68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6" t="s">
        <v>318</v>
      </c>
      <c r="CE33" s="697"/>
      <c r="CF33" s="697"/>
      <c r="CG33" s="697"/>
      <c r="CH33" s="697"/>
      <c r="CI33" s="697"/>
      <c r="CJ33" s="697"/>
      <c r="CK33" s="697"/>
      <c r="CL33" s="697"/>
      <c r="CM33" s="697"/>
      <c r="CN33" s="697"/>
      <c r="CO33" s="697"/>
      <c r="CP33" s="697"/>
      <c r="CQ33" s="698"/>
      <c r="CR33" s="681">
        <v>19463758</v>
      </c>
      <c r="CS33" s="717"/>
      <c r="CT33" s="717"/>
      <c r="CU33" s="717"/>
      <c r="CV33" s="717"/>
      <c r="CW33" s="717"/>
      <c r="CX33" s="717"/>
      <c r="CY33" s="718"/>
      <c r="CZ33" s="686">
        <v>41.7</v>
      </c>
      <c r="DA33" s="715"/>
      <c r="DB33" s="715"/>
      <c r="DC33" s="719"/>
      <c r="DD33" s="690">
        <v>17034516</v>
      </c>
      <c r="DE33" s="717"/>
      <c r="DF33" s="717"/>
      <c r="DG33" s="717"/>
      <c r="DH33" s="717"/>
      <c r="DI33" s="717"/>
      <c r="DJ33" s="717"/>
      <c r="DK33" s="718"/>
      <c r="DL33" s="690">
        <v>13834882</v>
      </c>
      <c r="DM33" s="717"/>
      <c r="DN33" s="717"/>
      <c r="DO33" s="717"/>
      <c r="DP33" s="717"/>
      <c r="DQ33" s="717"/>
      <c r="DR33" s="717"/>
      <c r="DS33" s="717"/>
      <c r="DT33" s="717"/>
      <c r="DU33" s="717"/>
      <c r="DV33" s="718"/>
      <c r="DW33" s="686">
        <v>44.2</v>
      </c>
      <c r="DX33" s="715"/>
      <c r="DY33" s="715"/>
      <c r="DZ33" s="715"/>
      <c r="EA33" s="715"/>
      <c r="EB33" s="715"/>
      <c r="EC33" s="716"/>
    </row>
    <row r="34" spans="2:133" ht="11.25" customHeight="1">
      <c r="B34" s="678" t="s">
        <v>319</v>
      </c>
      <c r="C34" s="679"/>
      <c r="D34" s="679"/>
      <c r="E34" s="679"/>
      <c r="F34" s="679"/>
      <c r="G34" s="679"/>
      <c r="H34" s="679"/>
      <c r="I34" s="679"/>
      <c r="J34" s="679"/>
      <c r="K34" s="679"/>
      <c r="L34" s="679"/>
      <c r="M34" s="679"/>
      <c r="N34" s="679"/>
      <c r="O34" s="679"/>
      <c r="P34" s="679"/>
      <c r="Q34" s="680"/>
      <c r="R34" s="681">
        <v>1074713</v>
      </c>
      <c r="S34" s="682"/>
      <c r="T34" s="682"/>
      <c r="U34" s="682"/>
      <c r="V34" s="682"/>
      <c r="W34" s="682"/>
      <c r="X34" s="682"/>
      <c r="Y34" s="683"/>
      <c r="Z34" s="684">
        <v>2.2000000000000002</v>
      </c>
      <c r="AA34" s="684"/>
      <c r="AB34" s="684"/>
      <c r="AC34" s="684"/>
      <c r="AD34" s="685">
        <v>15740</v>
      </c>
      <c r="AE34" s="685"/>
      <c r="AF34" s="685"/>
      <c r="AG34" s="685"/>
      <c r="AH34" s="685"/>
      <c r="AI34" s="685"/>
      <c r="AJ34" s="685"/>
      <c r="AK34" s="685"/>
      <c r="AL34" s="686">
        <v>0.1</v>
      </c>
      <c r="AM34" s="687"/>
      <c r="AN34" s="687"/>
      <c r="AO34" s="688"/>
      <c r="AP34" s="234"/>
      <c r="AQ34" s="660" t="s">
        <v>320</v>
      </c>
      <c r="AR34" s="661"/>
      <c r="AS34" s="661"/>
      <c r="AT34" s="661"/>
      <c r="AU34" s="661"/>
      <c r="AV34" s="661"/>
      <c r="AW34" s="661"/>
      <c r="AX34" s="661"/>
      <c r="AY34" s="661"/>
      <c r="AZ34" s="661"/>
      <c r="BA34" s="661"/>
      <c r="BB34" s="661"/>
      <c r="BC34" s="661"/>
      <c r="BD34" s="661"/>
      <c r="BE34" s="661"/>
      <c r="BF34" s="662"/>
      <c r="BG34" s="660" t="s">
        <v>321</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696" t="s">
        <v>322</v>
      </c>
      <c r="CE34" s="697"/>
      <c r="CF34" s="697"/>
      <c r="CG34" s="697"/>
      <c r="CH34" s="697"/>
      <c r="CI34" s="697"/>
      <c r="CJ34" s="697"/>
      <c r="CK34" s="697"/>
      <c r="CL34" s="697"/>
      <c r="CM34" s="697"/>
      <c r="CN34" s="697"/>
      <c r="CO34" s="697"/>
      <c r="CP34" s="697"/>
      <c r="CQ34" s="698"/>
      <c r="CR34" s="681">
        <v>6669542</v>
      </c>
      <c r="CS34" s="682"/>
      <c r="CT34" s="682"/>
      <c r="CU34" s="682"/>
      <c r="CV34" s="682"/>
      <c r="CW34" s="682"/>
      <c r="CX34" s="682"/>
      <c r="CY34" s="683"/>
      <c r="CZ34" s="686">
        <v>14.3</v>
      </c>
      <c r="DA34" s="715"/>
      <c r="DB34" s="715"/>
      <c r="DC34" s="719"/>
      <c r="DD34" s="690">
        <v>5432900</v>
      </c>
      <c r="DE34" s="682"/>
      <c r="DF34" s="682"/>
      <c r="DG34" s="682"/>
      <c r="DH34" s="682"/>
      <c r="DI34" s="682"/>
      <c r="DJ34" s="682"/>
      <c r="DK34" s="683"/>
      <c r="DL34" s="690">
        <v>4592538</v>
      </c>
      <c r="DM34" s="682"/>
      <c r="DN34" s="682"/>
      <c r="DO34" s="682"/>
      <c r="DP34" s="682"/>
      <c r="DQ34" s="682"/>
      <c r="DR34" s="682"/>
      <c r="DS34" s="682"/>
      <c r="DT34" s="682"/>
      <c r="DU34" s="682"/>
      <c r="DV34" s="683"/>
      <c r="DW34" s="686">
        <v>14.7</v>
      </c>
      <c r="DX34" s="715"/>
      <c r="DY34" s="715"/>
      <c r="DZ34" s="715"/>
      <c r="EA34" s="715"/>
      <c r="EB34" s="715"/>
      <c r="EC34" s="716"/>
    </row>
    <row r="35" spans="2:133" ht="11.25" customHeight="1">
      <c r="B35" s="678" t="s">
        <v>323</v>
      </c>
      <c r="C35" s="679"/>
      <c r="D35" s="679"/>
      <c r="E35" s="679"/>
      <c r="F35" s="679"/>
      <c r="G35" s="679"/>
      <c r="H35" s="679"/>
      <c r="I35" s="679"/>
      <c r="J35" s="679"/>
      <c r="K35" s="679"/>
      <c r="L35" s="679"/>
      <c r="M35" s="679"/>
      <c r="N35" s="679"/>
      <c r="O35" s="679"/>
      <c r="P35" s="679"/>
      <c r="Q35" s="680"/>
      <c r="R35" s="681">
        <v>2675759</v>
      </c>
      <c r="S35" s="682"/>
      <c r="T35" s="682"/>
      <c r="U35" s="682"/>
      <c r="V35" s="682"/>
      <c r="W35" s="682"/>
      <c r="X35" s="682"/>
      <c r="Y35" s="683"/>
      <c r="Z35" s="684">
        <v>5.5</v>
      </c>
      <c r="AA35" s="684"/>
      <c r="AB35" s="684"/>
      <c r="AC35" s="684"/>
      <c r="AD35" s="685" t="s">
        <v>174</v>
      </c>
      <c r="AE35" s="685"/>
      <c r="AF35" s="685"/>
      <c r="AG35" s="685"/>
      <c r="AH35" s="685"/>
      <c r="AI35" s="685"/>
      <c r="AJ35" s="685"/>
      <c r="AK35" s="685"/>
      <c r="AL35" s="686" t="s">
        <v>174</v>
      </c>
      <c r="AM35" s="687"/>
      <c r="AN35" s="687"/>
      <c r="AO35" s="688"/>
      <c r="AP35" s="234"/>
      <c r="AQ35" s="754" t="s">
        <v>324</v>
      </c>
      <c r="AR35" s="755"/>
      <c r="AS35" s="755"/>
      <c r="AT35" s="755"/>
      <c r="AU35" s="755"/>
      <c r="AV35" s="755"/>
      <c r="AW35" s="755"/>
      <c r="AX35" s="755"/>
      <c r="AY35" s="756"/>
      <c r="AZ35" s="670">
        <v>6246403</v>
      </c>
      <c r="BA35" s="671"/>
      <c r="BB35" s="671"/>
      <c r="BC35" s="671"/>
      <c r="BD35" s="671"/>
      <c r="BE35" s="671"/>
      <c r="BF35" s="757"/>
      <c r="BG35" s="692" t="s">
        <v>325</v>
      </c>
      <c r="BH35" s="693"/>
      <c r="BI35" s="693"/>
      <c r="BJ35" s="693"/>
      <c r="BK35" s="693"/>
      <c r="BL35" s="693"/>
      <c r="BM35" s="693"/>
      <c r="BN35" s="693"/>
      <c r="BO35" s="693"/>
      <c r="BP35" s="693"/>
      <c r="BQ35" s="693"/>
      <c r="BR35" s="693"/>
      <c r="BS35" s="693"/>
      <c r="BT35" s="693"/>
      <c r="BU35" s="694"/>
      <c r="BV35" s="670">
        <v>466595</v>
      </c>
      <c r="BW35" s="671"/>
      <c r="BX35" s="671"/>
      <c r="BY35" s="671"/>
      <c r="BZ35" s="671"/>
      <c r="CA35" s="671"/>
      <c r="CB35" s="757"/>
      <c r="CD35" s="696" t="s">
        <v>326</v>
      </c>
      <c r="CE35" s="697"/>
      <c r="CF35" s="697"/>
      <c r="CG35" s="697"/>
      <c r="CH35" s="697"/>
      <c r="CI35" s="697"/>
      <c r="CJ35" s="697"/>
      <c r="CK35" s="697"/>
      <c r="CL35" s="697"/>
      <c r="CM35" s="697"/>
      <c r="CN35" s="697"/>
      <c r="CO35" s="697"/>
      <c r="CP35" s="697"/>
      <c r="CQ35" s="698"/>
      <c r="CR35" s="681">
        <v>155978</v>
      </c>
      <c r="CS35" s="717"/>
      <c r="CT35" s="717"/>
      <c r="CU35" s="717"/>
      <c r="CV35" s="717"/>
      <c r="CW35" s="717"/>
      <c r="CX35" s="717"/>
      <c r="CY35" s="718"/>
      <c r="CZ35" s="686">
        <v>0.3</v>
      </c>
      <c r="DA35" s="715"/>
      <c r="DB35" s="715"/>
      <c r="DC35" s="719"/>
      <c r="DD35" s="690">
        <v>153532</v>
      </c>
      <c r="DE35" s="717"/>
      <c r="DF35" s="717"/>
      <c r="DG35" s="717"/>
      <c r="DH35" s="717"/>
      <c r="DI35" s="717"/>
      <c r="DJ35" s="717"/>
      <c r="DK35" s="718"/>
      <c r="DL35" s="690">
        <v>153532</v>
      </c>
      <c r="DM35" s="717"/>
      <c r="DN35" s="717"/>
      <c r="DO35" s="717"/>
      <c r="DP35" s="717"/>
      <c r="DQ35" s="717"/>
      <c r="DR35" s="717"/>
      <c r="DS35" s="717"/>
      <c r="DT35" s="717"/>
      <c r="DU35" s="717"/>
      <c r="DV35" s="718"/>
      <c r="DW35" s="686">
        <v>0.5</v>
      </c>
      <c r="DX35" s="715"/>
      <c r="DY35" s="715"/>
      <c r="DZ35" s="715"/>
      <c r="EA35" s="715"/>
      <c r="EB35" s="715"/>
      <c r="EC35" s="716"/>
    </row>
    <row r="36" spans="2:133" ht="11.25" customHeight="1">
      <c r="B36" s="678" t="s">
        <v>327</v>
      </c>
      <c r="C36" s="679"/>
      <c r="D36" s="679"/>
      <c r="E36" s="679"/>
      <c r="F36" s="679"/>
      <c r="G36" s="679"/>
      <c r="H36" s="679"/>
      <c r="I36" s="679"/>
      <c r="J36" s="679"/>
      <c r="K36" s="679"/>
      <c r="L36" s="679"/>
      <c r="M36" s="679"/>
      <c r="N36" s="679"/>
      <c r="O36" s="679"/>
      <c r="P36" s="679"/>
      <c r="Q36" s="680"/>
      <c r="R36" s="681" t="s">
        <v>237</v>
      </c>
      <c r="S36" s="682"/>
      <c r="T36" s="682"/>
      <c r="U36" s="682"/>
      <c r="V36" s="682"/>
      <c r="W36" s="682"/>
      <c r="X36" s="682"/>
      <c r="Y36" s="683"/>
      <c r="Z36" s="684" t="s">
        <v>174</v>
      </c>
      <c r="AA36" s="684"/>
      <c r="AB36" s="684"/>
      <c r="AC36" s="684"/>
      <c r="AD36" s="685" t="s">
        <v>174</v>
      </c>
      <c r="AE36" s="685"/>
      <c r="AF36" s="685"/>
      <c r="AG36" s="685"/>
      <c r="AH36" s="685"/>
      <c r="AI36" s="685"/>
      <c r="AJ36" s="685"/>
      <c r="AK36" s="685"/>
      <c r="AL36" s="686" t="s">
        <v>174</v>
      </c>
      <c r="AM36" s="687"/>
      <c r="AN36" s="687"/>
      <c r="AO36" s="688"/>
      <c r="AQ36" s="758" t="s">
        <v>328</v>
      </c>
      <c r="AR36" s="759"/>
      <c r="AS36" s="759"/>
      <c r="AT36" s="759"/>
      <c r="AU36" s="759"/>
      <c r="AV36" s="759"/>
      <c r="AW36" s="759"/>
      <c r="AX36" s="759"/>
      <c r="AY36" s="760"/>
      <c r="AZ36" s="681">
        <v>1872248</v>
      </c>
      <c r="BA36" s="682"/>
      <c r="BB36" s="682"/>
      <c r="BC36" s="682"/>
      <c r="BD36" s="717"/>
      <c r="BE36" s="717"/>
      <c r="BF36" s="740"/>
      <c r="BG36" s="696" t="s">
        <v>329</v>
      </c>
      <c r="BH36" s="697"/>
      <c r="BI36" s="697"/>
      <c r="BJ36" s="697"/>
      <c r="BK36" s="697"/>
      <c r="BL36" s="697"/>
      <c r="BM36" s="697"/>
      <c r="BN36" s="697"/>
      <c r="BO36" s="697"/>
      <c r="BP36" s="697"/>
      <c r="BQ36" s="697"/>
      <c r="BR36" s="697"/>
      <c r="BS36" s="697"/>
      <c r="BT36" s="697"/>
      <c r="BU36" s="698"/>
      <c r="BV36" s="681">
        <v>600250</v>
      </c>
      <c r="BW36" s="682"/>
      <c r="BX36" s="682"/>
      <c r="BY36" s="682"/>
      <c r="BZ36" s="682"/>
      <c r="CA36" s="682"/>
      <c r="CB36" s="691"/>
      <c r="CD36" s="696" t="s">
        <v>330</v>
      </c>
      <c r="CE36" s="697"/>
      <c r="CF36" s="697"/>
      <c r="CG36" s="697"/>
      <c r="CH36" s="697"/>
      <c r="CI36" s="697"/>
      <c r="CJ36" s="697"/>
      <c r="CK36" s="697"/>
      <c r="CL36" s="697"/>
      <c r="CM36" s="697"/>
      <c r="CN36" s="697"/>
      <c r="CO36" s="697"/>
      <c r="CP36" s="697"/>
      <c r="CQ36" s="698"/>
      <c r="CR36" s="681">
        <v>7793094</v>
      </c>
      <c r="CS36" s="682"/>
      <c r="CT36" s="682"/>
      <c r="CU36" s="682"/>
      <c r="CV36" s="682"/>
      <c r="CW36" s="682"/>
      <c r="CX36" s="682"/>
      <c r="CY36" s="683"/>
      <c r="CZ36" s="686">
        <v>16.7</v>
      </c>
      <c r="DA36" s="715"/>
      <c r="DB36" s="715"/>
      <c r="DC36" s="719"/>
      <c r="DD36" s="690">
        <v>7412547</v>
      </c>
      <c r="DE36" s="682"/>
      <c r="DF36" s="682"/>
      <c r="DG36" s="682"/>
      <c r="DH36" s="682"/>
      <c r="DI36" s="682"/>
      <c r="DJ36" s="682"/>
      <c r="DK36" s="683"/>
      <c r="DL36" s="690">
        <v>5569819</v>
      </c>
      <c r="DM36" s="682"/>
      <c r="DN36" s="682"/>
      <c r="DO36" s="682"/>
      <c r="DP36" s="682"/>
      <c r="DQ36" s="682"/>
      <c r="DR36" s="682"/>
      <c r="DS36" s="682"/>
      <c r="DT36" s="682"/>
      <c r="DU36" s="682"/>
      <c r="DV36" s="683"/>
      <c r="DW36" s="686">
        <v>17.8</v>
      </c>
      <c r="DX36" s="715"/>
      <c r="DY36" s="715"/>
      <c r="DZ36" s="715"/>
      <c r="EA36" s="715"/>
      <c r="EB36" s="715"/>
      <c r="EC36" s="716"/>
    </row>
    <row r="37" spans="2:133" ht="11.25" customHeight="1">
      <c r="B37" s="678" t="s">
        <v>331</v>
      </c>
      <c r="C37" s="679"/>
      <c r="D37" s="679"/>
      <c r="E37" s="679"/>
      <c r="F37" s="679"/>
      <c r="G37" s="679"/>
      <c r="H37" s="679"/>
      <c r="I37" s="679"/>
      <c r="J37" s="679"/>
      <c r="K37" s="679"/>
      <c r="L37" s="679"/>
      <c r="M37" s="679"/>
      <c r="N37" s="679"/>
      <c r="O37" s="679"/>
      <c r="P37" s="679"/>
      <c r="Q37" s="680"/>
      <c r="R37" s="681">
        <v>1690859</v>
      </c>
      <c r="S37" s="682"/>
      <c r="T37" s="682"/>
      <c r="U37" s="682"/>
      <c r="V37" s="682"/>
      <c r="W37" s="682"/>
      <c r="X37" s="682"/>
      <c r="Y37" s="683"/>
      <c r="Z37" s="684">
        <v>3.5</v>
      </c>
      <c r="AA37" s="684"/>
      <c r="AB37" s="684"/>
      <c r="AC37" s="684"/>
      <c r="AD37" s="685" t="s">
        <v>237</v>
      </c>
      <c r="AE37" s="685"/>
      <c r="AF37" s="685"/>
      <c r="AG37" s="685"/>
      <c r="AH37" s="685"/>
      <c r="AI37" s="685"/>
      <c r="AJ37" s="685"/>
      <c r="AK37" s="685"/>
      <c r="AL37" s="686" t="s">
        <v>237</v>
      </c>
      <c r="AM37" s="687"/>
      <c r="AN37" s="687"/>
      <c r="AO37" s="688"/>
      <c r="AQ37" s="758" t="s">
        <v>332</v>
      </c>
      <c r="AR37" s="759"/>
      <c r="AS37" s="759"/>
      <c r="AT37" s="759"/>
      <c r="AU37" s="759"/>
      <c r="AV37" s="759"/>
      <c r="AW37" s="759"/>
      <c r="AX37" s="759"/>
      <c r="AY37" s="760"/>
      <c r="AZ37" s="681">
        <v>12015</v>
      </c>
      <c r="BA37" s="682"/>
      <c r="BB37" s="682"/>
      <c r="BC37" s="682"/>
      <c r="BD37" s="717"/>
      <c r="BE37" s="717"/>
      <c r="BF37" s="740"/>
      <c r="BG37" s="696" t="s">
        <v>333</v>
      </c>
      <c r="BH37" s="697"/>
      <c r="BI37" s="697"/>
      <c r="BJ37" s="697"/>
      <c r="BK37" s="697"/>
      <c r="BL37" s="697"/>
      <c r="BM37" s="697"/>
      <c r="BN37" s="697"/>
      <c r="BO37" s="697"/>
      <c r="BP37" s="697"/>
      <c r="BQ37" s="697"/>
      <c r="BR37" s="697"/>
      <c r="BS37" s="697"/>
      <c r="BT37" s="697"/>
      <c r="BU37" s="698"/>
      <c r="BV37" s="681">
        <v>22434</v>
      </c>
      <c r="BW37" s="682"/>
      <c r="BX37" s="682"/>
      <c r="BY37" s="682"/>
      <c r="BZ37" s="682"/>
      <c r="CA37" s="682"/>
      <c r="CB37" s="691"/>
      <c r="CD37" s="696" t="s">
        <v>334</v>
      </c>
      <c r="CE37" s="697"/>
      <c r="CF37" s="697"/>
      <c r="CG37" s="697"/>
      <c r="CH37" s="697"/>
      <c r="CI37" s="697"/>
      <c r="CJ37" s="697"/>
      <c r="CK37" s="697"/>
      <c r="CL37" s="697"/>
      <c r="CM37" s="697"/>
      <c r="CN37" s="697"/>
      <c r="CO37" s="697"/>
      <c r="CP37" s="697"/>
      <c r="CQ37" s="698"/>
      <c r="CR37" s="681">
        <v>4621704</v>
      </c>
      <c r="CS37" s="717"/>
      <c r="CT37" s="717"/>
      <c r="CU37" s="717"/>
      <c r="CV37" s="717"/>
      <c r="CW37" s="717"/>
      <c r="CX37" s="717"/>
      <c r="CY37" s="718"/>
      <c r="CZ37" s="686">
        <v>9.9</v>
      </c>
      <c r="DA37" s="715"/>
      <c r="DB37" s="715"/>
      <c r="DC37" s="719"/>
      <c r="DD37" s="690">
        <v>4620869</v>
      </c>
      <c r="DE37" s="717"/>
      <c r="DF37" s="717"/>
      <c r="DG37" s="717"/>
      <c r="DH37" s="717"/>
      <c r="DI37" s="717"/>
      <c r="DJ37" s="717"/>
      <c r="DK37" s="718"/>
      <c r="DL37" s="690">
        <v>4200867</v>
      </c>
      <c r="DM37" s="717"/>
      <c r="DN37" s="717"/>
      <c r="DO37" s="717"/>
      <c r="DP37" s="717"/>
      <c r="DQ37" s="717"/>
      <c r="DR37" s="717"/>
      <c r="DS37" s="717"/>
      <c r="DT37" s="717"/>
      <c r="DU37" s="717"/>
      <c r="DV37" s="718"/>
      <c r="DW37" s="686">
        <v>13.4</v>
      </c>
      <c r="DX37" s="715"/>
      <c r="DY37" s="715"/>
      <c r="DZ37" s="715"/>
      <c r="EA37" s="715"/>
      <c r="EB37" s="715"/>
      <c r="EC37" s="716"/>
    </row>
    <row r="38" spans="2:133" ht="11.25" customHeight="1">
      <c r="B38" s="726" t="s">
        <v>335</v>
      </c>
      <c r="C38" s="727"/>
      <c r="D38" s="727"/>
      <c r="E38" s="727"/>
      <c r="F38" s="727"/>
      <c r="G38" s="727"/>
      <c r="H38" s="727"/>
      <c r="I38" s="727"/>
      <c r="J38" s="727"/>
      <c r="K38" s="727"/>
      <c r="L38" s="727"/>
      <c r="M38" s="727"/>
      <c r="N38" s="727"/>
      <c r="O38" s="727"/>
      <c r="P38" s="727"/>
      <c r="Q38" s="728"/>
      <c r="R38" s="761">
        <v>48217191</v>
      </c>
      <c r="S38" s="762"/>
      <c r="T38" s="762"/>
      <c r="U38" s="762"/>
      <c r="V38" s="762"/>
      <c r="W38" s="762"/>
      <c r="X38" s="762"/>
      <c r="Y38" s="763"/>
      <c r="Z38" s="764">
        <v>100</v>
      </c>
      <c r="AA38" s="764"/>
      <c r="AB38" s="764"/>
      <c r="AC38" s="764"/>
      <c r="AD38" s="765">
        <v>29626529</v>
      </c>
      <c r="AE38" s="765"/>
      <c r="AF38" s="765"/>
      <c r="AG38" s="765"/>
      <c r="AH38" s="765"/>
      <c r="AI38" s="765"/>
      <c r="AJ38" s="765"/>
      <c r="AK38" s="765"/>
      <c r="AL38" s="766">
        <v>100</v>
      </c>
      <c r="AM38" s="752"/>
      <c r="AN38" s="752"/>
      <c r="AO38" s="767"/>
      <c r="AQ38" s="758" t="s">
        <v>336</v>
      </c>
      <c r="AR38" s="759"/>
      <c r="AS38" s="759"/>
      <c r="AT38" s="759"/>
      <c r="AU38" s="759"/>
      <c r="AV38" s="759"/>
      <c r="AW38" s="759"/>
      <c r="AX38" s="759"/>
      <c r="AY38" s="760"/>
      <c r="AZ38" s="681">
        <v>5502</v>
      </c>
      <c r="BA38" s="682"/>
      <c r="BB38" s="682"/>
      <c r="BC38" s="682"/>
      <c r="BD38" s="717"/>
      <c r="BE38" s="717"/>
      <c r="BF38" s="740"/>
      <c r="BG38" s="696" t="s">
        <v>337</v>
      </c>
      <c r="BH38" s="697"/>
      <c r="BI38" s="697"/>
      <c r="BJ38" s="697"/>
      <c r="BK38" s="697"/>
      <c r="BL38" s="697"/>
      <c r="BM38" s="697"/>
      <c r="BN38" s="697"/>
      <c r="BO38" s="697"/>
      <c r="BP38" s="697"/>
      <c r="BQ38" s="697"/>
      <c r="BR38" s="697"/>
      <c r="BS38" s="697"/>
      <c r="BT38" s="697"/>
      <c r="BU38" s="698"/>
      <c r="BV38" s="681">
        <v>35741</v>
      </c>
      <c r="BW38" s="682"/>
      <c r="BX38" s="682"/>
      <c r="BY38" s="682"/>
      <c r="BZ38" s="682"/>
      <c r="CA38" s="682"/>
      <c r="CB38" s="691"/>
      <c r="CD38" s="696" t="s">
        <v>338</v>
      </c>
      <c r="CE38" s="697"/>
      <c r="CF38" s="697"/>
      <c r="CG38" s="697"/>
      <c r="CH38" s="697"/>
      <c r="CI38" s="697"/>
      <c r="CJ38" s="697"/>
      <c r="CK38" s="697"/>
      <c r="CL38" s="697"/>
      <c r="CM38" s="697"/>
      <c r="CN38" s="697"/>
      <c r="CO38" s="697"/>
      <c r="CP38" s="697"/>
      <c r="CQ38" s="698"/>
      <c r="CR38" s="681">
        <v>4719164</v>
      </c>
      <c r="CS38" s="682"/>
      <c r="CT38" s="682"/>
      <c r="CU38" s="682"/>
      <c r="CV38" s="682"/>
      <c r="CW38" s="682"/>
      <c r="CX38" s="682"/>
      <c r="CY38" s="683"/>
      <c r="CZ38" s="686">
        <v>10.1</v>
      </c>
      <c r="DA38" s="715"/>
      <c r="DB38" s="715"/>
      <c r="DC38" s="719"/>
      <c r="DD38" s="690">
        <v>4027020</v>
      </c>
      <c r="DE38" s="682"/>
      <c r="DF38" s="682"/>
      <c r="DG38" s="682"/>
      <c r="DH38" s="682"/>
      <c r="DI38" s="682"/>
      <c r="DJ38" s="682"/>
      <c r="DK38" s="683"/>
      <c r="DL38" s="690">
        <v>3518993</v>
      </c>
      <c r="DM38" s="682"/>
      <c r="DN38" s="682"/>
      <c r="DO38" s="682"/>
      <c r="DP38" s="682"/>
      <c r="DQ38" s="682"/>
      <c r="DR38" s="682"/>
      <c r="DS38" s="682"/>
      <c r="DT38" s="682"/>
      <c r="DU38" s="682"/>
      <c r="DV38" s="683"/>
      <c r="DW38" s="686">
        <v>11.2</v>
      </c>
      <c r="DX38" s="715"/>
      <c r="DY38" s="715"/>
      <c r="DZ38" s="715"/>
      <c r="EA38" s="715"/>
      <c r="EB38" s="715"/>
      <c r="EC38" s="716"/>
    </row>
    <row r="39" spans="2:133" ht="11.25" customHeight="1">
      <c r="AQ39" s="758" t="s">
        <v>339</v>
      </c>
      <c r="AR39" s="759"/>
      <c r="AS39" s="759"/>
      <c r="AT39" s="759"/>
      <c r="AU39" s="759"/>
      <c r="AV39" s="759"/>
      <c r="AW39" s="759"/>
      <c r="AX39" s="759"/>
      <c r="AY39" s="760"/>
      <c r="AZ39" s="681" t="s">
        <v>174</v>
      </c>
      <c r="BA39" s="682"/>
      <c r="BB39" s="682"/>
      <c r="BC39" s="682"/>
      <c r="BD39" s="717"/>
      <c r="BE39" s="717"/>
      <c r="BF39" s="740"/>
      <c r="BG39" s="772" t="s">
        <v>340</v>
      </c>
      <c r="BH39" s="773"/>
      <c r="BI39" s="773"/>
      <c r="BJ39" s="773"/>
      <c r="BK39" s="773"/>
      <c r="BL39" s="235"/>
      <c r="BM39" s="697" t="s">
        <v>341</v>
      </c>
      <c r="BN39" s="697"/>
      <c r="BO39" s="697"/>
      <c r="BP39" s="697"/>
      <c r="BQ39" s="697"/>
      <c r="BR39" s="697"/>
      <c r="BS39" s="697"/>
      <c r="BT39" s="697"/>
      <c r="BU39" s="698"/>
      <c r="BV39" s="681">
        <v>93</v>
      </c>
      <c r="BW39" s="682"/>
      <c r="BX39" s="682"/>
      <c r="BY39" s="682"/>
      <c r="BZ39" s="682"/>
      <c r="CA39" s="682"/>
      <c r="CB39" s="691"/>
      <c r="CD39" s="696" t="s">
        <v>342</v>
      </c>
      <c r="CE39" s="697"/>
      <c r="CF39" s="697"/>
      <c r="CG39" s="697"/>
      <c r="CH39" s="697"/>
      <c r="CI39" s="697"/>
      <c r="CJ39" s="697"/>
      <c r="CK39" s="697"/>
      <c r="CL39" s="697"/>
      <c r="CM39" s="697"/>
      <c r="CN39" s="697"/>
      <c r="CO39" s="697"/>
      <c r="CP39" s="697"/>
      <c r="CQ39" s="698"/>
      <c r="CR39" s="681">
        <v>113936</v>
      </c>
      <c r="CS39" s="717"/>
      <c r="CT39" s="717"/>
      <c r="CU39" s="717"/>
      <c r="CV39" s="717"/>
      <c r="CW39" s="717"/>
      <c r="CX39" s="717"/>
      <c r="CY39" s="718"/>
      <c r="CZ39" s="686">
        <v>0.2</v>
      </c>
      <c r="DA39" s="715"/>
      <c r="DB39" s="715"/>
      <c r="DC39" s="719"/>
      <c r="DD39" s="690">
        <v>8517</v>
      </c>
      <c r="DE39" s="717"/>
      <c r="DF39" s="717"/>
      <c r="DG39" s="717"/>
      <c r="DH39" s="717"/>
      <c r="DI39" s="717"/>
      <c r="DJ39" s="717"/>
      <c r="DK39" s="718"/>
      <c r="DL39" s="690" t="s">
        <v>174</v>
      </c>
      <c r="DM39" s="717"/>
      <c r="DN39" s="717"/>
      <c r="DO39" s="717"/>
      <c r="DP39" s="717"/>
      <c r="DQ39" s="717"/>
      <c r="DR39" s="717"/>
      <c r="DS39" s="717"/>
      <c r="DT39" s="717"/>
      <c r="DU39" s="717"/>
      <c r="DV39" s="718"/>
      <c r="DW39" s="686" t="s">
        <v>174</v>
      </c>
      <c r="DX39" s="715"/>
      <c r="DY39" s="715"/>
      <c r="DZ39" s="715"/>
      <c r="EA39" s="715"/>
      <c r="EB39" s="715"/>
      <c r="EC39" s="716"/>
    </row>
    <row r="40" spans="2:133" ht="11.25" customHeight="1">
      <c r="AQ40" s="758" t="s">
        <v>343</v>
      </c>
      <c r="AR40" s="759"/>
      <c r="AS40" s="759"/>
      <c r="AT40" s="759"/>
      <c r="AU40" s="759"/>
      <c r="AV40" s="759"/>
      <c r="AW40" s="759"/>
      <c r="AX40" s="759"/>
      <c r="AY40" s="760"/>
      <c r="AZ40" s="681">
        <v>1043725</v>
      </c>
      <c r="BA40" s="682"/>
      <c r="BB40" s="682"/>
      <c r="BC40" s="682"/>
      <c r="BD40" s="717"/>
      <c r="BE40" s="717"/>
      <c r="BF40" s="740"/>
      <c r="BG40" s="772"/>
      <c r="BH40" s="773"/>
      <c r="BI40" s="773"/>
      <c r="BJ40" s="773"/>
      <c r="BK40" s="773"/>
      <c r="BL40" s="235"/>
      <c r="BM40" s="697" t="s">
        <v>344</v>
      </c>
      <c r="BN40" s="697"/>
      <c r="BO40" s="697"/>
      <c r="BP40" s="697"/>
      <c r="BQ40" s="697"/>
      <c r="BR40" s="697"/>
      <c r="BS40" s="697"/>
      <c r="BT40" s="697"/>
      <c r="BU40" s="698"/>
      <c r="BV40" s="681" t="s">
        <v>174</v>
      </c>
      <c r="BW40" s="682"/>
      <c r="BX40" s="682"/>
      <c r="BY40" s="682"/>
      <c r="BZ40" s="682"/>
      <c r="CA40" s="682"/>
      <c r="CB40" s="691"/>
      <c r="CD40" s="696" t="s">
        <v>345</v>
      </c>
      <c r="CE40" s="697"/>
      <c r="CF40" s="697"/>
      <c r="CG40" s="697"/>
      <c r="CH40" s="697"/>
      <c r="CI40" s="697"/>
      <c r="CJ40" s="697"/>
      <c r="CK40" s="697"/>
      <c r="CL40" s="697"/>
      <c r="CM40" s="697"/>
      <c r="CN40" s="697"/>
      <c r="CO40" s="697"/>
      <c r="CP40" s="697"/>
      <c r="CQ40" s="698"/>
      <c r="CR40" s="681">
        <v>12044</v>
      </c>
      <c r="CS40" s="682"/>
      <c r="CT40" s="682"/>
      <c r="CU40" s="682"/>
      <c r="CV40" s="682"/>
      <c r="CW40" s="682"/>
      <c r="CX40" s="682"/>
      <c r="CY40" s="683"/>
      <c r="CZ40" s="686">
        <v>0</v>
      </c>
      <c r="DA40" s="715"/>
      <c r="DB40" s="715"/>
      <c r="DC40" s="719"/>
      <c r="DD40" s="690" t="s">
        <v>174</v>
      </c>
      <c r="DE40" s="682"/>
      <c r="DF40" s="682"/>
      <c r="DG40" s="682"/>
      <c r="DH40" s="682"/>
      <c r="DI40" s="682"/>
      <c r="DJ40" s="682"/>
      <c r="DK40" s="683"/>
      <c r="DL40" s="690" t="s">
        <v>174</v>
      </c>
      <c r="DM40" s="682"/>
      <c r="DN40" s="682"/>
      <c r="DO40" s="682"/>
      <c r="DP40" s="682"/>
      <c r="DQ40" s="682"/>
      <c r="DR40" s="682"/>
      <c r="DS40" s="682"/>
      <c r="DT40" s="682"/>
      <c r="DU40" s="682"/>
      <c r="DV40" s="683"/>
      <c r="DW40" s="686" t="s">
        <v>237</v>
      </c>
      <c r="DX40" s="715"/>
      <c r="DY40" s="715"/>
      <c r="DZ40" s="715"/>
      <c r="EA40" s="715"/>
      <c r="EB40" s="715"/>
      <c r="EC40" s="716"/>
    </row>
    <row r="41" spans="2:133" ht="11.25" customHeight="1">
      <c r="AQ41" s="768" t="s">
        <v>346</v>
      </c>
      <c r="AR41" s="769"/>
      <c r="AS41" s="769"/>
      <c r="AT41" s="769"/>
      <c r="AU41" s="769"/>
      <c r="AV41" s="769"/>
      <c r="AW41" s="769"/>
      <c r="AX41" s="769"/>
      <c r="AY41" s="770"/>
      <c r="AZ41" s="761">
        <v>3312913</v>
      </c>
      <c r="BA41" s="762"/>
      <c r="BB41" s="762"/>
      <c r="BC41" s="762"/>
      <c r="BD41" s="751"/>
      <c r="BE41" s="751"/>
      <c r="BF41" s="753"/>
      <c r="BG41" s="774"/>
      <c r="BH41" s="775"/>
      <c r="BI41" s="775"/>
      <c r="BJ41" s="775"/>
      <c r="BK41" s="775"/>
      <c r="BL41" s="236"/>
      <c r="BM41" s="706" t="s">
        <v>347</v>
      </c>
      <c r="BN41" s="706"/>
      <c r="BO41" s="706"/>
      <c r="BP41" s="706"/>
      <c r="BQ41" s="706"/>
      <c r="BR41" s="706"/>
      <c r="BS41" s="706"/>
      <c r="BT41" s="706"/>
      <c r="BU41" s="707"/>
      <c r="BV41" s="761">
        <v>314</v>
      </c>
      <c r="BW41" s="762"/>
      <c r="BX41" s="762"/>
      <c r="BY41" s="762"/>
      <c r="BZ41" s="762"/>
      <c r="CA41" s="762"/>
      <c r="CB41" s="771"/>
      <c r="CD41" s="696" t="s">
        <v>348</v>
      </c>
      <c r="CE41" s="697"/>
      <c r="CF41" s="697"/>
      <c r="CG41" s="697"/>
      <c r="CH41" s="697"/>
      <c r="CI41" s="697"/>
      <c r="CJ41" s="697"/>
      <c r="CK41" s="697"/>
      <c r="CL41" s="697"/>
      <c r="CM41" s="697"/>
      <c r="CN41" s="697"/>
      <c r="CO41" s="697"/>
      <c r="CP41" s="697"/>
      <c r="CQ41" s="698"/>
      <c r="CR41" s="681" t="s">
        <v>174</v>
      </c>
      <c r="CS41" s="717"/>
      <c r="CT41" s="717"/>
      <c r="CU41" s="717"/>
      <c r="CV41" s="717"/>
      <c r="CW41" s="717"/>
      <c r="CX41" s="717"/>
      <c r="CY41" s="718"/>
      <c r="CZ41" s="686" t="s">
        <v>174</v>
      </c>
      <c r="DA41" s="715"/>
      <c r="DB41" s="715"/>
      <c r="DC41" s="719"/>
      <c r="DD41" s="690" t="s">
        <v>174</v>
      </c>
      <c r="DE41" s="717"/>
      <c r="DF41" s="717"/>
      <c r="DG41" s="717"/>
      <c r="DH41" s="717"/>
      <c r="DI41" s="717"/>
      <c r="DJ41" s="717"/>
      <c r="DK41" s="718"/>
      <c r="DL41" s="776"/>
      <c r="DM41" s="777"/>
      <c r="DN41" s="777"/>
      <c r="DO41" s="777"/>
      <c r="DP41" s="777"/>
      <c r="DQ41" s="777"/>
      <c r="DR41" s="777"/>
      <c r="DS41" s="777"/>
      <c r="DT41" s="777"/>
      <c r="DU41" s="777"/>
      <c r="DV41" s="778"/>
      <c r="DW41" s="779"/>
      <c r="DX41" s="780"/>
      <c r="DY41" s="780"/>
      <c r="DZ41" s="780"/>
      <c r="EA41" s="780"/>
      <c r="EB41" s="780"/>
      <c r="EC41" s="781"/>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8" t="s">
        <v>350</v>
      </c>
      <c r="CE42" s="679"/>
      <c r="CF42" s="679"/>
      <c r="CG42" s="679"/>
      <c r="CH42" s="679"/>
      <c r="CI42" s="679"/>
      <c r="CJ42" s="679"/>
      <c r="CK42" s="679"/>
      <c r="CL42" s="679"/>
      <c r="CM42" s="679"/>
      <c r="CN42" s="679"/>
      <c r="CO42" s="679"/>
      <c r="CP42" s="679"/>
      <c r="CQ42" s="680"/>
      <c r="CR42" s="681">
        <v>3248408</v>
      </c>
      <c r="CS42" s="682"/>
      <c r="CT42" s="682"/>
      <c r="CU42" s="682"/>
      <c r="CV42" s="682"/>
      <c r="CW42" s="682"/>
      <c r="CX42" s="682"/>
      <c r="CY42" s="683"/>
      <c r="CZ42" s="686">
        <v>7</v>
      </c>
      <c r="DA42" s="687"/>
      <c r="DB42" s="687"/>
      <c r="DC42" s="782"/>
      <c r="DD42" s="690">
        <v>1557379</v>
      </c>
      <c r="DE42" s="682"/>
      <c r="DF42" s="682"/>
      <c r="DG42" s="682"/>
      <c r="DH42" s="682"/>
      <c r="DI42" s="682"/>
      <c r="DJ42" s="682"/>
      <c r="DK42" s="683"/>
      <c r="DL42" s="776"/>
      <c r="DM42" s="777"/>
      <c r="DN42" s="777"/>
      <c r="DO42" s="777"/>
      <c r="DP42" s="777"/>
      <c r="DQ42" s="777"/>
      <c r="DR42" s="777"/>
      <c r="DS42" s="777"/>
      <c r="DT42" s="777"/>
      <c r="DU42" s="777"/>
      <c r="DV42" s="778"/>
      <c r="DW42" s="779"/>
      <c r="DX42" s="780"/>
      <c r="DY42" s="780"/>
      <c r="DZ42" s="780"/>
      <c r="EA42" s="780"/>
      <c r="EB42" s="780"/>
      <c r="EC42" s="781"/>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8" t="s">
        <v>352</v>
      </c>
      <c r="CE43" s="679"/>
      <c r="CF43" s="679"/>
      <c r="CG43" s="679"/>
      <c r="CH43" s="679"/>
      <c r="CI43" s="679"/>
      <c r="CJ43" s="679"/>
      <c r="CK43" s="679"/>
      <c r="CL43" s="679"/>
      <c r="CM43" s="679"/>
      <c r="CN43" s="679"/>
      <c r="CO43" s="679"/>
      <c r="CP43" s="679"/>
      <c r="CQ43" s="680"/>
      <c r="CR43" s="681">
        <v>94083</v>
      </c>
      <c r="CS43" s="717"/>
      <c r="CT43" s="717"/>
      <c r="CU43" s="717"/>
      <c r="CV43" s="717"/>
      <c r="CW43" s="717"/>
      <c r="CX43" s="717"/>
      <c r="CY43" s="718"/>
      <c r="CZ43" s="686">
        <v>0.2</v>
      </c>
      <c r="DA43" s="715"/>
      <c r="DB43" s="715"/>
      <c r="DC43" s="719"/>
      <c r="DD43" s="690">
        <v>94083</v>
      </c>
      <c r="DE43" s="717"/>
      <c r="DF43" s="717"/>
      <c r="DG43" s="717"/>
      <c r="DH43" s="717"/>
      <c r="DI43" s="717"/>
      <c r="DJ43" s="717"/>
      <c r="DK43" s="718"/>
      <c r="DL43" s="776"/>
      <c r="DM43" s="777"/>
      <c r="DN43" s="777"/>
      <c r="DO43" s="777"/>
      <c r="DP43" s="777"/>
      <c r="DQ43" s="777"/>
      <c r="DR43" s="777"/>
      <c r="DS43" s="777"/>
      <c r="DT43" s="777"/>
      <c r="DU43" s="777"/>
      <c r="DV43" s="778"/>
      <c r="DW43" s="779"/>
      <c r="DX43" s="780"/>
      <c r="DY43" s="780"/>
      <c r="DZ43" s="780"/>
      <c r="EA43" s="780"/>
      <c r="EB43" s="780"/>
      <c r="EC43" s="781"/>
    </row>
    <row r="44" spans="2:133" ht="11.25" customHeight="1">
      <c r="B44" s="240" t="s">
        <v>353</v>
      </c>
      <c r="CD44" s="793" t="s">
        <v>304</v>
      </c>
      <c r="CE44" s="794"/>
      <c r="CF44" s="678" t="s">
        <v>354</v>
      </c>
      <c r="CG44" s="679"/>
      <c r="CH44" s="679"/>
      <c r="CI44" s="679"/>
      <c r="CJ44" s="679"/>
      <c r="CK44" s="679"/>
      <c r="CL44" s="679"/>
      <c r="CM44" s="679"/>
      <c r="CN44" s="679"/>
      <c r="CO44" s="679"/>
      <c r="CP44" s="679"/>
      <c r="CQ44" s="680"/>
      <c r="CR44" s="681">
        <v>3248408</v>
      </c>
      <c r="CS44" s="682"/>
      <c r="CT44" s="682"/>
      <c r="CU44" s="682"/>
      <c r="CV44" s="682"/>
      <c r="CW44" s="682"/>
      <c r="CX44" s="682"/>
      <c r="CY44" s="683"/>
      <c r="CZ44" s="686">
        <v>7</v>
      </c>
      <c r="DA44" s="687"/>
      <c r="DB44" s="687"/>
      <c r="DC44" s="782"/>
      <c r="DD44" s="690">
        <v>1557379</v>
      </c>
      <c r="DE44" s="682"/>
      <c r="DF44" s="682"/>
      <c r="DG44" s="682"/>
      <c r="DH44" s="682"/>
      <c r="DI44" s="682"/>
      <c r="DJ44" s="682"/>
      <c r="DK44" s="683"/>
      <c r="DL44" s="776"/>
      <c r="DM44" s="777"/>
      <c r="DN44" s="777"/>
      <c r="DO44" s="777"/>
      <c r="DP44" s="777"/>
      <c r="DQ44" s="777"/>
      <c r="DR44" s="777"/>
      <c r="DS44" s="777"/>
      <c r="DT44" s="777"/>
      <c r="DU44" s="777"/>
      <c r="DV44" s="778"/>
      <c r="DW44" s="779"/>
      <c r="DX44" s="780"/>
      <c r="DY44" s="780"/>
      <c r="DZ44" s="780"/>
      <c r="EA44" s="780"/>
      <c r="EB44" s="780"/>
      <c r="EC44" s="781"/>
    </row>
    <row r="45" spans="2:133" ht="11.25" customHeight="1">
      <c r="CD45" s="795"/>
      <c r="CE45" s="796"/>
      <c r="CF45" s="678" t="s">
        <v>355</v>
      </c>
      <c r="CG45" s="679"/>
      <c r="CH45" s="679"/>
      <c r="CI45" s="679"/>
      <c r="CJ45" s="679"/>
      <c r="CK45" s="679"/>
      <c r="CL45" s="679"/>
      <c r="CM45" s="679"/>
      <c r="CN45" s="679"/>
      <c r="CO45" s="679"/>
      <c r="CP45" s="679"/>
      <c r="CQ45" s="680"/>
      <c r="CR45" s="681">
        <v>932454</v>
      </c>
      <c r="CS45" s="717"/>
      <c r="CT45" s="717"/>
      <c r="CU45" s="717"/>
      <c r="CV45" s="717"/>
      <c r="CW45" s="717"/>
      <c r="CX45" s="717"/>
      <c r="CY45" s="718"/>
      <c r="CZ45" s="686">
        <v>2</v>
      </c>
      <c r="DA45" s="715"/>
      <c r="DB45" s="715"/>
      <c r="DC45" s="719"/>
      <c r="DD45" s="690">
        <v>91821</v>
      </c>
      <c r="DE45" s="717"/>
      <c r="DF45" s="717"/>
      <c r="DG45" s="717"/>
      <c r="DH45" s="717"/>
      <c r="DI45" s="717"/>
      <c r="DJ45" s="717"/>
      <c r="DK45" s="718"/>
      <c r="DL45" s="776"/>
      <c r="DM45" s="777"/>
      <c r="DN45" s="777"/>
      <c r="DO45" s="777"/>
      <c r="DP45" s="777"/>
      <c r="DQ45" s="777"/>
      <c r="DR45" s="777"/>
      <c r="DS45" s="777"/>
      <c r="DT45" s="777"/>
      <c r="DU45" s="777"/>
      <c r="DV45" s="778"/>
      <c r="DW45" s="779"/>
      <c r="DX45" s="780"/>
      <c r="DY45" s="780"/>
      <c r="DZ45" s="780"/>
      <c r="EA45" s="780"/>
      <c r="EB45" s="780"/>
      <c r="EC45" s="781"/>
    </row>
    <row r="46" spans="2:133" ht="11.25" customHeight="1">
      <c r="CD46" s="795"/>
      <c r="CE46" s="796"/>
      <c r="CF46" s="678" t="s">
        <v>356</v>
      </c>
      <c r="CG46" s="679"/>
      <c r="CH46" s="679"/>
      <c r="CI46" s="679"/>
      <c r="CJ46" s="679"/>
      <c r="CK46" s="679"/>
      <c r="CL46" s="679"/>
      <c r="CM46" s="679"/>
      <c r="CN46" s="679"/>
      <c r="CO46" s="679"/>
      <c r="CP46" s="679"/>
      <c r="CQ46" s="680"/>
      <c r="CR46" s="681">
        <v>2300323</v>
      </c>
      <c r="CS46" s="682"/>
      <c r="CT46" s="682"/>
      <c r="CU46" s="682"/>
      <c r="CV46" s="682"/>
      <c r="CW46" s="682"/>
      <c r="CX46" s="682"/>
      <c r="CY46" s="683"/>
      <c r="CZ46" s="686">
        <v>4.9000000000000004</v>
      </c>
      <c r="DA46" s="687"/>
      <c r="DB46" s="687"/>
      <c r="DC46" s="782"/>
      <c r="DD46" s="690">
        <v>1449927</v>
      </c>
      <c r="DE46" s="682"/>
      <c r="DF46" s="682"/>
      <c r="DG46" s="682"/>
      <c r="DH46" s="682"/>
      <c r="DI46" s="682"/>
      <c r="DJ46" s="682"/>
      <c r="DK46" s="683"/>
      <c r="DL46" s="776"/>
      <c r="DM46" s="777"/>
      <c r="DN46" s="777"/>
      <c r="DO46" s="777"/>
      <c r="DP46" s="777"/>
      <c r="DQ46" s="777"/>
      <c r="DR46" s="777"/>
      <c r="DS46" s="777"/>
      <c r="DT46" s="777"/>
      <c r="DU46" s="777"/>
      <c r="DV46" s="778"/>
      <c r="DW46" s="779"/>
      <c r="DX46" s="780"/>
      <c r="DY46" s="780"/>
      <c r="DZ46" s="780"/>
      <c r="EA46" s="780"/>
      <c r="EB46" s="780"/>
      <c r="EC46" s="781"/>
    </row>
    <row r="47" spans="2:133" ht="11.25" customHeight="1">
      <c r="CD47" s="795"/>
      <c r="CE47" s="796"/>
      <c r="CF47" s="678" t="s">
        <v>357</v>
      </c>
      <c r="CG47" s="679"/>
      <c r="CH47" s="679"/>
      <c r="CI47" s="679"/>
      <c r="CJ47" s="679"/>
      <c r="CK47" s="679"/>
      <c r="CL47" s="679"/>
      <c r="CM47" s="679"/>
      <c r="CN47" s="679"/>
      <c r="CO47" s="679"/>
      <c r="CP47" s="679"/>
      <c r="CQ47" s="680"/>
      <c r="CR47" s="681" t="s">
        <v>174</v>
      </c>
      <c r="CS47" s="717"/>
      <c r="CT47" s="717"/>
      <c r="CU47" s="717"/>
      <c r="CV47" s="717"/>
      <c r="CW47" s="717"/>
      <c r="CX47" s="717"/>
      <c r="CY47" s="718"/>
      <c r="CZ47" s="686" t="s">
        <v>237</v>
      </c>
      <c r="DA47" s="715"/>
      <c r="DB47" s="715"/>
      <c r="DC47" s="719"/>
      <c r="DD47" s="690" t="s">
        <v>174</v>
      </c>
      <c r="DE47" s="717"/>
      <c r="DF47" s="717"/>
      <c r="DG47" s="717"/>
      <c r="DH47" s="717"/>
      <c r="DI47" s="717"/>
      <c r="DJ47" s="717"/>
      <c r="DK47" s="718"/>
      <c r="DL47" s="776"/>
      <c r="DM47" s="777"/>
      <c r="DN47" s="777"/>
      <c r="DO47" s="777"/>
      <c r="DP47" s="777"/>
      <c r="DQ47" s="777"/>
      <c r="DR47" s="777"/>
      <c r="DS47" s="777"/>
      <c r="DT47" s="777"/>
      <c r="DU47" s="777"/>
      <c r="DV47" s="778"/>
      <c r="DW47" s="779"/>
      <c r="DX47" s="780"/>
      <c r="DY47" s="780"/>
      <c r="DZ47" s="780"/>
      <c r="EA47" s="780"/>
      <c r="EB47" s="780"/>
      <c r="EC47" s="781"/>
    </row>
    <row r="48" spans="2:133">
      <c r="CD48" s="797"/>
      <c r="CE48" s="798"/>
      <c r="CF48" s="678" t="s">
        <v>358</v>
      </c>
      <c r="CG48" s="679"/>
      <c r="CH48" s="679"/>
      <c r="CI48" s="679"/>
      <c r="CJ48" s="679"/>
      <c r="CK48" s="679"/>
      <c r="CL48" s="679"/>
      <c r="CM48" s="679"/>
      <c r="CN48" s="679"/>
      <c r="CO48" s="679"/>
      <c r="CP48" s="679"/>
      <c r="CQ48" s="680"/>
      <c r="CR48" s="681" t="s">
        <v>237</v>
      </c>
      <c r="CS48" s="682"/>
      <c r="CT48" s="682"/>
      <c r="CU48" s="682"/>
      <c r="CV48" s="682"/>
      <c r="CW48" s="682"/>
      <c r="CX48" s="682"/>
      <c r="CY48" s="683"/>
      <c r="CZ48" s="686" t="s">
        <v>174</v>
      </c>
      <c r="DA48" s="687"/>
      <c r="DB48" s="687"/>
      <c r="DC48" s="782"/>
      <c r="DD48" s="690" t="s">
        <v>237</v>
      </c>
      <c r="DE48" s="682"/>
      <c r="DF48" s="682"/>
      <c r="DG48" s="682"/>
      <c r="DH48" s="682"/>
      <c r="DI48" s="682"/>
      <c r="DJ48" s="682"/>
      <c r="DK48" s="683"/>
      <c r="DL48" s="776"/>
      <c r="DM48" s="777"/>
      <c r="DN48" s="777"/>
      <c r="DO48" s="777"/>
      <c r="DP48" s="777"/>
      <c r="DQ48" s="777"/>
      <c r="DR48" s="777"/>
      <c r="DS48" s="777"/>
      <c r="DT48" s="777"/>
      <c r="DU48" s="777"/>
      <c r="DV48" s="778"/>
      <c r="DW48" s="779"/>
      <c r="DX48" s="780"/>
      <c r="DY48" s="780"/>
      <c r="DZ48" s="780"/>
      <c r="EA48" s="780"/>
      <c r="EB48" s="780"/>
      <c r="EC48" s="781"/>
    </row>
    <row r="49" spans="82:133" ht="11.25" customHeight="1">
      <c r="CD49" s="726" t="s">
        <v>359</v>
      </c>
      <c r="CE49" s="727"/>
      <c r="CF49" s="727"/>
      <c r="CG49" s="727"/>
      <c r="CH49" s="727"/>
      <c r="CI49" s="727"/>
      <c r="CJ49" s="727"/>
      <c r="CK49" s="727"/>
      <c r="CL49" s="727"/>
      <c r="CM49" s="727"/>
      <c r="CN49" s="727"/>
      <c r="CO49" s="727"/>
      <c r="CP49" s="727"/>
      <c r="CQ49" s="728"/>
      <c r="CR49" s="761">
        <v>46639340</v>
      </c>
      <c r="CS49" s="751"/>
      <c r="CT49" s="751"/>
      <c r="CU49" s="751"/>
      <c r="CV49" s="751"/>
      <c r="CW49" s="751"/>
      <c r="CX49" s="751"/>
      <c r="CY49" s="783"/>
      <c r="CZ49" s="766">
        <v>100</v>
      </c>
      <c r="DA49" s="784"/>
      <c r="DB49" s="784"/>
      <c r="DC49" s="785"/>
      <c r="DD49" s="786">
        <v>33936186</v>
      </c>
      <c r="DE49" s="751"/>
      <c r="DF49" s="751"/>
      <c r="DG49" s="751"/>
      <c r="DH49" s="751"/>
      <c r="DI49" s="751"/>
      <c r="DJ49" s="751"/>
      <c r="DK49" s="783"/>
      <c r="DL49" s="787"/>
      <c r="DM49" s="788"/>
      <c r="DN49" s="788"/>
      <c r="DO49" s="788"/>
      <c r="DP49" s="788"/>
      <c r="DQ49" s="788"/>
      <c r="DR49" s="788"/>
      <c r="DS49" s="788"/>
      <c r="DT49" s="788"/>
      <c r="DU49" s="788"/>
      <c r="DV49" s="789"/>
      <c r="DW49" s="790"/>
      <c r="DX49" s="791"/>
      <c r="DY49" s="791"/>
      <c r="DZ49" s="791"/>
      <c r="EA49" s="791"/>
      <c r="EB49" s="791"/>
      <c r="EC49" s="792"/>
    </row>
    <row r="50" spans="82:133" hidden="1"/>
    <row r="51" spans="82:133" hidden="1"/>
    <row r="52" spans="82:133" hidden="1"/>
    <row r="53" spans="82:133" hidden="1"/>
  </sheetData>
  <sheetProtection algorithmName="SHA-512" hashValue="Bsivxdc9AYOJnUjPkJZfvuGEBR+YnXH/PKsmF1CM0gvM9pzj70FnEr4z8Tv9I0AuMMFea2A3ki+UAcJzIWW58Q==" saltValue="HW3yWb8DpFyp/6UGRd0q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8" t="s">
        <v>361</v>
      </c>
      <c r="DK2" s="829"/>
      <c r="DL2" s="829"/>
      <c r="DM2" s="829"/>
      <c r="DN2" s="829"/>
      <c r="DO2" s="830"/>
      <c r="DP2" s="249"/>
      <c r="DQ2" s="828" t="s">
        <v>362</v>
      </c>
      <c r="DR2" s="829"/>
      <c r="DS2" s="829"/>
      <c r="DT2" s="829"/>
      <c r="DU2" s="829"/>
      <c r="DV2" s="829"/>
      <c r="DW2" s="829"/>
      <c r="DX2" s="829"/>
      <c r="DY2" s="829"/>
      <c r="DZ2" s="83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31" t="s">
        <v>363</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2" t="s">
        <v>365</v>
      </c>
      <c r="B5" s="823"/>
      <c r="C5" s="823"/>
      <c r="D5" s="823"/>
      <c r="E5" s="823"/>
      <c r="F5" s="823"/>
      <c r="G5" s="823"/>
      <c r="H5" s="823"/>
      <c r="I5" s="823"/>
      <c r="J5" s="823"/>
      <c r="K5" s="823"/>
      <c r="L5" s="823"/>
      <c r="M5" s="823"/>
      <c r="N5" s="823"/>
      <c r="O5" s="823"/>
      <c r="P5" s="824"/>
      <c r="Q5" s="799" t="s">
        <v>366</v>
      </c>
      <c r="R5" s="800"/>
      <c r="S5" s="800"/>
      <c r="T5" s="800"/>
      <c r="U5" s="801"/>
      <c r="V5" s="799" t="s">
        <v>367</v>
      </c>
      <c r="W5" s="800"/>
      <c r="X5" s="800"/>
      <c r="Y5" s="800"/>
      <c r="Z5" s="801"/>
      <c r="AA5" s="799" t="s">
        <v>368</v>
      </c>
      <c r="AB5" s="800"/>
      <c r="AC5" s="800"/>
      <c r="AD5" s="800"/>
      <c r="AE5" s="800"/>
      <c r="AF5" s="832" t="s">
        <v>369</v>
      </c>
      <c r="AG5" s="800"/>
      <c r="AH5" s="800"/>
      <c r="AI5" s="800"/>
      <c r="AJ5" s="811"/>
      <c r="AK5" s="800" t="s">
        <v>370</v>
      </c>
      <c r="AL5" s="800"/>
      <c r="AM5" s="800"/>
      <c r="AN5" s="800"/>
      <c r="AO5" s="801"/>
      <c r="AP5" s="799" t="s">
        <v>371</v>
      </c>
      <c r="AQ5" s="800"/>
      <c r="AR5" s="800"/>
      <c r="AS5" s="800"/>
      <c r="AT5" s="801"/>
      <c r="AU5" s="799" t="s">
        <v>372</v>
      </c>
      <c r="AV5" s="800"/>
      <c r="AW5" s="800"/>
      <c r="AX5" s="800"/>
      <c r="AY5" s="811"/>
      <c r="AZ5" s="256"/>
      <c r="BA5" s="256"/>
      <c r="BB5" s="256"/>
      <c r="BC5" s="256"/>
      <c r="BD5" s="256"/>
      <c r="BE5" s="257"/>
      <c r="BF5" s="257"/>
      <c r="BG5" s="257"/>
      <c r="BH5" s="257"/>
      <c r="BI5" s="257"/>
      <c r="BJ5" s="257"/>
      <c r="BK5" s="257"/>
      <c r="BL5" s="257"/>
      <c r="BM5" s="257"/>
      <c r="BN5" s="257"/>
      <c r="BO5" s="257"/>
      <c r="BP5" s="257"/>
      <c r="BQ5" s="822" t="s">
        <v>373</v>
      </c>
      <c r="BR5" s="823"/>
      <c r="BS5" s="823"/>
      <c r="BT5" s="823"/>
      <c r="BU5" s="823"/>
      <c r="BV5" s="823"/>
      <c r="BW5" s="823"/>
      <c r="BX5" s="823"/>
      <c r="BY5" s="823"/>
      <c r="BZ5" s="823"/>
      <c r="CA5" s="823"/>
      <c r="CB5" s="823"/>
      <c r="CC5" s="823"/>
      <c r="CD5" s="823"/>
      <c r="CE5" s="823"/>
      <c r="CF5" s="823"/>
      <c r="CG5" s="824"/>
      <c r="CH5" s="799" t="s">
        <v>374</v>
      </c>
      <c r="CI5" s="800"/>
      <c r="CJ5" s="800"/>
      <c r="CK5" s="800"/>
      <c r="CL5" s="801"/>
      <c r="CM5" s="799" t="s">
        <v>375</v>
      </c>
      <c r="CN5" s="800"/>
      <c r="CO5" s="800"/>
      <c r="CP5" s="800"/>
      <c r="CQ5" s="801"/>
      <c r="CR5" s="799" t="s">
        <v>376</v>
      </c>
      <c r="CS5" s="800"/>
      <c r="CT5" s="800"/>
      <c r="CU5" s="800"/>
      <c r="CV5" s="801"/>
      <c r="CW5" s="799" t="s">
        <v>377</v>
      </c>
      <c r="CX5" s="800"/>
      <c r="CY5" s="800"/>
      <c r="CZ5" s="800"/>
      <c r="DA5" s="801"/>
      <c r="DB5" s="799" t="s">
        <v>378</v>
      </c>
      <c r="DC5" s="800"/>
      <c r="DD5" s="800"/>
      <c r="DE5" s="800"/>
      <c r="DF5" s="801"/>
      <c r="DG5" s="805" t="s">
        <v>379</v>
      </c>
      <c r="DH5" s="806"/>
      <c r="DI5" s="806"/>
      <c r="DJ5" s="806"/>
      <c r="DK5" s="807"/>
      <c r="DL5" s="805" t="s">
        <v>380</v>
      </c>
      <c r="DM5" s="806"/>
      <c r="DN5" s="806"/>
      <c r="DO5" s="806"/>
      <c r="DP5" s="807"/>
      <c r="DQ5" s="799" t="s">
        <v>381</v>
      </c>
      <c r="DR5" s="800"/>
      <c r="DS5" s="800"/>
      <c r="DT5" s="800"/>
      <c r="DU5" s="801"/>
      <c r="DV5" s="799" t="s">
        <v>372</v>
      </c>
      <c r="DW5" s="800"/>
      <c r="DX5" s="800"/>
      <c r="DY5" s="800"/>
      <c r="DZ5" s="811"/>
      <c r="EA5" s="254"/>
    </row>
    <row r="6" spans="1:131" s="255" customFormat="1" ht="26.25" customHeight="1" thickBot="1">
      <c r="A6" s="825"/>
      <c r="B6" s="826"/>
      <c r="C6" s="826"/>
      <c r="D6" s="826"/>
      <c r="E6" s="826"/>
      <c r="F6" s="826"/>
      <c r="G6" s="826"/>
      <c r="H6" s="826"/>
      <c r="I6" s="826"/>
      <c r="J6" s="826"/>
      <c r="K6" s="826"/>
      <c r="L6" s="826"/>
      <c r="M6" s="826"/>
      <c r="N6" s="826"/>
      <c r="O6" s="826"/>
      <c r="P6" s="827"/>
      <c r="Q6" s="802"/>
      <c r="R6" s="803"/>
      <c r="S6" s="803"/>
      <c r="T6" s="803"/>
      <c r="U6" s="804"/>
      <c r="V6" s="802"/>
      <c r="W6" s="803"/>
      <c r="X6" s="803"/>
      <c r="Y6" s="803"/>
      <c r="Z6" s="804"/>
      <c r="AA6" s="802"/>
      <c r="AB6" s="803"/>
      <c r="AC6" s="803"/>
      <c r="AD6" s="803"/>
      <c r="AE6" s="803"/>
      <c r="AF6" s="833"/>
      <c r="AG6" s="803"/>
      <c r="AH6" s="803"/>
      <c r="AI6" s="803"/>
      <c r="AJ6" s="812"/>
      <c r="AK6" s="803"/>
      <c r="AL6" s="803"/>
      <c r="AM6" s="803"/>
      <c r="AN6" s="803"/>
      <c r="AO6" s="804"/>
      <c r="AP6" s="802"/>
      <c r="AQ6" s="803"/>
      <c r="AR6" s="803"/>
      <c r="AS6" s="803"/>
      <c r="AT6" s="804"/>
      <c r="AU6" s="802"/>
      <c r="AV6" s="803"/>
      <c r="AW6" s="803"/>
      <c r="AX6" s="803"/>
      <c r="AY6" s="812"/>
      <c r="AZ6" s="252"/>
      <c r="BA6" s="252"/>
      <c r="BB6" s="252"/>
      <c r="BC6" s="252"/>
      <c r="BD6" s="252"/>
      <c r="BE6" s="253"/>
      <c r="BF6" s="253"/>
      <c r="BG6" s="253"/>
      <c r="BH6" s="253"/>
      <c r="BI6" s="253"/>
      <c r="BJ6" s="253"/>
      <c r="BK6" s="253"/>
      <c r="BL6" s="253"/>
      <c r="BM6" s="253"/>
      <c r="BN6" s="253"/>
      <c r="BO6" s="253"/>
      <c r="BP6" s="253"/>
      <c r="BQ6" s="825"/>
      <c r="BR6" s="826"/>
      <c r="BS6" s="826"/>
      <c r="BT6" s="826"/>
      <c r="BU6" s="826"/>
      <c r="BV6" s="826"/>
      <c r="BW6" s="826"/>
      <c r="BX6" s="826"/>
      <c r="BY6" s="826"/>
      <c r="BZ6" s="826"/>
      <c r="CA6" s="826"/>
      <c r="CB6" s="826"/>
      <c r="CC6" s="826"/>
      <c r="CD6" s="826"/>
      <c r="CE6" s="826"/>
      <c r="CF6" s="826"/>
      <c r="CG6" s="827"/>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08"/>
      <c r="DH6" s="809"/>
      <c r="DI6" s="809"/>
      <c r="DJ6" s="809"/>
      <c r="DK6" s="810"/>
      <c r="DL6" s="808"/>
      <c r="DM6" s="809"/>
      <c r="DN6" s="809"/>
      <c r="DO6" s="809"/>
      <c r="DP6" s="810"/>
      <c r="DQ6" s="802"/>
      <c r="DR6" s="803"/>
      <c r="DS6" s="803"/>
      <c r="DT6" s="803"/>
      <c r="DU6" s="804"/>
      <c r="DV6" s="802"/>
      <c r="DW6" s="803"/>
      <c r="DX6" s="803"/>
      <c r="DY6" s="803"/>
      <c r="DZ6" s="812"/>
      <c r="EA6" s="254"/>
    </row>
    <row r="7" spans="1:131" s="255" customFormat="1" ht="26.25" customHeight="1" thickTop="1">
      <c r="A7" s="258">
        <v>1</v>
      </c>
      <c r="B7" s="813" t="s">
        <v>382</v>
      </c>
      <c r="C7" s="814"/>
      <c r="D7" s="814"/>
      <c r="E7" s="814"/>
      <c r="F7" s="814"/>
      <c r="G7" s="814"/>
      <c r="H7" s="814"/>
      <c r="I7" s="814"/>
      <c r="J7" s="814"/>
      <c r="K7" s="814"/>
      <c r="L7" s="814"/>
      <c r="M7" s="814"/>
      <c r="N7" s="814"/>
      <c r="O7" s="814"/>
      <c r="P7" s="815"/>
      <c r="Q7" s="816">
        <v>48445</v>
      </c>
      <c r="R7" s="817"/>
      <c r="S7" s="817"/>
      <c r="T7" s="817"/>
      <c r="U7" s="817"/>
      <c r="V7" s="817">
        <v>46909</v>
      </c>
      <c r="W7" s="817"/>
      <c r="X7" s="817"/>
      <c r="Y7" s="817"/>
      <c r="Z7" s="817"/>
      <c r="AA7" s="817">
        <v>1536</v>
      </c>
      <c r="AB7" s="817"/>
      <c r="AC7" s="817"/>
      <c r="AD7" s="817"/>
      <c r="AE7" s="818"/>
      <c r="AF7" s="819">
        <v>1374</v>
      </c>
      <c r="AG7" s="820"/>
      <c r="AH7" s="820"/>
      <c r="AI7" s="820"/>
      <c r="AJ7" s="821"/>
      <c r="AK7" s="856">
        <v>1363</v>
      </c>
      <c r="AL7" s="857"/>
      <c r="AM7" s="857"/>
      <c r="AN7" s="857"/>
      <c r="AO7" s="857"/>
      <c r="AP7" s="857">
        <v>43918</v>
      </c>
      <c r="AQ7" s="857"/>
      <c r="AR7" s="857"/>
      <c r="AS7" s="857"/>
      <c r="AT7" s="857"/>
      <c r="AU7" s="858"/>
      <c r="AV7" s="858"/>
      <c r="AW7" s="858"/>
      <c r="AX7" s="858"/>
      <c r="AY7" s="859"/>
      <c r="AZ7" s="252"/>
      <c r="BA7" s="252"/>
      <c r="BB7" s="252"/>
      <c r="BC7" s="252"/>
      <c r="BD7" s="252"/>
      <c r="BE7" s="253"/>
      <c r="BF7" s="253"/>
      <c r="BG7" s="253"/>
      <c r="BH7" s="253"/>
      <c r="BI7" s="253"/>
      <c r="BJ7" s="253"/>
      <c r="BK7" s="253"/>
      <c r="BL7" s="253"/>
      <c r="BM7" s="253"/>
      <c r="BN7" s="253"/>
      <c r="BO7" s="253"/>
      <c r="BP7" s="253"/>
      <c r="BQ7" s="259">
        <v>1</v>
      </c>
      <c r="BR7" s="260"/>
      <c r="BS7" s="860"/>
      <c r="BT7" s="861"/>
      <c r="BU7" s="861"/>
      <c r="BV7" s="861"/>
      <c r="BW7" s="861"/>
      <c r="BX7" s="861"/>
      <c r="BY7" s="861"/>
      <c r="BZ7" s="861"/>
      <c r="CA7" s="861"/>
      <c r="CB7" s="861"/>
      <c r="CC7" s="861"/>
      <c r="CD7" s="861"/>
      <c r="CE7" s="861"/>
      <c r="CF7" s="861"/>
      <c r="CG7" s="862"/>
      <c r="CH7" s="853"/>
      <c r="CI7" s="854"/>
      <c r="CJ7" s="854"/>
      <c r="CK7" s="854"/>
      <c r="CL7" s="855"/>
      <c r="CM7" s="853"/>
      <c r="CN7" s="854"/>
      <c r="CO7" s="854"/>
      <c r="CP7" s="854"/>
      <c r="CQ7" s="855"/>
      <c r="CR7" s="853"/>
      <c r="CS7" s="854"/>
      <c r="CT7" s="854"/>
      <c r="CU7" s="854"/>
      <c r="CV7" s="855"/>
      <c r="CW7" s="853"/>
      <c r="CX7" s="854"/>
      <c r="CY7" s="854"/>
      <c r="CZ7" s="854"/>
      <c r="DA7" s="855"/>
      <c r="DB7" s="853"/>
      <c r="DC7" s="854"/>
      <c r="DD7" s="854"/>
      <c r="DE7" s="854"/>
      <c r="DF7" s="855"/>
      <c r="DG7" s="853"/>
      <c r="DH7" s="854"/>
      <c r="DI7" s="854"/>
      <c r="DJ7" s="854"/>
      <c r="DK7" s="855"/>
      <c r="DL7" s="853"/>
      <c r="DM7" s="854"/>
      <c r="DN7" s="854"/>
      <c r="DO7" s="854"/>
      <c r="DP7" s="855"/>
      <c r="DQ7" s="853"/>
      <c r="DR7" s="854"/>
      <c r="DS7" s="854"/>
      <c r="DT7" s="854"/>
      <c r="DU7" s="855"/>
      <c r="DV7" s="834"/>
      <c r="DW7" s="835"/>
      <c r="DX7" s="835"/>
      <c r="DY7" s="835"/>
      <c r="DZ7" s="836"/>
      <c r="EA7" s="254"/>
    </row>
    <row r="8" spans="1:131" s="255" customFormat="1" ht="26.25" customHeight="1">
      <c r="A8" s="261">
        <v>2</v>
      </c>
      <c r="B8" s="837" t="s">
        <v>383</v>
      </c>
      <c r="C8" s="838"/>
      <c r="D8" s="838"/>
      <c r="E8" s="838"/>
      <c r="F8" s="838"/>
      <c r="G8" s="838"/>
      <c r="H8" s="838"/>
      <c r="I8" s="838"/>
      <c r="J8" s="838"/>
      <c r="K8" s="838"/>
      <c r="L8" s="838"/>
      <c r="M8" s="838"/>
      <c r="N8" s="838"/>
      <c r="O8" s="838"/>
      <c r="P8" s="839"/>
      <c r="Q8" s="840">
        <v>160</v>
      </c>
      <c r="R8" s="841"/>
      <c r="S8" s="841"/>
      <c r="T8" s="841"/>
      <c r="U8" s="841"/>
      <c r="V8" s="841">
        <v>118</v>
      </c>
      <c r="W8" s="841"/>
      <c r="X8" s="841"/>
      <c r="Y8" s="841"/>
      <c r="Z8" s="841"/>
      <c r="AA8" s="841">
        <v>42</v>
      </c>
      <c r="AB8" s="841"/>
      <c r="AC8" s="841"/>
      <c r="AD8" s="841"/>
      <c r="AE8" s="842"/>
      <c r="AF8" s="843">
        <v>42</v>
      </c>
      <c r="AG8" s="844"/>
      <c r="AH8" s="844"/>
      <c r="AI8" s="844"/>
      <c r="AJ8" s="845"/>
      <c r="AK8" s="846">
        <v>100</v>
      </c>
      <c r="AL8" s="847"/>
      <c r="AM8" s="847"/>
      <c r="AN8" s="847"/>
      <c r="AO8" s="847"/>
      <c r="AP8" s="847">
        <v>424</v>
      </c>
      <c r="AQ8" s="847"/>
      <c r="AR8" s="847"/>
      <c r="AS8" s="847"/>
      <c r="AT8" s="847"/>
      <c r="AU8" s="848"/>
      <c r="AV8" s="848"/>
      <c r="AW8" s="848"/>
      <c r="AX8" s="848"/>
      <c r="AY8" s="849"/>
      <c r="AZ8" s="252"/>
      <c r="BA8" s="252"/>
      <c r="BB8" s="252"/>
      <c r="BC8" s="252"/>
      <c r="BD8" s="252"/>
      <c r="BE8" s="253"/>
      <c r="BF8" s="253"/>
      <c r="BG8" s="253"/>
      <c r="BH8" s="253"/>
      <c r="BI8" s="253"/>
      <c r="BJ8" s="253"/>
      <c r="BK8" s="253"/>
      <c r="BL8" s="253"/>
      <c r="BM8" s="253"/>
      <c r="BN8" s="253"/>
      <c r="BO8" s="253"/>
      <c r="BP8" s="253"/>
      <c r="BQ8" s="262">
        <v>2</v>
      </c>
      <c r="BR8" s="263"/>
      <c r="BS8" s="850"/>
      <c r="BT8" s="851"/>
      <c r="BU8" s="851"/>
      <c r="BV8" s="851"/>
      <c r="BW8" s="851"/>
      <c r="BX8" s="851"/>
      <c r="BY8" s="851"/>
      <c r="BZ8" s="851"/>
      <c r="CA8" s="851"/>
      <c r="CB8" s="851"/>
      <c r="CC8" s="851"/>
      <c r="CD8" s="851"/>
      <c r="CE8" s="851"/>
      <c r="CF8" s="851"/>
      <c r="CG8" s="852"/>
      <c r="CH8" s="863"/>
      <c r="CI8" s="864"/>
      <c r="CJ8" s="864"/>
      <c r="CK8" s="864"/>
      <c r="CL8" s="865"/>
      <c r="CM8" s="863"/>
      <c r="CN8" s="864"/>
      <c r="CO8" s="864"/>
      <c r="CP8" s="864"/>
      <c r="CQ8" s="865"/>
      <c r="CR8" s="863"/>
      <c r="CS8" s="864"/>
      <c r="CT8" s="864"/>
      <c r="CU8" s="864"/>
      <c r="CV8" s="865"/>
      <c r="CW8" s="863"/>
      <c r="CX8" s="864"/>
      <c r="CY8" s="864"/>
      <c r="CZ8" s="864"/>
      <c r="DA8" s="865"/>
      <c r="DB8" s="863"/>
      <c r="DC8" s="864"/>
      <c r="DD8" s="864"/>
      <c r="DE8" s="864"/>
      <c r="DF8" s="865"/>
      <c r="DG8" s="863"/>
      <c r="DH8" s="864"/>
      <c r="DI8" s="864"/>
      <c r="DJ8" s="864"/>
      <c r="DK8" s="865"/>
      <c r="DL8" s="863"/>
      <c r="DM8" s="864"/>
      <c r="DN8" s="864"/>
      <c r="DO8" s="864"/>
      <c r="DP8" s="865"/>
      <c r="DQ8" s="863"/>
      <c r="DR8" s="864"/>
      <c r="DS8" s="864"/>
      <c r="DT8" s="864"/>
      <c r="DU8" s="865"/>
      <c r="DV8" s="866"/>
      <c r="DW8" s="867"/>
      <c r="DX8" s="867"/>
      <c r="DY8" s="867"/>
      <c r="DZ8" s="868"/>
      <c r="EA8" s="254"/>
    </row>
    <row r="9" spans="1:131" s="255" customFormat="1" ht="26.25" customHeight="1">
      <c r="A9" s="261">
        <v>3</v>
      </c>
      <c r="B9" s="837"/>
      <c r="C9" s="838"/>
      <c r="D9" s="838"/>
      <c r="E9" s="838"/>
      <c r="F9" s="838"/>
      <c r="G9" s="838"/>
      <c r="H9" s="838"/>
      <c r="I9" s="838"/>
      <c r="J9" s="838"/>
      <c r="K9" s="838"/>
      <c r="L9" s="838"/>
      <c r="M9" s="838"/>
      <c r="N9" s="838"/>
      <c r="O9" s="838"/>
      <c r="P9" s="839"/>
      <c r="Q9" s="840"/>
      <c r="R9" s="841"/>
      <c r="S9" s="841"/>
      <c r="T9" s="841"/>
      <c r="U9" s="841"/>
      <c r="V9" s="841"/>
      <c r="W9" s="841"/>
      <c r="X9" s="841"/>
      <c r="Y9" s="841"/>
      <c r="Z9" s="841"/>
      <c r="AA9" s="841"/>
      <c r="AB9" s="841"/>
      <c r="AC9" s="841"/>
      <c r="AD9" s="841"/>
      <c r="AE9" s="842"/>
      <c r="AF9" s="843"/>
      <c r="AG9" s="844"/>
      <c r="AH9" s="844"/>
      <c r="AI9" s="844"/>
      <c r="AJ9" s="845"/>
      <c r="AK9" s="846"/>
      <c r="AL9" s="847"/>
      <c r="AM9" s="847"/>
      <c r="AN9" s="847"/>
      <c r="AO9" s="847"/>
      <c r="AP9" s="847"/>
      <c r="AQ9" s="847"/>
      <c r="AR9" s="847"/>
      <c r="AS9" s="847"/>
      <c r="AT9" s="847"/>
      <c r="AU9" s="848"/>
      <c r="AV9" s="848"/>
      <c r="AW9" s="848"/>
      <c r="AX9" s="848"/>
      <c r="AY9" s="849"/>
      <c r="AZ9" s="252"/>
      <c r="BA9" s="252"/>
      <c r="BB9" s="252"/>
      <c r="BC9" s="252"/>
      <c r="BD9" s="252"/>
      <c r="BE9" s="253"/>
      <c r="BF9" s="253"/>
      <c r="BG9" s="253"/>
      <c r="BH9" s="253"/>
      <c r="BI9" s="253"/>
      <c r="BJ9" s="253"/>
      <c r="BK9" s="253"/>
      <c r="BL9" s="253"/>
      <c r="BM9" s="253"/>
      <c r="BN9" s="253"/>
      <c r="BO9" s="253"/>
      <c r="BP9" s="253"/>
      <c r="BQ9" s="262">
        <v>3</v>
      </c>
      <c r="BR9" s="263"/>
      <c r="BS9" s="850"/>
      <c r="BT9" s="851"/>
      <c r="BU9" s="851"/>
      <c r="BV9" s="851"/>
      <c r="BW9" s="851"/>
      <c r="BX9" s="851"/>
      <c r="BY9" s="851"/>
      <c r="BZ9" s="851"/>
      <c r="CA9" s="851"/>
      <c r="CB9" s="851"/>
      <c r="CC9" s="851"/>
      <c r="CD9" s="851"/>
      <c r="CE9" s="851"/>
      <c r="CF9" s="851"/>
      <c r="CG9" s="852"/>
      <c r="CH9" s="863"/>
      <c r="CI9" s="864"/>
      <c r="CJ9" s="864"/>
      <c r="CK9" s="864"/>
      <c r="CL9" s="865"/>
      <c r="CM9" s="863"/>
      <c r="CN9" s="864"/>
      <c r="CO9" s="864"/>
      <c r="CP9" s="864"/>
      <c r="CQ9" s="865"/>
      <c r="CR9" s="863"/>
      <c r="CS9" s="864"/>
      <c r="CT9" s="864"/>
      <c r="CU9" s="864"/>
      <c r="CV9" s="865"/>
      <c r="CW9" s="863"/>
      <c r="CX9" s="864"/>
      <c r="CY9" s="864"/>
      <c r="CZ9" s="864"/>
      <c r="DA9" s="865"/>
      <c r="DB9" s="863"/>
      <c r="DC9" s="864"/>
      <c r="DD9" s="864"/>
      <c r="DE9" s="864"/>
      <c r="DF9" s="865"/>
      <c r="DG9" s="863"/>
      <c r="DH9" s="864"/>
      <c r="DI9" s="864"/>
      <c r="DJ9" s="864"/>
      <c r="DK9" s="865"/>
      <c r="DL9" s="863"/>
      <c r="DM9" s="864"/>
      <c r="DN9" s="864"/>
      <c r="DO9" s="864"/>
      <c r="DP9" s="865"/>
      <c r="DQ9" s="863"/>
      <c r="DR9" s="864"/>
      <c r="DS9" s="864"/>
      <c r="DT9" s="864"/>
      <c r="DU9" s="865"/>
      <c r="DV9" s="866"/>
      <c r="DW9" s="867"/>
      <c r="DX9" s="867"/>
      <c r="DY9" s="867"/>
      <c r="DZ9" s="868"/>
      <c r="EA9" s="254"/>
    </row>
    <row r="10" spans="1:131" s="255" customFormat="1" ht="26.25" customHeight="1">
      <c r="A10" s="261">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42"/>
      <c r="AF10" s="843"/>
      <c r="AG10" s="844"/>
      <c r="AH10" s="844"/>
      <c r="AI10" s="844"/>
      <c r="AJ10" s="845"/>
      <c r="AK10" s="846"/>
      <c r="AL10" s="847"/>
      <c r="AM10" s="847"/>
      <c r="AN10" s="847"/>
      <c r="AO10" s="847"/>
      <c r="AP10" s="847"/>
      <c r="AQ10" s="847"/>
      <c r="AR10" s="847"/>
      <c r="AS10" s="847"/>
      <c r="AT10" s="847"/>
      <c r="AU10" s="848"/>
      <c r="AV10" s="848"/>
      <c r="AW10" s="848"/>
      <c r="AX10" s="848"/>
      <c r="AY10" s="849"/>
      <c r="AZ10" s="252"/>
      <c r="BA10" s="252"/>
      <c r="BB10" s="252"/>
      <c r="BC10" s="252"/>
      <c r="BD10" s="252"/>
      <c r="BE10" s="253"/>
      <c r="BF10" s="253"/>
      <c r="BG10" s="253"/>
      <c r="BH10" s="253"/>
      <c r="BI10" s="253"/>
      <c r="BJ10" s="253"/>
      <c r="BK10" s="253"/>
      <c r="BL10" s="253"/>
      <c r="BM10" s="253"/>
      <c r="BN10" s="253"/>
      <c r="BO10" s="253"/>
      <c r="BP10" s="253"/>
      <c r="BQ10" s="262">
        <v>4</v>
      </c>
      <c r="BR10" s="263"/>
      <c r="BS10" s="850"/>
      <c r="BT10" s="851"/>
      <c r="BU10" s="851"/>
      <c r="BV10" s="851"/>
      <c r="BW10" s="851"/>
      <c r="BX10" s="851"/>
      <c r="BY10" s="851"/>
      <c r="BZ10" s="851"/>
      <c r="CA10" s="851"/>
      <c r="CB10" s="851"/>
      <c r="CC10" s="851"/>
      <c r="CD10" s="851"/>
      <c r="CE10" s="851"/>
      <c r="CF10" s="851"/>
      <c r="CG10" s="852"/>
      <c r="CH10" s="863"/>
      <c r="CI10" s="864"/>
      <c r="CJ10" s="864"/>
      <c r="CK10" s="864"/>
      <c r="CL10" s="865"/>
      <c r="CM10" s="863"/>
      <c r="CN10" s="864"/>
      <c r="CO10" s="864"/>
      <c r="CP10" s="864"/>
      <c r="CQ10" s="865"/>
      <c r="CR10" s="863"/>
      <c r="CS10" s="864"/>
      <c r="CT10" s="864"/>
      <c r="CU10" s="864"/>
      <c r="CV10" s="865"/>
      <c r="CW10" s="863"/>
      <c r="CX10" s="864"/>
      <c r="CY10" s="864"/>
      <c r="CZ10" s="864"/>
      <c r="DA10" s="865"/>
      <c r="DB10" s="863"/>
      <c r="DC10" s="864"/>
      <c r="DD10" s="864"/>
      <c r="DE10" s="864"/>
      <c r="DF10" s="865"/>
      <c r="DG10" s="863"/>
      <c r="DH10" s="864"/>
      <c r="DI10" s="864"/>
      <c r="DJ10" s="864"/>
      <c r="DK10" s="865"/>
      <c r="DL10" s="863"/>
      <c r="DM10" s="864"/>
      <c r="DN10" s="864"/>
      <c r="DO10" s="864"/>
      <c r="DP10" s="865"/>
      <c r="DQ10" s="863"/>
      <c r="DR10" s="864"/>
      <c r="DS10" s="864"/>
      <c r="DT10" s="864"/>
      <c r="DU10" s="865"/>
      <c r="DV10" s="866"/>
      <c r="DW10" s="867"/>
      <c r="DX10" s="867"/>
      <c r="DY10" s="867"/>
      <c r="DZ10" s="868"/>
      <c r="EA10" s="254"/>
    </row>
    <row r="11" spans="1:131" s="255" customFormat="1" ht="26.25" customHeight="1">
      <c r="A11" s="261">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42"/>
      <c r="AF11" s="843"/>
      <c r="AG11" s="844"/>
      <c r="AH11" s="844"/>
      <c r="AI11" s="844"/>
      <c r="AJ11" s="845"/>
      <c r="AK11" s="846"/>
      <c r="AL11" s="847"/>
      <c r="AM11" s="847"/>
      <c r="AN11" s="847"/>
      <c r="AO11" s="847"/>
      <c r="AP11" s="847"/>
      <c r="AQ11" s="847"/>
      <c r="AR11" s="847"/>
      <c r="AS11" s="847"/>
      <c r="AT11" s="847"/>
      <c r="AU11" s="848"/>
      <c r="AV11" s="848"/>
      <c r="AW11" s="848"/>
      <c r="AX11" s="848"/>
      <c r="AY11" s="849"/>
      <c r="AZ11" s="252"/>
      <c r="BA11" s="252"/>
      <c r="BB11" s="252"/>
      <c r="BC11" s="252"/>
      <c r="BD11" s="252"/>
      <c r="BE11" s="253"/>
      <c r="BF11" s="253"/>
      <c r="BG11" s="253"/>
      <c r="BH11" s="253"/>
      <c r="BI11" s="253"/>
      <c r="BJ11" s="253"/>
      <c r="BK11" s="253"/>
      <c r="BL11" s="253"/>
      <c r="BM11" s="253"/>
      <c r="BN11" s="253"/>
      <c r="BO11" s="253"/>
      <c r="BP11" s="253"/>
      <c r="BQ11" s="262">
        <v>5</v>
      </c>
      <c r="BR11" s="263"/>
      <c r="BS11" s="850"/>
      <c r="BT11" s="851"/>
      <c r="BU11" s="851"/>
      <c r="BV11" s="851"/>
      <c r="BW11" s="851"/>
      <c r="BX11" s="851"/>
      <c r="BY11" s="851"/>
      <c r="BZ11" s="851"/>
      <c r="CA11" s="851"/>
      <c r="CB11" s="851"/>
      <c r="CC11" s="851"/>
      <c r="CD11" s="851"/>
      <c r="CE11" s="851"/>
      <c r="CF11" s="851"/>
      <c r="CG11" s="852"/>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54"/>
    </row>
    <row r="12" spans="1:131" s="255" customFormat="1" ht="26.25" customHeight="1">
      <c r="A12" s="261">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42"/>
      <c r="AF12" s="843"/>
      <c r="AG12" s="844"/>
      <c r="AH12" s="844"/>
      <c r="AI12" s="844"/>
      <c r="AJ12" s="845"/>
      <c r="AK12" s="846"/>
      <c r="AL12" s="847"/>
      <c r="AM12" s="847"/>
      <c r="AN12" s="847"/>
      <c r="AO12" s="847"/>
      <c r="AP12" s="847"/>
      <c r="AQ12" s="847"/>
      <c r="AR12" s="847"/>
      <c r="AS12" s="847"/>
      <c r="AT12" s="847"/>
      <c r="AU12" s="848"/>
      <c r="AV12" s="848"/>
      <c r="AW12" s="848"/>
      <c r="AX12" s="848"/>
      <c r="AY12" s="849"/>
      <c r="AZ12" s="252"/>
      <c r="BA12" s="252"/>
      <c r="BB12" s="252"/>
      <c r="BC12" s="252"/>
      <c r="BD12" s="252"/>
      <c r="BE12" s="253"/>
      <c r="BF12" s="253"/>
      <c r="BG12" s="253"/>
      <c r="BH12" s="253"/>
      <c r="BI12" s="253"/>
      <c r="BJ12" s="253"/>
      <c r="BK12" s="253"/>
      <c r="BL12" s="253"/>
      <c r="BM12" s="253"/>
      <c r="BN12" s="253"/>
      <c r="BO12" s="253"/>
      <c r="BP12" s="253"/>
      <c r="BQ12" s="262">
        <v>6</v>
      </c>
      <c r="BR12" s="263"/>
      <c r="BS12" s="850"/>
      <c r="BT12" s="851"/>
      <c r="BU12" s="851"/>
      <c r="BV12" s="851"/>
      <c r="BW12" s="851"/>
      <c r="BX12" s="851"/>
      <c r="BY12" s="851"/>
      <c r="BZ12" s="851"/>
      <c r="CA12" s="851"/>
      <c r="CB12" s="851"/>
      <c r="CC12" s="851"/>
      <c r="CD12" s="851"/>
      <c r="CE12" s="851"/>
      <c r="CF12" s="851"/>
      <c r="CG12" s="852"/>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54"/>
    </row>
    <row r="13" spans="1:131" s="255" customFormat="1" ht="26.25" customHeight="1">
      <c r="A13" s="261">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42"/>
      <c r="AF13" s="843"/>
      <c r="AG13" s="844"/>
      <c r="AH13" s="844"/>
      <c r="AI13" s="844"/>
      <c r="AJ13" s="845"/>
      <c r="AK13" s="846"/>
      <c r="AL13" s="847"/>
      <c r="AM13" s="847"/>
      <c r="AN13" s="847"/>
      <c r="AO13" s="847"/>
      <c r="AP13" s="847"/>
      <c r="AQ13" s="847"/>
      <c r="AR13" s="847"/>
      <c r="AS13" s="847"/>
      <c r="AT13" s="847"/>
      <c r="AU13" s="848"/>
      <c r="AV13" s="848"/>
      <c r="AW13" s="848"/>
      <c r="AX13" s="848"/>
      <c r="AY13" s="849"/>
      <c r="AZ13" s="252"/>
      <c r="BA13" s="252"/>
      <c r="BB13" s="252"/>
      <c r="BC13" s="252"/>
      <c r="BD13" s="252"/>
      <c r="BE13" s="253"/>
      <c r="BF13" s="253"/>
      <c r="BG13" s="253"/>
      <c r="BH13" s="253"/>
      <c r="BI13" s="253"/>
      <c r="BJ13" s="253"/>
      <c r="BK13" s="253"/>
      <c r="BL13" s="253"/>
      <c r="BM13" s="253"/>
      <c r="BN13" s="253"/>
      <c r="BO13" s="253"/>
      <c r="BP13" s="253"/>
      <c r="BQ13" s="262">
        <v>7</v>
      </c>
      <c r="BR13" s="263"/>
      <c r="BS13" s="850"/>
      <c r="BT13" s="851"/>
      <c r="BU13" s="851"/>
      <c r="BV13" s="851"/>
      <c r="BW13" s="851"/>
      <c r="BX13" s="851"/>
      <c r="BY13" s="851"/>
      <c r="BZ13" s="851"/>
      <c r="CA13" s="851"/>
      <c r="CB13" s="851"/>
      <c r="CC13" s="851"/>
      <c r="CD13" s="851"/>
      <c r="CE13" s="851"/>
      <c r="CF13" s="851"/>
      <c r="CG13" s="852"/>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54"/>
    </row>
    <row r="14" spans="1:131" s="255" customFormat="1" ht="26.25" customHeight="1">
      <c r="A14" s="261">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42"/>
      <c r="AF14" s="843"/>
      <c r="AG14" s="844"/>
      <c r="AH14" s="844"/>
      <c r="AI14" s="844"/>
      <c r="AJ14" s="845"/>
      <c r="AK14" s="846"/>
      <c r="AL14" s="847"/>
      <c r="AM14" s="847"/>
      <c r="AN14" s="847"/>
      <c r="AO14" s="847"/>
      <c r="AP14" s="847"/>
      <c r="AQ14" s="847"/>
      <c r="AR14" s="847"/>
      <c r="AS14" s="847"/>
      <c r="AT14" s="847"/>
      <c r="AU14" s="848"/>
      <c r="AV14" s="848"/>
      <c r="AW14" s="848"/>
      <c r="AX14" s="848"/>
      <c r="AY14" s="849"/>
      <c r="AZ14" s="252"/>
      <c r="BA14" s="252"/>
      <c r="BB14" s="252"/>
      <c r="BC14" s="252"/>
      <c r="BD14" s="252"/>
      <c r="BE14" s="253"/>
      <c r="BF14" s="253"/>
      <c r="BG14" s="253"/>
      <c r="BH14" s="253"/>
      <c r="BI14" s="253"/>
      <c r="BJ14" s="253"/>
      <c r="BK14" s="253"/>
      <c r="BL14" s="253"/>
      <c r="BM14" s="253"/>
      <c r="BN14" s="253"/>
      <c r="BO14" s="253"/>
      <c r="BP14" s="253"/>
      <c r="BQ14" s="262">
        <v>8</v>
      </c>
      <c r="BR14" s="263"/>
      <c r="BS14" s="850"/>
      <c r="BT14" s="851"/>
      <c r="BU14" s="851"/>
      <c r="BV14" s="851"/>
      <c r="BW14" s="851"/>
      <c r="BX14" s="851"/>
      <c r="BY14" s="851"/>
      <c r="BZ14" s="851"/>
      <c r="CA14" s="851"/>
      <c r="CB14" s="851"/>
      <c r="CC14" s="851"/>
      <c r="CD14" s="851"/>
      <c r="CE14" s="851"/>
      <c r="CF14" s="851"/>
      <c r="CG14" s="852"/>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54"/>
    </row>
    <row r="15" spans="1:131" s="255" customFormat="1" ht="26.25" customHeight="1">
      <c r="A15" s="261">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42"/>
      <c r="AF15" s="843"/>
      <c r="AG15" s="844"/>
      <c r="AH15" s="844"/>
      <c r="AI15" s="844"/>
      <c r="AJ15" s="845"/>
      <c r="AK15" s="846"/>
      <c r="AL15" s="847"/>
      <c r="AM15" s="847"/>
      <c r="AN15" s="847"/>
      <c r="AO15" s="847"/>
      <c r="AP15" s="847"/>
      <c r="AQ15" s="847"/>
      <c r="AR15" s="847"/>
      <c r="AS15" s="847"/>
      <c r="AT15" s="847"/>
      <c r="AU15" s="848"/>
      <c r="AV15" s="848"/>
      <c r="AW15" s="848"/>
      <c r="AX15" s="848"/>
      <c r="AY15" s="849"/>
      <c r="AZ15" s="252"/>
      <c r="BA15" s="252"/>
      <c r="BB15" s="252"/>
      <c r="BC15" s="252"/>
      <c r="BD15" s="252"/>
      <c r="BE15" s="253"/>
      <c r="BF15" s="253"/>
      <c r="BG15" s="253"/>
      <c r="BH15" s="253"/>
      <c r="BI15" s="253"/>
      <c r="BJ15" s="253"/>
      <c r="BK15" s="253"/>
      <c r="BL15" s="253"/>
      <c r="BM15" s="253"/>
      <c r="BN15" s="253"/>
      <c r="BO15" s="253"/>
      <c r="BP15" s="253"/>
      <c r="BQ15" s="262">
        <v>9</v>
      </c>
      <c r="BR15" s="263"/>
      <c r="BS15" s="850"/>
      <c r="BT15" s="851"/>
      <c r="BU15" s="851"/>
      <c r="BV15" s="851"/>
      <c r="BW15" s="851"/>
      <c r="BX15" s="851"/>
      <c r="BY15" s="851"/>
      <c r="BZ15" s="851"/>
      <c r="CA15" s="851"/>
      <c r="CB15" s="851"/>
      <c r="CC15" s="851"/>
      <c r="CD15" s="851"/>
      <c r="CE15" s="851"/>
      <c r="CF15" s="851"/>
      <c r="CG15" s="852"/>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54"/>
    </row>
    <row r="16" spans="1:131" s="255" customFormat="1" ht="26.25" customHeight="1">
      <c r="A16" s="261">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42"/>
      <c r="AF16" s="843"/>
      <c r="AG16" s="844"/>
      <c r="AH16" s="844"/>
      <c r="AI16" s="844"/>
      <c r="AJ16" s="845"/>
      <c r="AK16" s="846"/>
      <c r="AL16" s="847"/>
      <c r="AM16" s="847"/>
      <c r="AN16" s="847"/>
      <c r="AO16" s="847"/>
      <c r="AP16" s="847"/>
      <c r="AQ16" s="847"/>
      <c r="AR16" s="847"/>
      <c r="AS16" s="847"/>
      <c r="AT16" s="847"/>
      <c r="AU16" s="848"/>
      <c r="AV16" s="848"/>
      <c r="AW16" s="848"/>
      <c r="AX16" s="848"/>
      <c r="AY16" s="849"/>
      <c r="AZ16" s="252"/>
      <c r="BA16" s="252"/>
      <c r="BB16" s="252"/>
      <c r="BC16" s="252"/>
      <c r="BD16" s="252"/>
      <c r="BE16" s="253"/>
      <c r="BF16" s="253"/>
      <c r="BG16" s="253"/>
      <c r="BH16" s="253"/>
      <c r="BI16" s="253"/>
      <c r="BJ16" s="253"/>
      <c r="BK16" s="253"/>
      <c r="BL16" s="253"/>
      <c r="BM16" s="253"/>
      <c r="BN16" s="253"/>
      <c r="BO16" s="253"/>
      <c r="BP16" s="253"/>
      <c r="BQ16" s="262">
        <v>10</v>
      </c>
      <c r="BR16" s="263"/>
      <c r="BS16" s="850"/>
      <c r="BT16" s="851"/>
      <c r="BU16" s="851"/>
      <c r="BV16" s="851"/>
      <c r="BW16" s="851"/>
      <c r="BX16" s="851"/>
      <c r="BY16" s="851"/>
      <c r="BZ16" s="851"/>
      <c r="CA16" s="851"/>
      <c r="CB16" s="851"/>
      <c r="CC16" s="851"/>
      <c r="CD16" s="851"/>
      <c r="CE16" s="851"/>
      <c r="CF16" s="851"/>
      <c r="CG16" s="852"/>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54"/>
    </row>
    <row r="17" spans="1:131" s="255" customFormat="1" ht="26.25" customHeight="1">
      <c r="A17" s="261">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42"/>
      <c r="AF17" s="843"/>
      <c r="AG17" s="844"/>
      <c r="AH17" s="844"/>
      <c r="AI17" s="844"/>
      <c r="AJ17" s="845"/>
      <c r="AK17" s="846"/>
      <c r="AL17" s="847"/>
      <c r="AM17" s="847"/>
      <c r="AN17" s="847"/>
      <c r="AO17" s="847"/>
      <c r="AP17" s="847"/>
      <c r="AQ17" s="847"/>
      <c r="AR17" s="847"/>
      <c r="AS17" s="847"/>
      <c r="AT17" s="847"/>
      <c r="AU17" s="848"/>
      <c r="AV17" s="848"/>
      <c r="AW17" s="848"/>
      <c r="AX17" s="848"/>
      <c r="AY17" s="849"/>
      <c r="AZ17" s="252"/>
      <c r="BA17" s="252"/>
      <c r="BB17" s="252"/>
      <c r="BC17" s="252"/>
      <c r="BD17" s="252"/>
      <c r="BE17" s="253"/>
      <c r="BF17" s="253"/>
      <c r="BG17" s="253"/>
      <c r="BH17" s="253"/>
      <c r="BI17" s="253"/>
      <c r="BJ17" s="253"/>
      <c r="BK17" s="253"/>
      <c r="BL17" s="253"/>
      <c r="BM17" s="253"/>
      <c r="BN17" s="253"/>
      <c r="BO17" s="253"/>
      <c r="BP17" s="253"/>
      <c r="BQ17" s="262">
        <v>11</v>
      </c>
      <c r="BR17" s="263"/>
      <c r="BS17" s="850"/>
      <c r="BT17" s="851"/>
      <c r="BU17" s="851"/>
      <c r="BV17" s="851"/>
      <c r="BW17" s="851"/>
      <c r="BX17" s="851"/>
      <c r="BY17" s="851"/>
      <c r="BZ17" s="851"/>
      <c r="CA17" s="851"/>
      <c r="CB17" s="851"/>
      <c r="CC17" s="851"/>
      <c r="CD17" s="851"/>
      <c r="CE17" s="851"/>
      <c r="CF17" s="851"/>
      <c r="CG17" s="852"/>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54"/>
    </row>
    <row r="18" spans="1:131" s="255" customFormat="1" ht="26.25" customHeight="1">
      <c r="A18" s="261">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42"/>
      <c r="AF18" s="843"/>
      <c r="AG18" s="844"/>
      <c r="AH18" s="844"/>
      <c r="AI18" s="844"/>
      <c r="AJ18" s="845"/>
      <c r="AK18" s="846"/>
      <c r="AL18" s="847"/>
      <c r="AM18" s="847"/>
      <c r="AN18" s="847"/>
      <c r="AO18" s="847"/>
      <c r="AP18" s="847"/>
      <c r="AQ18" s="847"/>
      <c r="AR18" s="847"/>
      <c r="AS18" s="847"/>
      <c r="AT18" s="847"/>
      <c r="AU18" s="848"/>
      <c r="AV18" s="848"/>
      <c r="AW18" s="848"/>
      <c r="AX18" s="848"/>
      <c r="AY18" s="849"/>
      <c r="AZ18" s="252"/>
      <c r="BA18" s="252"/>
      <c r="BB18" s="252"/>
      <c r="BC18" s="252"/>
      <c r="BD18" s="252"/>
      <c r="BE18" s="253"/>
      <c r="BF18" s="253"/>
      <c r="BG18" s="253"/>
      <c r="BH18" s="253"/>
      <c r="BI18" s="253"/>
      <c r="BJ18" s="253"/>
      <c r="BK18" s="253"/>
      <c r="BL18" s="253"/>
      <c r="BM18" s="253"/>
      <c r="BN18" s="253"/>
      <c r="BO18" s="253"/>
      <c r="BP18" s="253"/>
      <c r="BQ18" s="262">
        <v>12</v>
      </c>
      <c r="BR18" s="263"/>
      <c r="BS18" s="850"/>
      <c r="BT18" s="851"/>
      <c r="BU18" s="851"/>
      <c r="BV18" s="851"/>
      <c r="BW18" s="851"/>
      <c r="BX18" s="851"/>
      <c r="BY18" s="851"/>
      <c r="BZ18" s="851"/>
      <c r="CA18" s="851"/>
      <c r="CB18" s="851"/>
      <c r="CC18" s="851"/>
      <c r="CD18" s="851"/>
      <c r="CE18" s="851"/>
      <c r="CF18" s="851"/>
      <c r="CG18" s="852"/>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54"/>
    </row>
    <row r="19" spans="1:131" s="255" customFormat="1" ht="26.25" customHeight="1">
      <c r="A19" s="261">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42"/>
      <c r="AF19" s="843"/>
      <c r="AG19" s="844"/>
      <c r="AH19" s="844"/>
      <c r="AI19" s="844"/>
      <c r="AJ19" s="845"/>
      <c r="AK19" s="846"/>
      <c r="AL19" s="847"/>
      <c r="AM19" s="847"/>
      <c r="AN19" s="847"/>
      <c r="AO19" s="847"/>
      <c r="AP19" s="847"/>
      <c r="AQ19" s="847"/>
      <c r="AR19" s="847"/>
      <c r="AS19" s="847"/>
      <c r="AT19" s="847"/>
      <c r="AU19" s="848"/>
      <c r="AV19" s="848"/>
      <c r="AW19" s="848"/>
      <c r="AX19" s="848"/>
      <c r="AY19" s="849"/>
      <c r="AZ19" s="252"/>
      <c r="BA19" s="252"/>
      <c r="BB19" s="252"/>
      <c r="BC19" s="252"/>
      <c r="BD19" s="252"/>
      <c r="BE19" s="253"/>
      <c r="BF19" s="253"/>
      <c r="BG19" s="253"/>
      <c r="BH19" s="253"/>
      <c r="BI19" s="253"/>
      <c r="BJ19" s="253"/>
      <c r="BK19" s="253"/>
      <c r="BL19" s="253"/>
      <c r="BM19" s="253"/>
      <c r="BN19" s="253"/>
      <c r="BO19" s="253"/>
      <c r="BP19" s="253"/>
      <c r="BQ19" s="262">
        <v>13</v>
      </c>
      <c r="BR19" s="263"/>
      <c r="BS19" s="850"/>
      <c r="BT19" s="851"/>
      <c r="BU19" s="851"/>
      <c r="BV19" s="851"/>
      <c r="BW19" s="851"/>
      <c r="BX19" s="851"/>
      <c r="BY19" s="851"/>
      <c r="BZ19" s="851"/>
      <c r="CA19" s="851"/>
      <c r="CB19" s="851"/>
      <c r="CC19" s="851"/>
      <c r="CD19" s="851"/>
      <c r="CE19" s="851"/>
      <c r="CF19" s="851"/>
      <c r="CG19" s="852"/>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54"/>
    </row>
    <row r="20" spans="1:131" s="255" customFormat="1" ht="26.25" customHeight="1">
      <c r="A20" s="261">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42"/>
      <c r="AF20" s="843"/>
      <c r="AG20" s="844"/>
      <c r="AH20" s="844"/>
      <c r="AI20" s="844"/>
      <c r="AJ20" s="845"/>
      <c r="AK20" s="846"/>
      <c r="AL20" s="847"/>
      <c r="AM20" s="847"/>
      <c r="AN20" s="847"/>
      <c r="AO20" s="847"/>
      <c r="AP20" s="847"/>
      <c r="AQ20" s="847"/>
      <c r="AR20" s="847"/>
      <c r="AS20" s="847"/>
      <c r="AT20" s="847"/>
      <c r="AU20" s="848"/>
      <c r="AV20" s="848"/>
      <c r="AW20" s="848"/>
      <c r="AX20" s="848"/>
      <c r="AY20" s="849"/>
      <c r="AZ20" s="252"/>
      <c r="BA20" s="252"/>
      <c r="BB20" s="252"/>
      <c r="BC20" s="252"/>
      <c r="BD20" s="252"/>
      <c r="BE20" s="253"/>
      <c r="BF20" s="253"/>
      <c r="BG20" s="253"/>
      <c r="BH20" s="253"/>
      <c r="BI20" s="253"/>
      <c r="BJ20" s="253"/>
      <c r="BK20" s="253"/>
      <c r="BL20" s="253"/>
      <c r="BM20" s="253"/>
      <c r="BN20" s="253"/>
      <c r="BO20" s="253"/>
      <c r="BP20" s="253"/>
      <c r="BQ20" s="262">
        <v>14</v>
      </c>
      <c r="BR20" s="263"/>
      <c r="BS20" s="850"/>
      <c r="BT20" s="851"/>
      <c r="BU20" s="851"/>
      <c r="BV20" s="851"/>
      <c r="BW20" s="851"/>
      <c r="BX20" s="851"/>
      <c r="BY20" s="851"/>
      <c r="BZ20" s="851"/>
      <c r="CA20" s="851"/>
      <c r="CB20" s="851"/>
      <c r="CC20" s="851"/>
      <c r="CD20" s="851"/>
      <c r="CE20" s="851"/>
      <c r="CF20" s="851"/>
      <c r="CG20" s="852"/>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54"/>
    </row>
    <row r="21" spans="1:131" s="255" customFormat="1" ht="26.25" customHeight="1" thickBot="1">
      <c r="A21" s="261">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42"/>
      <c r="AF21" s="843"/>
      <c r="AG21" s="844"/>
      <c r="AH21" s="844"/>
      <c r="AI21" s="844"/>
      <c r="AJ21" s="845"/>
      <c r="AK21" s="846"/>
      <c r="AL21" s="847"/>
      <c r="AM21" s="847"/>
      <c r="AN21" s="847"/>
      <c r="AO21" s="847"/>
      <c r="AP21" s="847"/>
      <c r="AQ21" s="847"/>
      <c r="AR21" s="847"/>
      <c r="AS21" s="847"/>
      <c r="AT21" s="847"/>
      <c r="AU21" s="848"/>
      <c r="AV21" s="848"/>
      <c r="AW21" s="848"/>
      <c r="AX21" s="848"/>
      <c r="AY21" s="849"/>
      <c r="AZ21" s="252"/>
      <c r="BA21" s="252"/>
      <c r="BB21" s="252"/>
      <c r="BC21" s="252"/>
      <c r="BD21" s="252"/>
      <c r="BE21" s="253"/>
      <c r="BF21" s="253"/>
      <c r="BG21" s="253"/>
      <c r="BH21" s="253"/>
      <c r="BI21" s="253"/>
      <c r="BJ21" s="253"/>
      <c r="BK21" s="253"/>
      <c r="BL21" s="253"/>
      <c r="BM21" s="253"/>
      <c r="BN21" s="253"/>
      <c r="BO21" s="253"/>
      <c r="BP21" s="253"/>
      <c r="BQ21" s="262">
        <v>15</v>
      </c>
      <c r="BR21" s="263"/>
      <c r="BS21" s="850"/>
      <c r="BT21" s="851"/>
      <c r="BU21" s="851"/>
      <c r="BV21" s="851"/>
      <c r="BW21" s="851"/>
      <c r="BX21" s="851"/>
      <c r="BY21" s="851"/>
      <c r="BZ21" s="851"/>
      <c r="CA21" s="851"/>
      <c r="CB21" s="851"/>
      <c r="CC21" s="851"/>
      <c r="CD21" s="851"/>
      <c r="CE21" s="851"/>
      <c r="CF21" s="851"/>
      <c r="CG21" s="852"/>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54"/>
    </row>
    <row r="22" spans="1:131" s="255" customFormat="1" ht="26.25" customHeight="1">
      <c r="A22" s="261">
        <v>16</v>
      </c>
      <c r="B22" s="837"/>
      <c r="C22" s="838"/>
      <c r="D22" s="838"/>
      <c r="E22" s="838"/>
      <c r="F22" s="838"/>
      <c r="G22" s="838"/>
      <c r="H22" s="838"/>
      <c r="I22" s="838"/>
      <c r="J22" s="838"/>
      <c r="K22" s="838"/>
      <c r="L22" s="838"/>
      <c r="M22" s="838"/>
      <c r="N22" s="838"/>
      <c r="O22" s="838"/>
      <c r="P22" s="839"/>
      <c r="Q22" s="869"/>
      <c r="R22" s="870"/>
      <c r="S22" s="870"/>
      <c r="T22" s="870"/>
      <c r="U22" s="870"/>
      <c r="V22" s="870"/>
      <c r="W22" s="870"/>
      <c r="X22" s="870"/>
      <c r="Y22" s="870"/>
      <c r="Z22" s="870"/>
      <c r="AA22" s="870"/>
      <c r="AB22" s="870"/>
      <c r="AC22" s="870"/>
      <c r="AD22" s="870"/>
      <c r="AE22" s="871"/>
      <c r="AF22" s="843"/>
      <c r="AG22" s="844"/>
      <c r="AH22" s="844"/>
      <c r="AI22" s="844"/>
      <c r="AJ22" s="845"/>
      <c r="AK22" s="884"/>
      <c r="AL22" s="885"/>
      <c r="AM22" s="885"/>
      <c r="AN22" s="885"/>
      <c r="AO22" s="885"/>
      <c r="AP22" s="885"/>
      <c r="AQ22" s="885"/>
      <c r="AR22" s="885"/>
      <c r="AS22" s="885"/>
      <c r="AT22" s="885"/>
      <c r="AU22" s="886"/>
      <c r="AV22" s="886"/>
      <c r="AW22" s="886"/>
      <c r="AX22" s="886"/>
      <c r="AY22" s="887"/>
      <c r="AZ22" s="888" t="s">
        <v>384</v>
      </c>
      <c r="BA22" s="888"/>
      <c r="BB22" s="888"/>
      <c r="BC22" s="888"/>
      <c r="BD22" s="889"/>
      <c r="BE22" s="253"/>
      <c r="BF22" s="253"/>
      <c r="BG22" s="253"/>
      <c r="BH22" s="253"/>
      <c r="BI22" s="253"/>
      <c r="BJ22" s="253"/>
      <c r="BK22" s="253"/>
      <c r="BL22" s="253"/>
      <c r="BM22" s="253"/>
      <c r="BN22" s="253"/>
      <c r="BO22" s="253"/>
      <c r="BP22" s="253"/>
      <c r="BQ22" s="262">
        <v>16</v>
      </c>
      <c r="BR22" s="263"/>
      <c r="BS22" s="850"/>
      <c r="BT22" s="851"/>
      <c r="BU22" s="851"/>
      <c r="BV22" s="851"/>
      <c r="BW22" s="851"/>
      <c r="BX22" s="851"/>
      <c r="BY22" s="851"/>
      <c r="BZ22" s="851"/>
      <c r="CA22" s="851"/>
      <c r="CB22" s="851"/>
      <c r="CC22" s="851"/>
      <c r="CD22" s="851"/>
      <c r="CE22" s="851"/>
      <c r="CF22" s="851"/>
      <c r="CG22" s="852"/>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54"/>
    </row>
    <row r="23" spans="1:131" s="255" customFormat="1" ht="26.25" customHeight="1" thickBot="1">
      <c r="A23" s="264" t="s">
        <v>385</v>
      </c>
      <c r="B23" s="872" t="s">
        <v>386</v>
      </c>
      <c r="C23" s="873"/>
      <c r="D23" s="873"/>
      <c r="E23" s="873"/>
      <c r="F23" s="873"/>
      <c r="G23" s="873"/>
      <c r="H23" s="873"/>
      <c r="I23" s="873"/>
      <c r="J23" s="873"/>
      <c r="K23" s="873"/>
      <c r="L23" s="873"/>
      <c r="M23" s="873"/>
      <c r="N23" s="873"/>
      <c r="O23" s="873"/>
      <c r="P23" s="874"/>
      <c r="Q23" s="875">
        <v>48217</v>
      </c>
      <c r="R23" s="876"/>
      <c r="S23" s="876"/>
      <c r="T23" s="876"/>
      <c r="U23" s="876"/>
      <c r="V23" s="876">
        <v>46639</v>
      </c>
      <c r="W23" s="876"/>
      <c r="X23" s="876"/>
      <c r="Y23" s="876"/>
      <c r="Z23" s="876"/>
      <c r="AA23" s="876">
        <v>1578</v>
      </c>
      <c r="AB23" s="876"/>
      <c r="AC23" s="876"/>
      <c r="AD23" s="876"/>
      <c r="AE23" s="877"/>
      <c r="AF23" s="878">
        <v>1415</v>
      </c>
      <c r="AG23" s="876"/>
      <c r="AH23" s="876"/>
      <c r="AI23" s="876"/>
      <c r="AJ23" s="879"/>
      <c r="AK23" s="880"/>
      <c r="AL23" s="881"/>
      <c r="AM23" s="881"/>
      <c r="AN23" s="881"/>
      <c r="AO23" s="881"/>
      <c r="AP23" s="876">
        <v>44343</v>
      </c>
      <c r="AQ23" s="876"/>
      <c r="AR23" s="876"/>
      <c r="AS23" s="876"/>
      <c r="AT23" s="876"/>
      <c r="AU23" s="882"/>
      <c r="AV23" s="882"/>
      <c r="AW23" s="882"/>
      <c r="AX23" s="882"/>
      <c r="AY23" s="883"/>
      <c r="AZ23" s="891" t="s">
        <v>174</v>
      </c>
      <c r="BA23" s="892"/>
      <c r="BB23" s="892"/>
      <c r="BC23" s="892"/>
      <c r="BD23" s="893"/>
      <c r="BE23" s="253"/>
      <c r="BF23" s="253"/>
      <c r="BG23" s="253"/>
      <c r="BH23" s="253"/>
      <c r="BI23" s="253"/>
      <c r="BJ23" s="253"/>
      <c r="BK23" s="253"/>
      <c r="BL23" s="253"/>
      <c r="BM23" s="253"/>
      <c r="BN23" s="253"/>
      <c r="BO23" s="253"/>
      <c r="BP23" s="253"/>
      <c r="BQ23" s="262">
        <v>17</v>
      </c>
      <c r="BR23" s="263"/>
      <c r="BS23" s="850"/>
      <c r="BT23" s="851"/>
      <c r="BU23" s="851"/>
      <c r="BV23" s="851"/>
      <c r="BW23" s="851"/>
      <c r="BX23" s="851"/>
      <c r="BY23" s="851"/>
      <c r="BZ23" s="851"/>
      <c r="CA23" s="851"/>
      <c r="CB23" s="851"/>
      <c r="CC23" s="851"/>
      <c r="CD23" s="851"/>
      <c r="CE23" s="851"/>
      <c r="CF23" s="851"/>
      <c r="CG23" s="852"/>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54"/>
    </row>
    <row r="24" spans="1:131" s="255" customFormat="1" ht="26.25" customHeight="1">
      <c r="A24" s="890" t="s">
        <v>387</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2"/>
      <c r="BA24" s="252"/>
      <c r="BB24" s="252"/>
      <c r="BC24" s="252"/>
      <c r="BD24" s="252"/>
      <c r="BE24" s="253"/>
      <c r="BF24" s="253"/>
      <c r="BG24" s="253"/>
      <c r="BH24" s="253"/>
      <c r="BI24" s="253"/>
      <c r="BJ24" s="253"/>
      <c r="BK24" s="253"/>
      <c r="BL24" s="253"/>
      <c r="BM24" s="253"/>
      <c r="BN24" s="253"/>
      <c r="BO24" s="253"/>
      <c r="BP24" s="253"/>
      <c r="BQ24" s="262">
        <v>18</v>
      </c>
      <c r="BR24" s="263"/>
      <c r="BS24" s="850"/>
      <c r="BT24" s="851"/>
      <c r="BU24" s="851"/>
      <c r="BV24" s="851"/>
      <c r="BW24" s="851"/>
      <c r="BX24" s="851"/>
      <c r="BY24" s="851"/>
      <c r="BZ24" s="851"/>
      <c r="CA24" s="851"/>
      <c r="CB24" s="851"/>
      <c r="CC24" s="851"/>
      <c r="CD24" s="851"/>
      <c r="CE24" s="851"/>
      <c r="CF24" s="851"/>
      <c r="CG24" s="852"/>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54"/>
    </row>
    <row r="25" spans="1:131" s="247" customFormat="1" ht="26.25" customHeight="1" thickBot="1">
      <c r="A25" s="831" t="s">
        <v>388</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52"/>
      <c r="BK25" s="252"/>
      <c r="BL25" s="252"/>
      <c r="BM25" s="252"/>
      <c r="BN25" s="252"/>
      <c r="BO25" s="265"/>
      <c r="BP25" s="265"/>
      <c r="BQ25" s="262">
        <v>19</v>
      </c>
      <c r="BR25" s="263"/>
      <c r="BS25" s="850"/>
      <c r="BT25" s="851"/>
      <c r="BU25" s="851"/>
      <c r="BV25" s="851"/>
      <c r="BW25" s="851"/>
      <c r="BX25" s="851"/>
      <c r="BY25" s="851"/>
      <c r="BZ25" s="851"/>
      <c r="CA25" s="851"/>
      <c r="CB25" s="851"/>
      <c r="CC25" s="851"/>
      <c r="CD25" s="851"/>
      <c r="CE25" s="851"/>
      <c r="CF25" s="851"/>
      <c r="CG25" s="852"/>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6"/>
    </row>
    <row r="26" spans="1:131" s="247" customFormat="1" ht="26.25" customHeight="1">
      <c r="A26" s="822" t="s">
        <v>365</v>
      </c>
      <c r="B26" s="823"/>
      <c r="C26" s="823"/>
      <c r="D26" s="823"/>
      <c r="E26" s="823"/>
      <c r="F26" s="823"/>
      <c r="G26" s="823"/>
      <c r="H26" s="823"/>
      <c r="I26" s="823"/>
      <c r="J26" s="823"/>
      <c r="K26" s="823"/>
      <c r="L26" s="823"/>
      <c r="M26" s="823"/>
      <c r="N26" s="823"/>
      <c r="O26" s="823"/>
      <c r="P26" s="824"/>
      <c r="Q26" s="799" t="s">
        <v>389</v>
      </c>
      <c r="R26" s="800"/>
      <c r="S26" s="800"/>
      <c r="T26" s="800"/>
      <c r="U26" s="801"/>
      <c r="V26" s="799" t="s">
        <v>390</v>
      </c>
      <c r="W26" s="800"/>
      <c r="X26" s="800"/>
      <c r="Y26" s="800"/>
      <c r="Z26" s="801"/>
      <c r="AA26" s="799" t="s">
        <v>391</v>
      </c>
      <c r="AB26" s="800"/>
      <c r="AC26" s="800"/>
      <c r="AD26" s="800"/>
      <c r="AE26" s="800"/>
      <c r="AF26" s="894" t="s">
        <v>392</v>
      </c>
      <c r="AG26" s="895"/>
      <c r="AH26" s="895"/>
      <c r="AI26" s="895"/>
      <c r="AJ26" s="896"/>
      <c r="AK26" s="800" t="s">
        <v>393</v>
      </c>
      <c r="AL26" s="800"/>
      <c r="AM26" s="800"/>
      <c r="AN26" s="800"/>
      <c r="AO26" s="801"/>
      <c r="AP26" s="799" t="s">
        <v>394</v>
      </c>
      <c r="AQ26" s="800"/>
      <c r="AR26" s="800"/>
      <c r="AS26" s="800"/>
      <c r="AT26" s="801"/>
      <c r="AU26" s="799" t="s">
        <v>395</v>
      </c>
      <c r="AV26" s="800"/>
      <c r="AW26" s="800"/>
      <c r="AX26" s="800"/>
      <c r="AY26" s="801"/>
      <c r="AZ26" s="799" t="s">
        <v>396</v>
      </c>
      <c r="BA26" s="800"/>
      <c r="BB26" s="800"/>
      <c r="BC26" s="800"/>
      <c r="BD26" s="801"/>
      <c r="BE26" s="799" t="s">
        <v>372</v>
      </c>
      <c r="BF26" s="800"/>
      <c r="BG26" s="800"/>
      <c r="BH26" s="800"/>
      <c r="BI26" s="811"/>
      <c r="BJ26" s="252"/>
      <c r="BK26" s="252"/>
      <c r="BL26" s="252"/>
      <c r="BM26" s="252"/>
      <c r="BN26" s="252"/>
      <c r="BO26" s="265"/>
      <c r="BP26" s="265"/>
      <c r="BQ26" s="262">
        <v>20</v>
      </c>
      <c r="BR26" s="263"/>
      <c r="BS26" s="850"/>
      <c r="BT26" s="851"/>
      <c r="BU26" s="851"/>
      <c r="BV26" s="851"/>
      <c r="BW26" s="851"/>
      <c r="BX26" s="851"/>
      <c r="BY26" s="851"/>
      <c r="BZ26" s="851"/>
      <c r="CA26" s="851"/>
      <c r="CB26" s="851"/>
      <c r="CC26" s="851"/>
      <c r="CD26" s="851"/>
      <c r="CE26" s="851"/>
      <c r="CF26" s="851"/>
      <c r="CG26" s="852"/>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6"/>
    </row>
    <row r="27" spans="1:131" s="247" customFormat="1" ht="26.25" customHeight="1" thickBot="1">
      <c r="A27" s="825"/>
      <c r="B27" s="826"/>
      <c r="C27" s="826"/>
      <c r="D27" s="826"/>
      <c r="E27" s="826"/>
      <c r="F27" s="826"/>
      <c r="G27" s="826"/>
      <c r="H27" s="826"/>
      <c r="I27" s="826"/>
      <c r="J27" s="826"/>
      <c r="K27" s="826"/>
      <c r="L27" s="826"/>
      <c r="M27" s="826"/>
      <c r="N27" s="826"/>
      <c r="O27" s="826"/>
      <c r="P27" s="827"/>
      <c r="Q27" s="802"/>
      <c r="R27" s="803"/>
      <c r="S27" s="803"/>
      <c r="T27" s="803"/>
      <c r="U27" s="804"/>
      <c r="V27" s="802"/>
      <c r="W27" s="803"/>
      <c r="X27" s="803"/>
      <c r="Y27" s="803"/>
      <c r="Z27" s="804"/>
      <c r="AA27" s="802"/>
      <c r="AB27" s="803"/>
      <c r="AC27" s="803"/>
      <c r="AD27" s="803"/>
      <c r="AE27" s="803"/>
      <c r="AF27" s="897"/>
      <c r="AG27" s="898"/>
      <c r="AH27" s="898"/>
      <c r="AI27" s="898"/>
      <c r="AJ27" s="899"/>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12"/>
      <c r="BJ27" s="252"/>
      <c r="BK27" s="252"/>
      <c r="BL27" s="252"/>
      <c r="BM27" s="252"/>
      <c r="BN27" s="252"/>
      <c r="BO27" s="265"/>
      <c r="BP27" s="265"/>
      <c r="BQ27" s="262">
        <v>21</v>
      </c>
      <c r="BR27" s="263"/>
      <c r="BS27" s="850"/>
      <c r="BT27" s="851"/>
      <c r="BU27" s="851"/>
      <c r="BV27" s="851"/>
      <c r="BW27" s="851"/>
      <c r="BX27" s="851"/>
      <c r="BY27" s="851"/>
      <c r="BZ27" s="851"/>
      <c r="CA27" s="851"/>
      <c r="CB27" s="851"/>
      <c r="CC27" s="851"/>
      <c r="CD27" s="851"/>
      <c r="CE27" s="851"/>
      <c r="CF27" s="851"/>
      <c r="CG27" s="852"/>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6"/>
    </row>
    <row r="28" spans="1:131" s="247" customFormat="1" ht="26.25" customHeight="1" thickTop="1">
      <c r="A28" s="266">
        <v>1</v>
      </c>
      <c r="B28" s="813" t="s">
        <v>397</v>
      </c>
      <c r="C28" s="814"/>
      <c r="D28" s="814"/>
      <c r="E28" s="814"/>
      <c r="F28" s="814"/>
      <c r="G28" s="814"/>
      <c r="H28" s="814"/>
      <c r="I28" s="814"/>
      <c r="J28" s="814"/>
      <c r="K28" s="814"/>
      <c r="L28" s="814"/>
      <c r="M28" s="814"/>
      <c r="N28" s="814"/>
      <c r="O28" s="814"/>
      <c r="P28" s="815"/>
      <c r="Q28" s="904">
        <v>16952</v>
      </c>
      <c r="R28" s="905"/>
      <c r="S28" s="905"/>
      <c r="T28" s="905"/>
      <c r="U28" s="905"/>
      <c r="V28" s="905">
        <v>16485</v>
      </c>
      <c r="W28" s="905"/>
      <c r="X28" s="905"/>
      <c r="Y28" s="905"/>
      <c r="Z28" s="905"/>
      <c r="AA28" s="905">
        <v>467</v>
      </c>
      <c r="AB28" s="905"/>
      <c r="AC28" s="905"/>
      <c r="AD28" s="905"/>
      <c r="AE28" s="906"/>
      <c r="AF28" s="907">
        <v>467</v>
      </c>
      <c r="AG28" s="905"/>
      <c r="AH28" s="905"/>
      <c r="AI28" s="905"/>
      <c r="AJ28" s="908"/>
      <c r="AK28" s="909">
        <v>1127</v>
      </c>
      <c r="AL28" s="900"/>
      <c r="AM28" s="900"/>
      <c r="AN28" s="900"/>
      <c r="AO28" s="900"/>
      <c r="AP28" s="900" t="s">
        <v>582</v>
      </c>
      <c r="AQ28" s="900"/>
      <c r="AR28" s="900"/>
      <c r="AS28" s="900"/>
      <c r="AT28" s="900"/>
      <c r="AU28" s="900" t="s">
        <v>582</v>
      </c>
      <c r="AV28" s="900"/>
      <c r="AW28" s="900"/>
      <c r="AX28" s="900"/>
      <c r="AY28" s="900"/>
      <c r="AZ28" s="901" t="s">
        <v>582</v>
      </c>
      <c r="BA28" s="901"/>
      <c r="BB28" s="901"/>
      <c r="BC28" s="901"/>
      <c r="BD28" s="901"/>
      <c r="BE28" s="902"/>
      <c r="BF28" s="902"/>
      <c r="BG28" s="902"/>
      <c r="BH28" s="902"/>
      <c r="BI28" s="903"/>
      <c r="BJ28" s="252"/>
      <c r="BK28" s="252"/>
      <c r="BL28" s="252"/>
      <c r="BM28" s="252"/>
      <c r="BN28" s="252"/>
      <c r="BO28" s="265"/>
      <c r="BP28" s="265"/>
      <c r="BQ28" s="262">
        <v>22</v>
      </c>
      <c r="BR28" s="263"/>
      <c r="BS28" s="850"/>
      <c r="BT28" s="851"/>
      <c r="BU28" s="851"/>
      <c r="BV28" s="851"/>
      <c r="BW28" s="851"/>
      <c r="BX28" s="851"/>
      <c r="BY28" s="851"/>
      <c r="BZ28" s="851"/>
      <c r="CA28" s="851"/>
      <c r="CB28" s="851"/>
      <c r="CC28" s="851"/>
      <c r="CD28" s="851"/>
      <c r="CE28" s="851"/>
      <c r="CF28" s="851"/>
      <c r="CG28" s="852"/>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6"/>
    </row>
    <row r="29" spans="1:131" s="247" customFormat="1" ht="26.25" customHeight="1">
      <c r="A29" s="266">
        <v>2</v>
      </c>
      <c r="B29" s="837" t="s">
        <v>398</v>
      </c>
      <c r="C29" s="838"/>
      <c r="D29" s="838"/>
      <c r="E29" s="838"/>
      <c r="F29" s="838"/>
      <c r="G29" s="838"/>
      <c r="H29" s="838"/>
      <c r="I29" s="838"/>
      <c r="J29" s="838"/>
      <c r="K29" s="838"/>
      <c r="L29" s="838"/>
      <c r="M29" s="838"/>
      <c r="N29" s="838"/>
      <c r="O29" s="838"/>
      <c r="P29" s="839"/>
      <c r="Q29" s="840">
        <v>10334</v>
      </c>
      <c r="R29" s="841"/>
      <c r="S29" s="841"/>
      <c r="T29" s="841"/>
      <c r="U29" s="841"/>
      <c r="V29" s="841">
        <v>9851</v>
      </c>
      <c r="W29" s="841"/>
      <c r="X29" s="841"/>
      <c r="Y29" s="841"/>
      <c r="Z29" s="841"/>
      <c r="AA29" s="841">
        <v>482</v>
      </c>
      <c r="AB29" s="841"/>
      <c r="AC29" s="841"/>
      <c r="AD29" s="841"/>
      <c r="AE29" s="842"/>
      <c r="AF29" s="843">
        <v>482</v>
      </c>
      <c r="AG29" s="844"/>
      <c r="AH29" s="844"/>
      <c r="AI29" s="844"/>
      <c r="AJ29" s="845"/>
      <c r="AK29" s="912">
        <v>1813</v>
      </c>
      <c r="AL29" s="913"/>
      <c r="AM29" s="913"/>
      <c r="AN29" s="913"/>
      <c r="AO29" s="913"/>
      <c r="AP29" s="913" t="s">
        <v>582</v>
      </c>
      <c r="AQ29" s="913"/>
      <c r="AR29" s="913"/>
      <c r="AS29" s="913"/>
      <c r="AT29" s="913"/>
      <c r="AU29" s="913" t="s">
        <v>582</v>
      </c>
      <c r="AV29" s="913"/>
      <c r="AW29" s="913"/>
      <c r="AX29" s="913"/>
      <c r="AY29" s="913"/>
      <c r="AZ29" s="914" t="s">
        <v>583</v>
      </c>
      <c r="BA29" s="914"/>
      <c r="BB29" s="914"/>
      <c r="BC29" s="914"/>
      <c r="BD29" s="914"/>
      <c r="BE29" s="910"/>
      <c r="BF29" s="910"/>
      <c r="BG29" s="910"/>
      <c r="BH29" s="910"/>
      <c r="BI29" s="911"/>
      <c r="BJ29" s="252"/>
      <c r="BK29" s="252"/>
      <c r="BL29" s="252"/>
      <c r="BM29" s="252"/>
      <c r="BN29" s="252"/>
      <c r="BO29" s="265"/>
      <c r="BP29" s="265"/>
      <c r="BQ29" s="262">
        <v>23</v>
      </c>
      <c r="BR29" s="263"/>
      <c r="BS29" s="850"/>
      <c r="BT29" s="851"/>
      <c r="BU29" s="851"/>
      <c r="BV29" s="851"/>
      <c r="BW29" s="851"/>
      <c r="BX29" s="851"/>
      <c r="BY29" s="851"/>
      <c r="BZ29" s="851"/>
      <c r="CA29" s="851"/>
      <c r="CB29" s="851"/>
      <c r="CC29" s="851"/>
      <c r="CD29" s="851"/>
      <c r="CE29" s="851"/>
      <c r="CF29" s="851"/>
      <c r="CG29" s="852"/>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6"/>
    </row>
    <row r="30" spans="1:131" s="247" customFormat="1" ht="26.25" customHeight="1">
      <c r="A30" s="266">
        <v>3</v>
      </c>
      <c r="B30" s="837" t="s">
        <v>399</v>
      </c>
      <c r="C30" s="838"/>
      <c r="D30" s="838"/>
      <c r="E30" s="838"/>
      <c r="F30" s="838"/>
      <c r="G30" s="838"/>
      <c r="H30" s="838"/>
      <c r="I30" s="838"/>
      <c r="J30" s="838"/>
      <c r="K30" s="838"/>
      <c r="L30" s="838"/>
      <c r="M30" s="838"/>
      <c r="N30" s="838"/>
      <c r="O30" s="838"/>
      <c r="P30" s="839"/>
      <c r="Q30" s="840">
        <v>1728</v>
      </c>
      <c r="R30" s="841"/>
      <c r="S30" s="841"/>
      <c r="T30" s="841"/>
      <c r="U30" s="841"/>
      <c r="V30" s="841">
        <v>1717</v>
      </c>
      <c r="W30" s="841"/>
      <c r="X30" s="841"/>
      <c r="Y30" s="841"/>
      <c r="Z30" s="841"/>
      <c r="AA30" s="841">
        <v>12</v>
      </c>
      <c r="AB30" s="841"/>
      <c r="AC30" s="841"/>
      <c r="AD30" s="841"/>
      <c r="AE30" s="842"/>
      <c r="AF30" s="843">
        <v>12</v>
      </c>
      <c r="AG30" s="844"/>
      <c r="AH30" s="844"/>
      <c r="AI30" s="844"/>
      <c r="AJ30" s="845"/>
      <c r="AK30" s="912">
        <v>337</v>
      </c>
      <c r="AL30" s="913"/>
      <c r="AM30" s="913"/>
      <c r="AN30" s="913"/>
      <c r="AO30" s="913"/>
      <c r="AP30" s="913" t="s">
        <v>582</v>
      </c>
      <c r="AQ30" s="913"/>
      <c r="AR30" s="913"/>
      <c r="AS30" s="913"/>
      <c r="AT30" s="913"/>
      <c r="AU30" s="913" t="s">
        <v>582</v>
      </c>
      <c r="AV30" s="913"/>
      <c r="AW30" s="913"/>
      <c r="AX30" s="913"/>
      <c r="AY30" s="913"/>
      <c r="AZ30" s="914" t="s">
        <v>582</v>
      </c>
      <c r="BA30" s="914"/>
      <c r="BB30" s="914"/>
      <c r="BC30" s="914"/>
      <c r="BD30" s="914"/>
      <c r="BE30" s="910"/>
      <c r="BF30" s="910"/>
      <c r="BG30" s="910"/>
      <c r="BH30" s="910"/>
      <c r="BI30" s="911"/>
      <c r="BJ30" s="252"/>
      <c r="BK30" s="252"/>
      <c r="BL30" s="252"/>
      <c r="BM30" s="252"/>
      <c r="BN30" s="252"/>
      <c r="BO30" s="265"/>
      <c r="BP30" s="265"/>
      <c r="BQ30" s="262">
        <v>24</v>
      </c>
      <c r="BR30" s="263"/>
      <c r="BS30" s="850"/>
      <c r="BT30" s="851"/>
      <c r="BU30" s="851"/>
      <c r="BV30" s="851"/>
      <c r="BW30" s="851"/>
      <c r="BX30" s="851"/>
      <c r="BY30" s="851"/>
      <c r="BZ30" s="851"/>
      <c r="CA30" s="851"/>
      <c r="CB30" s="851"/>
      <c r="CC30" s="851"/>
      <c r="CD30" s="851"/>
      <c r="CE30" s="851"/>
      <c r="CF30" s="851"/>
      <c r="CG30" s="852"/>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6"/>
    </row>
    <row r="31" spans="1:131" s="247" customFormat="1" ht="26.25" customHeight="1">
      <c r="A31" s="266">
        <v>4</v>
      </c>
      <c r="B31" s="837" t="s">
        <v>400</v>
      </c>
      <c r="C31" s="838"/>
      <c r="D31" s="838"/>
      <c r="E31" s="838"/>
      <c r="F31" s="838"/>
      <c r="G31" s="838"/>
      <c r="H31" s="838"/>
      <c r="I31" s="838"/>
      <c r="J31" s="838"/>
      <c r="K31" s="838"/>
      <c r="L31" s="838"/>
      <c r="M31" s="838"/>
      <c r="N31" s="838"/>
      <c r="O31" s="838"/>
      <c r="P31" s="839"/>
      <c r="Q31" s="840">
        <v>3942</v>
      </c>
      <c r="R31" s="841"/>
      <c r="S31" s="841"/>
      <c r="T31" s="841"/>
      <c r="U31" s="841"/>
      <c r="V31" s="841">
        <v>3190</v>
      </c>
      <c r="W31" s="841"/>
      <c r="X31" s="841"/>
      <c r="Y31" s="841"/>
      <c r="Z31" s="841"/>
      <c r="AA31" s="841">
        <v>752</v>
      </c>
      <c r="AB31" s="841"/>
      <c r="AC31" s="841"/>
      <c r="AD31" s="841"/>
      <c r="AE31" s="842"/>
      <c r="AF31" s="843">
        <v>2788</v>
      </c>
      <c r="AG31" s="844"/>
      <c r="AH31" s="844"/>
      <c r="AI31" s="844"/>
      <c r="AJ31" s="845"/>
      <c r="AK31" s="912" t="s">
        <v>582</v>
      </c>
      <c r="AL31" s="913"/>
      <c r="AM31" s="913"/>
      <c r="AN31" s="913"/>
      <c r="AO31" s="913"/>
      <c r="AP31" s="913">
        <v>2503</v>
      </c>
      <c r="AQ31" s="913"/>
      <c r="AR31" s="913"/>
      <c r="AS31" s="913"/>
      <c r="AT31" s="913"/>
      <c r="AU31" s="913">
        <v>0</v>
      </c>
      <c r="AV31" s="913"/>
      <c r="AW31" s="913"/>
      <c r="AX31" s="913"/>
      <c r="AY31" s="913"/>
      <c r="AZ31" s="914" t="s">
        <v>583</v>
      </c>
      <c r="BA31" s="914"/>
      <c r="BB31" s="914"/>
      <c r="BC31" s="914"/>
      <c r="BD31" s="914"/>
      <c r="BE31" s="910" t="s">
        <v>401</v>
      </c>
      <c r="BF31" s="910"/>
      <c r="BG31" s="910"/>
      <c r="BH31" s="910"/>
      <c r="BI31" s="911"/>
      <c r="BJ31" s="252"/>
      <c r="BK31" s="252"/>
      <c r="BL31" s="252"/>
      <c r="BM31" s="252"/>
      <c r="BN31" s="252"/>
      <c r="BO31" s="265"/>
      <c r="BP31" s="265"/>
      <c r="BQ31" s="262">
        <v>25</v>
      </c>
      <c r="BR31" s="263"/>
      <c r="BS31" s="850"/>
      <c r="BT31" s="851"/>
      <c r="BU31" s="851"/>
      <c r="BV31" s="851"/>
      <c r="BW31" s="851"/>
      <c r="BX31" s="851"/>
      <c r="BY31" s="851"/>
      <c r="BZ31" s="851"/>
      <c r="CA31" s="851"/>
      <c r="CB31" s="851"/>
      <c r="CC31" s="851"/>
      <c r="CD31" s="851"/>
      <c r="CE31" s="851"/>
      <c r="CF31" s="851"/>
      <c r="CG31" s="852"/>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6"/>
    </row>
    <row r="32" spans="1:131" s="247" customFormat="1" ht="26.25" customHeight="1">
      <c r="A32" s="266">
        <v>5</v>
      </c>
      <c r="B32" s="837" t="s">
        <v>402</v>
      </c>
      <c r="C32" s="838"/>
      <c r="D32" s="838"/>
      <c r="E32" s="838"/>
      <c r="F32" s="838"/>
      <c r="G32" s="838"/>
      <c r="H32" s="838"/>
      <c r="I32" s="838"/>
      <c r="J32" s="838"/>
      <c r="K32" s="838"/>
      <c r="L32" s="838"/>
      <c r="M32" s="838"/>
      <c r="N32" s="838"/>
      <c r="O32" s="838"/>
      <c r="P32" s="839"/>
      <c r="Q32" s="840">
        <v>3644</v>
      </c>
      <c r="R32" s="841"/>
      <c r="S32" s="841"/>
      <c r="T32" s="841"/>
      <c r="U32" s="841"/>
      <c r="V32" s="841">
        <v>3513</v>
      </c>
      <c r="W32" s="841"/>
      <c r="X32" s="841"/>
      <c r="Y32" s="841"/>
      <c r="Z32" s="841"/>
      <c r="AA32" s="841">
        <v>131</v>
      </c>
      <c r="AB32" s="841"/>
      <c r="AC32" s="841"/>
      <c r="AD32" s="841"/>
      <c r="AE32" s="842"/>
      <c r="AF32" s="843">
        <v>183</v>
      </c>
      <c r="AG32" s="844"/>
      <c r="AH32" s="844"/>
      <c r="AI32" s="844"/>
      <c r="AJ32" s="845"/>
      <c r="AK32" s="912">
        <v>1515</v>
      </c>
      <c r="AL32" s="913"/>
      <c r="AM32" s="913"/>
      <c r="AN32" s="913"/>
      <c r="AO32" s="913"/>
      <c r="AP32" s="913">
        <v>18942</v>
      </c>
      <c r="AQ32" s="913"/>
      <c r="AR32" s="913"/>
      <c r="AS32" s="913"/>
      <c r="AT32" s="913"/>
      <c r="AU32" s="913">
        <v>8543</v>
      </c>
      <c r="AV32" s="913"/>
      <c r="AW32" s="913"/>
      <c r="AX32" s="913"/>
      <c r="AY32" s="913"/>
      <c r="AZ32" s="914" t="s">
        <v>583</v>
      </c>
      <c r="BA32" s="914"/>
      <c r="BB32" s="914"/>
      <c r="BC32" s="914"/>
      <c r="BD32" s="914"/>
      <c r="BE32" s="910" t="s">
        <v>401</v>
      </c>
      <c r="BF32" s="910"/>
      <c r="BG32" s="910"/>
      <c r="BH32" s="910"/>
      <c r="BI32" s="911"/>
      <c r="BJ32" s="252"/>
      <c r="BK32" s="252"/>
      <c r="BL32" s="252"/>
      <c r="BM32" s="252"/>
      <c r="BN32" s="252"/>
      <c r="BO32" s="265"/>
      <c r="BP32" s="265"/>
      <c r="BQ32" s="262">
        <v>26</v>
      </c>
      <c r="BR32" s="263"/>
      <c r="BS32" s="850"/>
      <c r="BT32" s="851"/>
      <c r="BU32" s="851"/>
      <c r="BV32" s="851"/>
      <c r="BW32" s="851"/>
      <c r="BX32" s="851"/>
      <c r="BY32" s="851"/>
      <c r="BZ32" s="851"/>
      <c r="CA32" s="851"/>
      <c r="CB32" s="851"/>
      <c r="CC32" s="851"/>
      <c r="CD32" s="851"/>
      <c r="CE32" s="851"/>
      <c r="CF32" s="851"/>
      <c r="CG32" s="852"/>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6"/>
    </row>
    <row r="33" spans="1:131" s="247" customFormat="1" ht="26.25" customHeight="1">
      <c r="A33" s="266">
        <v>6</v>
      </c>
      <c r="B33" s="837" t="s">
        <v>403</v>
      </c>
      <c r="C33" s="838"/>
      <c r="D33" s="838"/>
      <c r="E33" s="838"/>
      <c r="F33" s="838"/>
      <c r="G33" s="838"/>
      <c r="H33" s="838"/>
      <c r="I33" s="838"/>
      <c r="J33" s="838"/>
      <c r="K33" s="838"/>
      <c r="L33" s="838"/>
      <c r="M33" s="838"/>
      <c r="N33" s="838"/>
      <c r="O33" s="838"/>
      <c r="P33" s="839"/>
      <c r="Q33" s="840">
        <v>835</v>
      </c>
      <c r="R33" s="841"/>
      <c r="S33" s="841"/>
      <c r="T33" s="841"/>
      <c r="U33" s="841"/>
      <c r="V33" s="841">
        <v>822</v>
      </c>
      <c r="W33" s="841"/>
      <c r="X33" s="841"/>
      <c r="Y33" s="841"/>
      <c r="Z33" s="841"/>
      <c r="AA33" s="841">
        <v>13</v>
      </c>
      <c r="AB33" s="841"/>
      <c r="AC33" s="841"/>
      <c r="AD33" s="841"/>
      <c r="AE33" s="842"/>
      <c r="AF33" s="843">
        <v>13</v>
      </c>
      <c r="AG33" s="844"/>
      <c r="AH33" s="844"/>
      <c r="AI33" s="844"/>
      <c r="AJ33" s="845"/>
      <c r="AK33" s="912">
        <v>357</v>
      </c>
      <c r="AL33" s="913"/>
      <c r="AM33" s="913"/>
      <c r="AN33" s="913"/>
      <c r="AO33" s="913"/>
      <c r="AP33" s="913">
        <v>4420</v>
      </c>
      <c r="AQ33" s="913"/>
      <c r="AR33" s="913"/>
      <c r="AS33" s="913"/>
      <c r="AT33" s="913"/>
      <c r="AU33" s="913">
        <v>4420</v>
      </c>
      <c r="AV33" s="913"/>
      <c r="AW33" s="913"/>
      <c r="AX33" s="913"/>
      <c r="AY33" s="913"/>
      <c r="AZ33" s="914" t="s">
        <v>583</v>
      </c>
      <c r="BA33" s="914"/>
      <c r="BB33" s="914"/>
      <c r="BC33" s="914"/>
      <c r="BD33" s="914"/>
      <c r="BE33" s="910" t="s">
        <v>404</v>
      </c>
      <c r="BF33" s="910"/>
      <c r="BG33" s="910"/>
      <c r="BH33" s="910"/>
      <c r="BI33" s="911"/>
      <c r="BJ33" s="252"/>
      <c r="BK33" s="252"/>
      <c r="BL33" s="252"/>
      <c r="BM33" s="252"/>
      <c r="BN33" s="252"/>
      <c r="BO33" s="265"/>
      <c r="BP33" s="265"/>
      <c r="BQ33" s="262">
        <v>27</v>
      </c>
      <c r="BR33" s="263"/>
      <c r="BS33" s="850"/>
      <c r="BT33" s="851"/>
      <c r="BU33" s="851"/>
      <c r="BV33" s="851"/>
      <c r="BW33" s="851"/>
      <c r="BX33" s="851"/>
      <c r="BY33" s="851"/>
      <c r="BZ33" s="851"/>
      <c r="CA33" s="851"/>
      <c r="CB33" s="851"/>
      <c r="CC33" s="851"/>
      <c r="CD33" s="851"/>
      <c r="CE33" s="851"/>
      <c r="CF33" s="851"/>
      <c r="CG33" s="852"/>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6"/>
    </row>
    <row r="34" spans="1:131" s="247" customFormat="1" ht="26.25" customHeight="1">
      <c r="A34" s="266">
        <v>7</v>
      </c>
      <c r="B34" s="837" t="s">
        <v>405</v>
      </c>
      <c r="C34" s="838"/>
      <c r="D34" s="838"/>
      <c r="E34" s="838"/>
      <c r="F34" s="838"/>
      <c r="G34" s="838"/>
      <c r="H34" s="838"/>
      <c r="I34" s="838"/>
      <c r="J34" s="838"/>
      <c r="K34" s="838"/>
      <c r="L34" s="838"/>
      <c r="M34" s="838"/>
      <c r="N34" s="838"/>
      <c r="O34" s="838"/>
      <c r="P34" s="839"/>
      <c r="Q34" s="840">
        <v>13</v>
      </c>
      <c r="R34" s="841"/>
      <c r="S34" s="841"/>
      <c r="T34" s="841"/>
      <c r="U34" s="841"/>
      <c r="V34" s="841">
        <v>13</v>
      </c>
      <c r="W34" s="841"/>
      <c r="X34" s="841"/>
      <c r="Y34" s="841"/>
      <c r="Z34" s="841"/>
      <c r="AA34" s="841" t="s">
        <v>598</v>
      </c>
      <c r="AB34" s="841"/>
      <c r="AC34" s="841"/>
      <c r="AD34" s="841"/>
      <c r="AE34" s="842"/>
      <c r="AF34" s="843">
        <v>5</v>
      </c>
      <c r="AG34" s="844"/>
      <c r="AH34" s="844"/>
      <c r="AI34" s="844"/>
      <c r="AJ34" s="845"/>
      <c r="AK34" s="912">
        <v>6</v>
      </c>
      <c r="AL34" s="913"/>
      <c r="AM34" s="913"/>
      <c r="AN34" s="913"/>
      <c r="AO34" s="913"/>
      <c r="AP34" s="913" t="s">
        <v>591</v>
      </c>
      <c r="AQ34" s="913"/>
      <c r="AR34" s="913"/>
      <c r="AS34" s="913"/>
      <c r="AT34" s="913"/>
      <c r="AU34" s="913" t="s">
        <v>591</v>
      </c>
      <c r="AV34" s="913"/>
      <c r="AW34" s="913"/>
      <c r="AX34" s="913"/>
      <c r="AY34" s="913"/>
      <c r="AZ34" s="914" t="s">
        <v>583</v>
      </c>
      <c r="BA34" s="914"/>
      <c r="BB34" s="914"/>
      <c r="BC34" s="914"/>
      <c r="BD34" s="914"/>
      <c r="BE34" s="910" t="s">
        <v>406</v>
      </c>
      <c r="BF34" s="910"/>
      <c r="BG34" s="910"/>
      <c r="BH34" s="910"/>
      <c r="BI34" s="911"/>
      <c r="BJ34" s="252"/>
      <c r="BK34" s="252"/>
      <c r="BL34" s="252"/>
      <c r="BM34" s="252"/>
      <c r="BN34" s="252"/>
      <c r="BO34" s="265"/>
      <c r="BP34" s="265"/>
      <c r="BQ34" s="262">
        <v>28</v>
      </c>
      <c r="BR34" s="263"/>
      <c r="BS34" s="850"/>
      <c r="BT34" s="851"/>
      <c r="BU34" s="851"/>
      <c r="BV34" s="851"/>
      <c r="BW34" s="851"/>
      <c r="BX34" s="851"/>
      <c r="BY34" s="851"/>
      <c r="BZ34" s="851"/>
      <c r="CA34" s="851"/>
      <c r="CB34" s="851"/>
      <c r="CC34" s="851"/>
      <c r="CD34" s="851"/>
      <c r="CE34" s="851"/>
      <c r="CF34" s="851"/>
      <c r="CG34" s="852"/>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6"/>
    </row>
    <row r="35" spans="1:131" s="247" customFormat="1" ht="26.25" customHeight="1">
      <c r="A35" s="266">
        <v>8</v>
      </c>
      <c r="B35" s="837"/>
      <c r="C35" s="838"/>
      <c r="D35" s="838"/>
      <c r="E35" s="838"/>
      <c r="F35" s="838"/>
      <c r="G35" s="838"/>
      <c r="H35" s="838"/>
      <c r="I35" s="838"/>
      <c r="J35" s="838"/>
      <c r="K35" s="838"/>
      <c r="L35" s="838"/>
      <c r="M35" s="838"/>
      <c r="N35" s="838"/>
      <c r="O35" s="838"/>
      <c r="P35" s="839"/>
      <c r="Q35" s="840"/>
      <c r="R35" s="841"/>
      <c r="S35" s="841"/>
      <c r="T35" s="841"/>
      <c r="U35" s="841"/>
      <c r="V35" s="841"/>
      <c r="W35" s="841"/>
      <c r="X35" s="841"/>
      <c r="Y35" s="841"/>
      <c r="Z35" s="841"/>
      <c r="AA35" s="841"/>
      <c r="AB35" s="841"/>
      <c r="AC35" s="841"/>
      <c r="AD35" s="841"/>
      <c r="AE35" s="842"/>
      <c r="AF35" s="843"/>
      <c r="AG35" s="844"/>
      <c r="AH35" s="844"/>
      <c r="AI35" s="844"/>
      <c r="AJ35" s="845"/>
      <c r="AK35" s="912"/>
      <c r="AL35" s="913"/>
      <c r="AM35" s="913"/>
      <c r="AN35" s="913"/>
      <c r="AO35" s="913"/>
      <c r="AP35" s="913"/>
      <c r="AQ35" s="913"/>
      <c r="AR35" s="913"/>
      <c r="AS35" s="913"/>
      <c r="AT35" s="913"/>
      <c r="AU35" s="913"/>
      <c r="AV35" s="913"/>
      <c r="AW35" s="913"/>
      <c r="AX35" s="913"/>
      <c r="AY35" s="913"/>
      <c r="AZ35" s="914"/>
      <c r="BA35" s="914"/>
      <c r="BB35" s="914"/>
      <c r="BC35" s="914"/>
      <c r="BD35" s="914"/>
      <c r="BE35" s="910"/>
      <c r="BF35" s="910"/>
      <c r="BG35" s="910"/>
      <c r="BH35" s="910"/>
      <c r="BI35" s="911"/>
      <c r="BJ35" s="252"/>
      <c r="BK35" s="252"/>
      <c r="BL35" s="252"/>
      <c r="BM35" s="252"/>
      <c r="BN35" s="252"/>
      <c r="BO35" s="265"/>
      <c r="BP35" s="265"/>
      <c r="BQ35" s="262">
        <v>29</v>
      </c>
      <c r="BR35" s="263"/>
      <c r="BS35" s="850"/>
      <c r="BT35" s="851"/>
      <c r="BU35" s="851"/>
      <c r="BV35" s="851"/>
      <c r="BW35" s="851"/>
      <c r="BX35" s="851"/>
      <c r="BY35" s="851"/>
      <c r="BZ35" s="851"/>
      <c r="CA35" s="851"/>
      <c r="CB35" s="851"/>
      <c r="CC35" s="851"/>
      <c r="CD35" s="851"/>
      <c r="CE35" s="851"/>
      <c r="CF35" s="851"/>
      <c r="CG35" s="852"/>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6"/>
    </row>
    <row r="36" spans="1:131" s="247" customFormat="1" ht="26.25" customHeight="1">
      <c r="A36" s="266">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42"/>
      <c r="AF36" s="843"/>
      <c r="AG36" s="844"/>
      <c r="AH36" s="844"/>
      <c r="AI36" s="844"/>
      <c r="AJ36" s="845"/>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2"/>
      <c r="BK36" s="252"/>
      <c r="BL36" s="252"/>
      <c r="BM36" s="252"/>
      <c r="BN36" s="252"/>
      <c r="BO36" s="265"/>
      <c r="BP36" s="265"/>
      <c r="BQ36" s="262">
        <v>30</v>
      </c>
      <c r="BR36" s="263"/>
      <c r="BS36" s="850"/>
      <c r="BT36" s="851"/>
      <c r="BU36" s="851"/>
      <c r="BV36" s="851"/>
      <c r="BW36" s="851"/>
      <c r="BX36" s="851"/>
      <c r="BY36" s="851"/>
      <c r="BZ36" s="851"/>
      <c r="CA36" s="851"/>
      <c r="CB36" s="851"/>
      <c r="CC36" s="851"/>
      <c r="CD36" s="851"/>
      <c r="CE36" s="851"/>
      <c r="CF36" s="851"/>
      <c r="CG36" s="852"/>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6"/>
    </row>
    <row r="37" spans="1:131" s="247" customFormat="1" ht="26.25" customHeight="1">
      <c r="A37" s="266">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42"/>
      <c r="AF37" s="843"/>
      <c r="AG37" s="844"/>
      <c r="AH37" s="844"/>
      <c r="AI37" s="844"/>
      <c r="AJ37" s="845"/>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2"/>
      <c r="BK37" s="252"/>
      <c r="BL37" s="252"/>
      <c r="BM37" s="252"/>
      <c r="BN37" s="252"/>
      <c r="BO37" s="265"/>
      <c r="BP37" s="265"/>
      <c r="BQ37" s="262">
        <v>31</v>
      </c>
      <c r="BR37" s="263"/>
      <c r="BS37" s="850"/>
      <c r="BT37" s="851"/>
      <c r="BU37" s="851"/>
      <c r="BV37" s="851"/>
      <c r="BW37" s="851"/>
      <c r="BX37" s="851"/>
      <c r="BY37" s="851"/>
      <c r="BZ37" s="851"/>
      <c r="CA37" s="851"/>
      <c r="CB37" s="851"/>
      <c r="CC37" s="851"/>
      <c r="CD37" s="851"/>
      <c r="CE37" s="851"/>
      <c r="CF37" s="851"/>
      <c r="CG37" s="852"/>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6"/>
    </row>
    <row r="38" spans="1:131" s="247" customFormat="1" ht="26.25" customHeight="1">
      <c r="A38" s="266">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42"/>
      <c r="AF38" s="843"/>
      <c r="AG38" s="844"/>
      <c r="AH38" s="844"/>
      <c r="AI38" s="844"/>
      <c r="AJ38" s="845"/>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2"/>
      <c r="BK38" s="252"/>
      <c r="BL38" s="252"/>
      <c r="BM38" s="252"/>
      <c r="BN38" s="252"/>
      <c r="BO38" s="265"/>
      <c r="BP38" s="265"/>
      <c r="BQ38" s="262">
        <v>32</v>
      </c>
      <c r="BR38" s="263"/>
      <c r="BS38" s="850"/>
      <c r="BT38" s="851"/>
      <c r="BU38" s="851"/>
      <c r="BV38" s="851"/>
      <c r="BW38" s="851"/>
      <c r="BX38" s="851"/>
      <c r="BY38" s="851"/>
      <c r="BZ38" s="851"/>
      <c r="CA38" s="851"/>
      <c r="CB38" s="851"/>
      <c r="CC38" s="851"/>
      <c r="CD38" s="851"/>
      <c r="CE38" s="851"/>
      <c r="CF38" s="851"/>
      <c r="CG38" s="852"/>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6"/>
    </row>
    <row r="39" spans="1:131" s="247" customFormat="1" ht="26.25" customHeight="1">
      <c r="A39" s="266">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42"/>
      <c r="AF39" s="843"/>
      <c r="AG39" s="844"/>
      <c r="AH39" s="844"/>
      <c r="AI39" s="844"/>
      <c r="AJ39" s="845"/>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2"/>
      <c r="BK39" s="252"/>
      <c r="BL39" s="252"/>
      <c r="BM39" s="252"/>
      <c r="BN39" s="252"/>
      <c r="BO39" s="265"/>
      <c r="BP39" s="265"/>
      <c r="BQ39" s="262">
        <v>33</v>
      </c>
      <c r="BR39" s="263"/>
      <c r="BS39" s="850"/>
      <c r="BT39" s="851"/>
      <c r="BU39" s="851"/>
      <c r="BV39" s="851"/>
      <c r="BW39" s="851"/>
      <c r="BX39" s="851"/>
      <c r="BY39" s="851"/>
      <c r="BZ39" s="851"/>
      <c r="CA39" s="851"/>
      <c r="CB39" s="851"/>
      <c r="CC39" s="851"/>
      <c r="CD39" s="851"/>
      <c r="CE39" s="851"/>
      <c r="CF39" s="851"/>
      <c r="CG39" s="852"/>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6"/>
    </row>
    <row r="40" spans="1:131" s="247" customFormat="1" ht="26.25" customHeight="1">
      <c r="A40" s="261">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42"/>
      <c r="AF40" s="843"/>
      <c r="AG40" s="844"/>
      <c r="AH40" s="844"/>
      <c r="AI40" s="844"/>
      <c r="AJ40" s="845"/>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2"/>
      <c r="BK40" s="252"/>
      <c r="BL40" s="252"/>
      <c r="BM40" s="252"/>
      <c r="BN40" s="252"/>
      <c r="BO40" s="265"/>
      <c r="BP40" s="265"/>
      <c r="BQ40" s="262">
        <v>34</v>
      </c>
      <c r="BR40" s="263"/>
      <c r="BS40" s="850"/>
      <c r="BT40" s="851"/>
      <c r="BU40" s="851"/>
      <c r="BV40" s="851"/>
      <c r="BW40" s="851"/>
      <c r="BX40" s="851"/>
      <c r="BY40" s="851"/>
      <c r="BZ40" s="851"/>
      <c r="CA40" s="851"/>
      <c r="CB40" s="851"/>
      <c r="CC40" s="851"/>
      <c r="CD40" s="851"/>
      <c r="CE40" s="851"/>
      <c r="CF40" s="851"/>
      <c r="CG40" s="852"/>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6"/>
    </row>
    <row r="41" spans="1:131" s="247" customFormat="1" ht="26.25" customHeight="1">
      <c r="A41" s="261">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42"/>
      <c r="AF41" s="843"/>
      <c r="AG41" s="844"/>
      <c r="AH41" s="844"/>
      <c r="AI41" s="844"/>
      <c r="AJ41" s="845"/>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2"/>
      <c r="BK41" s="252"/>
      <c r="BL41" s="252"/>
      <c r="BM41" s="252"/>
      <c r="BN41" s="252"/>
      <c r="BO41" s="265"/>
      <c r="BP41" s="265"/>
      <c r="BQ41" s="262">
        <v>35</v>
      </c>
      <c r="BR41" s="263"/>
      <c r="BS41" s="850"/>
      <c r="BT41" s="851"/>
      <c r="BU41" s="851"/>
      <c r="BV41" s="851"/>
      <c r="BW41" s="851"/>
      <c r="BX41" s="851"/>
      <c r="BY41" s="851"/>
      <c r="BZ41" s="851"/>
      <c r="CA41" s="851"/>
      <c r="CB41" s="851"/>
      <c r="CC41" s="851"/>
      <c r="CD41" s="851"/>
      <c r="CE41" s="851"/>
      <c r="CF41" s="851"/>
      <c r="CG41" s="852"/>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6"/>
    </row>
    <row r="42" spans="1:131" s="247" customFormat="1" ht="26.25" customHeight="1">
      <c r="A42" s="261">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42"/>
      <c r="AF42" s="843"/>
      <c r="AG42" s="844"/>
      <c r="AH42" s="844"/>
      <c r="AI42" s="844"/>
      <c r="AJ42" s="845"/>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2"/>
      <c r="BK42" s="252"/>
      <c r="BL42" s="252"/>
      <c r="BM42" s="252"/>
      <c r="BN42" s="252"/>
      <c r="BO42" s="265"/>
      <c r="BP42" s="265"/>
      <c r="BQ42" s="262">
        <v>36</v>
      </c>
      <c r="BR42" s="263"/>
      <c r="BS42" s="850"/>
      <c r="BT42" s="851"/>
      <c r="BU42" s="851"/>
      <c r="BV42" s="851"/>
      <c r="BW42" s="851"/>
      <c r="BX42" s="851"/>
      <c r="BY42" s="851"/>
      <c r="BZ42" s="851"/>
      <c r="CA42" s="851"/>
      <c r="CB42" s="851"/>
      <c r="CC42" s="851"/>
      <c r="CD42" s="851"/>
      <c r="CE42" s="851"/>
      <c r="CF42" s="851"/>
      <c r="CG42" s="852"/>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6"/>
    </row>
    <row r="43" spans="1:131" s="247" customFormat="1" ht="26.25" customHeight="1">
      <c r="A43" s="261">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42"/>
      <c r="AF43" s="843"/>
      <c r="AG43" s="844"/>
      <c r="AH43" s="844"/>
      <c r="AI43" s="844"/>
      <c r="AJ43" s="845"/>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2"/>
      <c r="BK43" s="252"/>
      <c r="BL43" s="252"/>
      <c r="BM43" s="252"/>
      <c r="BN43" s="252"/>
      <c r="BO43" s="265"/>
      <c r="BP43" s="265"/>
      <c r="BQ43" s="262">
        <v>37</v>
      </c>
      <c r="BR43" s="263"/>
      <c r="BS43" s="850"/>
      <c r="BT43" s="851"/>
      <c r="BU43" s="851"/>
      <c r="BV43" s="851"/>
      <c r="BW43" s="851"/>
      <c r="BX43" s="851"/>
      <c r="BY43" s="851"/>
      <c r="BZ43" s="851"/>
      <c r="CA43" s="851"/>
      <c r="CB43" s="851"/>
      <c r="CC43" s="851"/>
      <c r="CD43" s="851"/>
      <c r="CE43" s="851"/>
      <c r="CF43" s="851"/>
      <c r="CG43" s="852"/>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6"/>
    </row>
    <row r="44" spans="1:131" s="247" customFormat="1" ht="26.25" customHeight="1">
      <c r="A44" s="261">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42"/>
      <c r="AF44" s="843"/>
      <c r="AG44" s="844"/>
      <c r="AH44" s="844"/>
      <c r="AI44" s="844"/>
      <c r="AJ44" s="845"/>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2"/>
      <c r="BK44" s="252"/>
      <c r="BL44" s="252"/>
      <c r="BM44" s="252"/>
      <c r="BN44" s="252"/>
      <c r="BO44" s="265"/>
      <c r="BP44" s="265"/>
      <c r="BQ44" s="262">
        <v>38</v>
      </c>
      <c r="BR44" s="263"/>
      <c r="BS44" s="850"/>
      <c r="BT44" s="851"/>
      <c r="BU44" s="851"/>
      <c r="BV44" s="851"/>
      <c r="BW44" s="851"/>
      <c r="BX44" s="851"/>
      <c r="BY44" s="851"/>
      <c r="BZ44" s="851"/>
      <c r="CA44" s="851"/>
      <c r="CB44" s="851"/>
      <c r="CC44" s="851"/>
      <c r="CD44" s="851"/>
      <c r="CE44" s="851"/>
      <c r="CF44" s="851"/>
      <c r="CG44" s="852"/>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6"/>
    </row>
    <row r="45" spans="1:131" s="247" customFormat="1" ht="26.25" customHeight="1">
      <c r="A45" s="261">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42"/>
      <c r="AF45" s="843"/>
      <c r="AG45" s="844"/>
      <c r="AH45" s="844"/>
      <c r="AI45" s="844"/>
      <c r="AJ45" s="845"/>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2"/>
      <c r="BK45" s="252"/>
      <c r="BL45" s="252"/>
      <c r="BM45" s="252"/>
      <c r="BN45" s="252"/>
      <c r="BO45" s="265"/>
      <c r="BP45" s="265"/>
      <c r="BQ45" s="262">
        <v>39</v>
      </c>
      <c r="BR45" s="263"/>
      <c r="BS45" s="850"/>
      <c r="BT45" s="851"/>
      <c r="BU45" s="851"/>
      <c r="BV45" s="851"/>
      <c r="BW45" s="851"/>
      <c r="BX45" s="851"/>
      <c r="BY45" s="851"/>
      <c r="BZ45" s="851"/>
      <c r="CA45" s="851"/>
      <c r="CB45" s="851"/>
      <c r="CC45" s="851"/>
      <c r="CD45" s="851"/>
      <c r="CE45" s="851"/>
      <c r="CF45" s="851"/>
      <c r="CG45" s="852"/>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6"/>
    </row>
    <row r="46" spans="1:131" s="247" customFormat="1" ht="26.25" customHeight="1">
      <c r="A46" s="261">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42"/>
      <c r="AF46" s="843"/>
      <c r="AG46" s="844"/>
      <c r="AH46" s="844"/>
      <c r="AI46" s="844"/>
      <c r="AJ46" s="845"/>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2"/>
      <c r="BK46" s="252"/>
      <c r="BL46" s="252"/>
      <c r="BM46" s="252"/>
      <c r="BN46" s="252"/>
      <c r="BO46" s="265"/>
      <c r="BP46" s="265"/>
      <c r="BQ46" s="262">
        <v>40</v>
      </c>
      <c r="BR46" s="263"/>
      <c r="BS46" s="850"/>
      <c r="BT46" s="851"/>
      <c r="BU46" s="851"/>
      <c r="BV46" s="851"/>
      <c r="BW46" s="851"/>
      <c r="BX46" s="851"/>
      <c r="BY46" s="851"/>
      <c r="BZ46" s="851"/>
      <c r="CA46" s="851"/>
      <c r="CB46" s="851"/>
      <c r="CC46" s="851"/>
      <c r="CD46" s="851"/>
      <c r="CE46" s="851"/>
      <c r="CF46" s="851"/>
      <c r="CG46" s="852"/>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6"/>
    </row>
    <row r="47" spans="1:131" s="247" customFormat="1" ht="26.25" customHeight="1">
      <c r="A47" s="261">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42"/>
      <c r="AF47" s="843"/>
      <c r="AG47" s="844"/>
      <c r="AH47" s="844"/>
      <c r="AI47" s="844"/>
      <c r="AJ47" s="845"/>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2"/>
      <c r="BK47" s="252"/>
      <c r="BL47" s="252"/>
      <c r="BM47" s="252"/>
      <c r="BN47" s="252"/>
      <c r="BO47" s="265"/>
      <c r="BP47" s="265"/>
      <c r="BQ47" s="262">
        <v>41</v>
      </c>
      <c r="BR47" s="263"/>
      <c r="BS47" s="850"/>
      <c r="BT47" s="851"/>
      <c r="BU47" s="851"/>
      <c r="BV47" s="851"/>
      <c r="BW47" s="851"/>
      <c r="BX47" s="851"/>
      <c r="BY47" s="851"/>
      <c r="BZ47" s="851"/>
      <c r="CA47" s="851"/>
      <c r="CB47" s="851"/>
      <c r="CC47" s="851"/>
      <c r="CD47" s="851"/>
      <c r="CE47" s="851"/>
      <c r="CF47" s="851"/>
      <c r="CG47" s="852"/>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6"/>
    </row>
    <row r="48" spans="1:131" s="247" customFormat="1" ht="26.25" customHeight="1">
      <c r="A48" s="261">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42"/>
      <c r="AF48" s="843"/>
      <c r="AG48" s="844"/>
      <c r="AH48" s="844"/>
      <c r="AI48" s="844"/>
      <c r="AJ48" s="845"/>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2"/>
      <c r="BK48" s="252"/>
      <c r="BL48" s="252"/>
      <c r="BM48" s="252"/>
      <c r="BN48" s="252"/>
      <c r="BO48" s="265"/>
      <c r="BP48" s="265"/>
      <c r="BQ48" s="262">
        <v>42</v>
      </c>
      <c r="BR48" s="263"/>
      <c r="BS48" s="850"/>
      <c r="BT48" s="851"/>
      <c r="BU48" s="851"/>
      <c r="BV48" s="851"/>
      <c r="BW48" s="851"/>
      <c r="BX48" s="851"/>
      <c r="BY48" s="851"/>
      <c r="BZ48" s="851"/>
      <c r="CA48" s="851"/>
      <c r="CB48" s="851"/>
      <c r="CC48" s="851"/>
      <c r="CD48" s="851"/>
      <c r="CE48" s="851"/>
      <c r="CF48" s="851"/>
      <c r="CG48" s="852"/>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6"/>
    </row>
    <row r="49" spans="1:131" s="247" customFormat="1" ht="26.25" customHeight="1">
      <c r="A49" s="261">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42"/>
      <c r="AF49" s="843"/>
      <c r="AG49" s="844"/>
      <c r="AH49" s="844"/>
      <c r="AI49" s="844"/>
      <c r="AJ49" s="845"/>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2"/>
      <c r="BK49" s="252"/>
      <c r="BL49" s="252"/>
      <c r="BM49" s="252"/>
      <c r="BN49" s="252"/>
      <c r="BO49" s="265"/>
      <c r="BP49" s="265"/>
      <c r="BQ49" s="262">
        <v>43</v>
      </c>
      <c r="BR49" s="263"/>
      <c r="BS49" s="850"/>
      <c r="BT49" s="851"/>
      <c r="BU49" s="851"/>
      <c r="BV49" s="851"/>
      <c r="BW49" s="851"/>
      <c r="BX49" s="851"/>
      <c r="BY49" s="851"/>
      <c r="BZ49" s="851"/>
      <c r="CA49" s="851"/>
      <c r="CB49" s="851"/>
      <c r="CC49" s="851"/>
      <c r="CD49" s="851"/>
      <c r="CE49" s="851"/>
      <c r="CF49" s="851"/>
      <c r="CG49" s="852"/>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6"/>
    </row>
    <row r="50" spans="1:131" s="247" customFormat="1" ht="26.25" customHeight="1">
      <c r="A50" s="261">
        <v>23</v>
      </c>
      <c r="B50" s="837"/>
      <c r="C50" s="838"/>
      <c r="D50" s="838"/>
      <c r="E50" s="838"/>
      <c r="F50" s="838"/>
      <c r="G50" s="838"/>
      <c r="H50" s="838"/>
      <c r="I50" s="838"/>
      <c r="J50" s="838"/>
      <c r="K50" s="838"/>
      <c r="L50" s="838"/>
      <c r="M50" s="838"/>
      <c r="N50" s="838"/>
      <c r="O50" s="838"/>
      <c r="P50" s="839"/>
      <c r="Q50" s="915"/>
      <c r="R50" s="916"/>
      <c r="S50" s="916"/>
      <c r="T50" s="916"/>
      <c r="U50" s="916"/>
      <c r="V50" s="916"/>
      <c r="W50" s="916"/>
      <c r="X50" s="916"/>
      <c r="Y50" s="916"/>
      <c r="Z50" s="916"/>
      <c r="AA50" s="916"/>
      <c r="AB50" s="916"/>
      <c r="AC50" s="916"/>
      <c r="AD50" s="916"/>
      <c r="AE50" s="917"/>
      <c r="AF50" s="843"/>
      <c r="AG50" s="844"/>
      <c r="AH50" s="844"/>
      <c r="AI50" s="844"/>
      <c r="AJ50" s="845"/>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2"/>
      <c r="BK50" s="252"/>
      <c r="BL50" s="252"/>
      <c r="BM50" s="252"/>
      <c r="BN50" s="252"/>
      <c r="BO50" s="265"/>
      <c r="BP50" s="265"/>
      <c r="BQ50" s="262">
        <v>44</v>
      </c>
      <c r="BR50" s="263"/>
      <c r="BS50" s="850"/>
      <c r="BT50" s="851"/>
      <c r="BU50" s="851"/>
      <c r="BV50" s="851"/>
      <c r="BW50" s="851"/>
      <c r="BX50" s="851"/>
      <c r="BY50" s="851"/>
      <c r="BZ50" s="851"/>
      <c r="CA50" s="851"/>
      <c r="CB50" s="851"/>
      <c r="CC50" s="851"/>
      <c r="CD50" s="851"/>
      <c r="CE50" s="851"/>
      <c r="CF50" s="851"/>
      <c r="CG50" s="852"/>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6"/>
    </row>
    <row r="51" spans="1:131" s="247" customFormat="1" ht="26.25" customHeight="1">
      <c r="A51" s="261">
        <v>24</v>
      </c>
      <c r="B51" s="837"/>
      <c r="C51" s="838"/>
      <c r="D51" s="838"/>
      <c r="E51" s="838"/>
      <c r="F51" s="838"/>
      <c r="G51" s="838"/>
      <c r="H51" s="838"/>
      <c r="I51" s="838"/>
      <c r="J51" s="838"/>
      <c r="K51" s="838"/>
      <c r="L51" s="838"/>
      <c r="M51" s="838"/>
      <c r="N51" s="838"/>
      <c r="O51" s="838"/>
      <c r="P51" s="839"/>
      <c r="Q51" s="915"/>
      <c r="R51" s="916"/>
      <c r="S51" s="916"/>
      <c r="T51" s="916"/>
      <c r="U51" s="916"/>
      <c r="V51" s="916"/>
      <c r="W51" s="916"/>
      <c r="X51" s="916"/>
      <c r="Y51" s="916"/>
      <c r="Z51" s="916"/>
      <c r="AA51" s="916"/>
      <c r="AB51" s="916"/>
      <c r="AC51" s="916"/>
      <c r="AD51" s="916"/>
      <c r="AE51" s="917"/>
      <c r="AF51" s="843"/>
      <c r="AG51" s="844"/>
      <c r="AH51" s="844"/>
      <c r="AI51" s="844"/>
      <c r="AJ51" s="845"/>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2"/>
      <c r="BK51" s="252"/>
      <c r="BL51" s="252"/>
      <c r="BM51" s="252"/>
      <c r="BN51" s="252"/>
      <c r="BO51" s="265"/>
      <c r="BP51" s="265"/>
      <c r="BQ51" s="262">
        <v>45</v>
      </c>
      <c r="BR51" s="263"/>
      <c r="BS51" s="850"/>
      <c r="BT51" s="851"/>
      <c r="BU51" s="851"/>
      <c r="BV51" s="851"/>
      <c r="BW51" s="851"/>
      <c r="BX51" s="851"/>
      <c r="BY51" s="851"/>
      <c r="BZ51" s="851"/>
      <c r="CA51" s="851"/>
      <c r="CB51" s="851"/>
      <c r="CC51" s="851"/>
      <c r="CD51" s="851"/>
      <c r="CE51" s="851"/>
      <c r="CF51" s="851"/>
      <c r="CG51" s="852"/>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6"/>
    </row>
    <row r="52" spans="1:131" s="247" customFormat="1" ht="26.25" customHeight="1">
      <c r="A52" s="261">
        <v>25</v>
      </c>
      <c r="B52" s="837"/>
      <c r="C52" s="838"/>
      <c r="D52" s="838"/>
      <c r="E52" s="838"/>
      <c r="F52" s="838"/>
      <c r="G52" s="838"/>
      <c r="H52" s="838"/>
      <c r="I52" s="838"/>
      <c r="J52" s="838"/>
      <c r="K52" s="838"/>
      <c r="L52" s="838"/>
      <c r="M52" s="838"/>
      <c r="N52" s="838"/>
      <c r="O52" s="838"/>
      <c r="P52" s="839"/>
      <c r="Q52" s="915"/>
      <c r="R52" s="916"/>
      <c r="S52" s="916"/>
      <c r="T52" s="916"/>
      <c r="U52" s="916"/>
      <c r="V52" s="916"/>
      <c r="W52" s="916"/>
      <c r="X52" s="916"/>
      <c r="Y52" s="916"/>
      <c r="Z52" s="916"/>
      <c r="AA52" s="916"/>
      <c r="AB52" s="916"/>
      <c r="AC52" s="916"/>
      <c r="AD52" s="916"/>
      <c r="AE52" s="917"/>
      <c r="AF52" s="843"/>
      <c r="AG52" s="844"/>
      <c r="AH52" s="844"/>
      <c r="AI52" s="844"/>
      <c r="AJ52" s="845"/>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2"/>
      <c r="BK52" s="252"/>
      <c r="BL52" s="252"/>
      <c r="BM52" s="252"/>
      <c r="BN52" s="252"/>
      <c r="BO52" s="265"/>
      <c r="BP52" s="265"/>
      <c r="BQ52" s="262">
        <v>46</v>
      </c>
      <c r="BR52" s="263"/>
      <c r="BS52" s="850"/>
      <c r="BT52" s="851"/>
      <c r="BU52" s="851"/>
      <c r="BV52" s="851"/>
      <c r="BW52" s="851"/>
      <c r="BX52" s="851"/>
      <c r="BY52" s="851"/>
      <c r="BZ52" s="851"/>
      <c r="CA52" s="851"/>
      <c r="CB52" s="851"/>
      <c r="CC52" s="851"/>
      <c r="CD52" s="851"/>
      <c r="CE52" s="851"/>
      <c r="CF52" s="851"/>
      <c r="CG52" s="852"/>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6"/>
    </row>
    <row r="53" spans="1:131" s="247" customFormat="1" ht="26.25" customHeight="1">
      <c r="A53" s="261">
        <v>26</v>
      </c>
      <c r="B53" s="837"/>
      <c r="C53" s="838"/>
      <c r="D53" s="838"/>
      <c r="E53" s="838"/>
      <c r="F53" s="838"/>
      <c r="G53" s="838"/>
      <c r="H53" s="838"/>
      <c r="I53" s="838"/>
      <c r="J53" s="838"/>
      <c r="K53" s="838"/>
      <c r="L53" s="838"/>
      <c r="M53" s="838"/>
      <c r="N53" s="838"/>
      <c r="O53" s="838"/>
      <c r="P53" s="839"/>
      <c r="Q53" s="915"/>
      <c r="R53" s="916"/>
      <c r="S53" s="916"/>
      <c r="T53" s="916"/>
      <c r="U53" s="916"/>
      <c r="V53" s="916"/>
      <c r="W53" s="916"/>
      <c r="X53" s="916"/>
      <c r="Y53" s="916"/>
      <c r="Z53" s="916"/>
      <c r="AA53" s="916"/>
      <c r="AB53" s="916"/>
      <c r="AC53" s="916"/>
      <c r="AD53" s="916"/>
      <c r="AE53" s="917"/>
      <c r="AF53" s="843"/>
      <c r="AG53" s="844"/>
      <c r="AH53" s="844"/>
      <c r="AI53" s="844"/>
      <c r="AJ53" s="845"/>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2"/>
      <c r="BK53" s="252"/>
      <c r="BL53" s="252"/>
      <c r="BM53" s="252"/>
      <c r="BN53" s="252"/>
      <c r="BO53" s="265"/>
      <c r="BP53" s="265"/>
      <c r="BQ53" s="262">
        <v>47</v>
      </c>
      <c r="BR53" s="263"/>
      <c r="BS53" s="850"/>
      <c r="BT53" s="851"/>
      <c r="BU53" s="851"/>
      <c r="BV53" s="851"/>
      <c r="BW53" s="851"/>
      <c r="BX53" s="851"/>
      <c r="BY53" s="851"/>
      <c r="BZ53" s="851"/>
      <c r="CA53" s="851"/>
      <c r="CB53" s="851"/>
      <c r="CC53" s="851"/>
      <c r="CD53" s="851"/>
      <c r="CE53" s="851"/>
      <c r="CF53" s="851"/>
      <c r="CG53" s="852"/>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6"/>
    </row>
    <row r="54" spans="1:131" s="247" customFormat="1" ht="26.25" customHeight="1">
      <c r="A54" s="261">
        <v>27</v>
      </c>
      <c r="B54" s="837"/>
      <c r="C54" s="838"/>
      <c r="D54" s="838"/>
      <c r="E54" s="838"/>
      <c r="F54" s="838"/>
      <c r="G54" s="838"/>
      <c r="H54" s="838"/>
      <c r="I54" s="838"/>
      <c r="J54" s="838"/>
      <c r="K54" s="838"/>
      <c r="L54" s="838"/>
      <c r="M54" s="838"/>
      <c r="N54" s="838"/>
      <c r="O54" s="838"/>
      <c r="P54" s="839"/>
      <c r="Q54" s="915"/>
      <c r="R54" s="916"/>
      <c r="S54" s="916"/>
      <c r="T54" s="916"/>
      <c r="U54" s="916"/>
      <c r="V54" s="916"/>
      <c r="W54" s="916"/>
      <c r="X54" s="916"/>
      <c r="Y54" s="916"/>
      <c r="Z54" s="916"/>
      <c r="AA54" s="916"/>
      <c r="AB54" s="916"/>
      <c r="AC54" s="916"/>
      <c r="AD54" s="916"/>
      <c r="AE54" s="917"/>
      <c r="AF54" s="843"/>
      <c r="AG54" s="844"/>
      <c r="AH54" s="844"/>
      <c r="AI54" s="844"/>
      <c r="AJ54" s="845"/>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2"/>
      <c r="BK54" s="252"/>
      <c r="BL54" s="252"/>
      <c r="BM54" s="252"/>
      <c r="BN54" s="252"/>
      <c r="BO54" s="265"/>
      <c r="BP54" s="265"/>
      <c r="BQ54" s="262">
        <v>48</v>
      </c>
      <c r="BR54" s="263"/>
      <c r="BS54" s="850"/>
      <c r="BT54" s="851"/>
      <c r="BU54" s="851"/>
      <c r="BV54" s="851"/>
      <c r="BW54" s="851"/>
      <c r="BX54" s="851"/>
      <c r="BY54" s="851"/>
      <c r="BZ54" s="851"/>
      <c r="CA54" s="851"/>
      <c r="CB54" s="851"/>
      <c r="CC54" s="851"/>
      <c r="CD54" s="851"/>
      <c r="CE54" s="851"/>
      <c r="CF54" s="851"/>
      <c r="CG54" s="852"/>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6"/>
    </row>
    <row r="55" spans="1:131" s="247" customFormat="1" ht="26.25" customHeight="1">
      <c r="A55" s="261">
        <v>28</v>
      </c>
      <c r="B55" s="837"/>
      <c r="C55" s="838"/>
      <c r="D55" s="838"/>
      <c r="E55" s="838"/>
      <c r="F55" s="838"/>
      <c r="G55" s="838"/>
      <c r="H55" s="838"/>
      <c r="I55" s="838"/>
      <c r="J55" s="838"/>
      <c r="K55" s="838"/>
      <c r="L55" s="838"/>
      <c r="M55" s="838"/>
      <c r="N55" s="838"/>
      <c r="O55" s="838"/>
      <c r="P55" s="839"/>
      <c r="Q55" s="915"/>
      <c r="R55" s="916"/>
      <c r="S55" s="916"/>
      <c r="T55" s="916"/>
      <c r="U55" s="916"/>
      <c r="V55" s="916"/>
      <c r="W55" s="916"/>
      <c r="X55" s="916"/>
      <c r="Y55" s="916"/>
      <c r="Z55" s="916"/>
      <c r="AA55" s="916"/>
      <c r="AB55" s="916"/>
      <c r="AC55" s="916"/>
      <c r="AD55" s="916"/>
      <c r="AE55" s="917"/>
      <c r="AF55" s="843"/>
      <c r="AG55" s="844"/>
      <c r="AH55" s="844"/>
      <c r="AI55" s="844"/>
      <c r="AJ55" s="845"/>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2"/>
      <c r="BK55" s="252"/>
      <c r="BL55" s="252"/>
      <c r="BM55" s="252"/>
      <c r="BN55" s="252"/>
      <c r="BO55" s="265"/>
      <c r="BP55" s="265"/>
      <c r="BQ55" s="262">
        <v>49</v>
      </c>
      <c r="BR55" s="263"/>
      <c r="BS55" s="850"/>
      <c r="BT55" s="851"/>
      <c r="BU55" s="851"/>
      <c r="BV55" s="851"/>
      <c r="BW55" s="851"/>
      <c r="BX55" s="851"/>
      <c r="BY55" s="851"/>
      <c r="BZ55" s="851"/>
      <c r="CA55" s="851"/>
      <c r="CB55" s="851"/>
      <c r="CC55" s="851"/>
      <c r="CD55" s="851"/>
      <c r="CE55" s="851"/>
      <c r="CF55" s="851"/>
      <c r="CG55" s="852"/>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6"/>
    </row>
    <row r="56" spans="1:131" s="247" customFormat="1" ht="26.25" customHeight="1">
      <c r="A56" s="261">
        <v>29</v>
      </c>
      <c r="B56" s="837"/>
      <c r="C56" s="838"/>
      <c r="D56" s="838"/>
      <c r="E56" s="838"/>
      <c r="F56" s="838"/>
      <c r="G56" s="838"/>
      <c r="H56" s="838"/>
      <c r="I56" s="838"/>
      <c r="J56" s="838"/>
      <c r="K56" s="838"/>
      <c r="L56" s="838"/>
      <c r="M56" s="838"/>
      <c r="N56" s="838"/>
      <c r="O56" s="838"/>
      <c r="P56" s="839"/>
      <c r="Q56" s="915"/>
      <c r="R56" s="916"/>
      <c r="S56" s="916"/>
      <c r="T56" s="916"/>
      <c r="U56" s="916"/>
      <c r="V56" s="916"/>
      <c r="W56" s="916"/>
      <c r="X56" s="916"/>
      <c r="Y56" s="916"/>
      <c r="Z56" s="916"/>
      <c r="AA56" s="916"/>
      <c r="AB56" s="916"/>
      <c r="AC56" s="916"/>
      <c r="AD56" s="916"/>
      <c r="AE56" s="917"/>
      <c r="AF56" s="843"/>
      <c r="AG56" s="844"/>
      <c r="AH56" s="844"/>
      <c r="AI56" s="844"/>
      <c r="AJ56" s="845"/>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2"/>
      <c r="BK56" s="252"/>
      <c r="BL56" s="252"/>
      <c r="BM56" s="252"/>
      <c r="BN56" s="252"/>
      <c r="BO56" s="265"/>
      <c r="BP56" s="265"/>
      <c r="BQ56" s="262">
        <v>50</v>
      </c>
      <c r="BR56" s="263"/>
      <c r="BS56" s="850"/>
      <c r="BT56" s="851"/>
      <c r="BU56" s="851"/>
      <c r="BV56" s="851"/>
      <c r="BW56" s="851"/>
      <c r="BX56" s="851"/>
      <c r="BY56" s="851"/>
      <c r="BZ56" s="851"/>
      <c r="CA56" s="851"/>
      <c r="CB56" s="851"/>
      <c r="CC56" s="851"/>
      <c r="CD56" s="851"/>
      <c r="CE56" s="851"/>
      <c r="CF56" s="851"/>
      <c r="CG56" s="852"/>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6"/>
    </row>
    <row r="57" spans="1:131" s="247" customFormat="1" ht="26.25" customHeight="1">
      <c r="A57" s="261">
        <v>30</v>
      </c>
      <c r="B57" s="837"/>
      <c r="C57" s="838"/>
      <c r="D57" s="838"/>
      <c r="E57" s="838"/>
      <c r="F57" s="838"/>
      <c r="G57" s="838"/>
      <c r="H57" s="838"/>
      <c r="I57" s="838"/>
      <c r="J57" s="838"/>
      <c r="K57" s="838"/>
      <c r="L57" s="838"/>
      <c r="M57" s="838"/>
      <c r="N57" s="838"/>
      <c r="O57" s="838"/>
      <c r="P57" s="839"/>
      <c r="Q57" s="915"/>
      <c r="R57" s="916"/>
      <c r="S57" s="916"/>
      <c r="T57" s="916"/>
      <c r="U57" s="916"/>
      <c r="V57" s="916"/>
      <c r="W57" s="916"/>
      <c r="X57" s="916"/>
      <c r="Y57" s="916"/>
      <c r="Z57" s="916"/>
      <c r="AA57" s="916"/>
      <c r="AB57" s="916"/>
      <c r="AC57" s="916"/>
      <c r="AD57" s="916"/>
      <c r="AE57" s="917"/>
      <c r="AF57" s="843"/>
      <c r="AG57" s="844"/>
      <c r="AH57" s="844"/>
      <c r="AI57" s="844"/>
      <c r="AJ57" s="845"/>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2"/>
      <c r="BK57" s="252"/>
      <c r="BL57" s="252"/>
      <c r="BM57" s="252"/>
      <c r="BN57" s="252"/>
      <c r="BO57" s="265"/>
      <c r="BP57" s="265"/>
      <c r="BQ57" s="262">
        <v>51</v>
      </c>
      <c r="BR57" s="263"/>
      <c r="BS57" s="850"/>
      <c r="BT57" s="851"/>
      <c r="BU57" s="851"/>
      <c r="BV57" s="851"/>
      <c r="BW57" s="851"/>
      <c r="BX57" s="851"/>
      <c r="BY57" s="851"/>
      <c r="BZ57" s="851"/>
      <c r="CA57" s="851"/>
      <c r="CB57" s="851"/>
      <c r="CC57" s="851"/>
      <c r="CD57" s="851"/>
      <c r="CE57" s="851"/>
      <c r="CF57" s="851"/>
      <c r="CG57" s="852"/>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6"/>
    </row>
    <row r="58" spans="1:131" s="247" customFormat="1" ht="26.25" customHeight="1">
      <c r="A58" s="261">
        <v>31</v>
      </c>
      <c r="B58" s="837"/>
      <c r="C58" s="838"/>
      <c r="D58" s="838"/>
      <c r="E58" s="838"/>
      <c r="F58" s="838"/>
      <c r="G58" s="838"/>
      <c r="H58" s="838"/>
      <c r="I58" s="838"/>
      <c r="J58" s="838"/>
      <c r="K58" s="838"/>
      <c r="L58" s="838"/>
      <c r="M58" s="838"/>
      <c r="N58" s="838"/>
      <c r="O58" s="838"/>
      <c r="P58" s="839"/>
      <c r="Q58" s="915"/>
      <c r="R58" s="916"/>
      <c r="S58" s="916"/>
      <c r="T58" s="916"/>
      <c r="U58" s="916"/>
      <c r="V58" s="916"/>
      <c r="W58" s="916"/>
      <c r="X58" s="916"/>
      <c r="Y58" s="916"/>
      <c r="Z58" s="916"/>
      <c r="AA58" s="916"/>
      <c r="AB58" s="916"/>
      <c r="AC58" s="916"/>
      <c r="AD58" s="916"/>
      <c r="AE58" s="917"/>
      <c r="AF58" s="843"/>
      <c r="AG58" s="844"/>
      <c r="AH58" s="844"/>
      <c r="AI58" s="844"/>
      <c r="AJ58" s="845"/>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2"/>
      <c r="BK58" s="252"/>
      <c r="BL58" s="252"/>
      <c r="BM58" s="252"/>
      <c r="BN58" s="252"/>
      <c r="BO58" s="265"/>
      <c r="BP58" s="265"/>
      <c r="BQ58" s="262">
        <v>52</v>
      </c>
      <c r="BR58" s="263"/>
      <c r="BS58" s="850"/>
      <c r="BT58" s="851"/>
      <c r="BU58" s="851"/>
      <c r="BV58" s="851"/>
      <c r="BW58" s="851"/>
      <c r="BX58" s="851"/>
      <c r="BY58" s="851"/>
      <c r="BZ58" s="851"/>
      <c r="CA58" s="851"/>
      <c r="CB58" s="851"/>
      <c r="CC58" s="851"/>
      <c r="CD58" s="851"/>
      <c r="CE58" s="851"/>
      <c r="CF58" s="851"/>
      <c r="CG58" s="852"/>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6"/>
    </row>
    <row r="59" spans="1:131" s="247" customFormat="1" ht="26.25" customHeight="1">
      <c r="A59" s="261">
        <v>32</v>
      </c>
      <c r="B59" s="837"/>
      <c r="C59" s="838"/>
      <c r="D59" s="838"/>
      <c r="E59" s="838"/>
      <c r="F59" s="838"/>
      <c r="G59" s="838"/>
      <c r="H59" s="838"/>
      <c r="I59" s="838"/>
      <c r="J59" s="838"/>
      <c r="K59" s="838"/>
      <c r="L59" s="838"/>
      <c r="M59" s="838"/>
      <c r="N59" s="838"/>
      <c r="O59" s="838"/>
      <c r="P59" s="839"/>
      <c r="Q59" s="915"/>
      <c r="R59" s="916"/>
      <c r="S59" s="916"/>
      <c r="T59" s="916"/>
      <c r="U59" s="916"/>
      <c r="V59" s="916"/>
      <c r="W59" s="916"/>
      <c r="X59" s="916"/>
      <c r="Y59" s="916"/>
      <c r="Z59" s="916"/>
      <c r="AA59" s="916"/>
      <c r="AB59" s="916"/>
      <c r="AC59" s="916"/>
      <c r="AD59" s="916"/>
      <c r="AE59" s="917"/>
      <c r="AF59" s="843"/>
      <c r="AG59" s="844"/>
      <c r="AH59" s="844"/>
      <c r="AI59" s="844"/>
      <c r="AJ59" s="845"/>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2"/>
      <c r="BK59" s="252"/>
      <c r="BL59" s="252"/>
      <c r="BM59" s="252"/>
      <c r="BN59" s="252"/>
      <c r="BO59" s="265"/>
      <c r="BP59" s="265"/>
      <c r="BQ59" s="262">
        <v>53</v>
      </c>
      <c r="BR59" s="263"/>
      <c r="BS59" s="850"/>
      <c r="BT59" s="851"/>
      <c r="BU59" s="851"/>
      <c r="BV59" s="851"/>
      <c r="BW59" s="851"/>
      <c r="BX59" s="851"/>
      <c r="BY59" s="851"/>
      <c r="BZ59" s="851"/>
      <c r="CA59" s="851"/>
      <c r="CB59" s="851"/>
      <c r="CC59" s="851"/>
      <c r="CD59" s="851"/>
      <c r="CE59" s="851"/>
      <c r="CF59" s="851"/>
      <c r="CG59" s="852"/>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6"/>
    </row>
    <row r="60" spans="1:131" s="247" customFormat="1" ht="26.25" customHeight="1">
      <c r="A60" s="261">
        <v>33</v>
      </c>
      <c r="B60" s="837"/>
      <c r="C60" s="838"/>
      <c r="D60" s="838"/>
      <c r="E60" s="838"/>
      <c r="F60" s="838"/>
      <c r="G60" s="838"/>
      <c r="H60" s="838"/>
      <c r="I60" s="838"/>
      <c r="J60" s="838"/>
      <c r="K60" s="838"/>
      <c r="L60" s="838"/>
      <c r="M60" s="838"/>
      <c r="N60" s="838"/>
      <c r="O60" s="838"/>
      <c r="P60" s="839"/>
      <c r="Q60" s="915"/>
      <c r="R60" s="916"/>
      <c r="S60" s="916"/>
      <c r="T60" s="916"/>
      <c r="U60" s="916"/>
      <c r="V60" s="916"/>
      <c r="W60" s="916"/>
      <c r="X60" s="916"/>
      <c r="Y60" s="916"/>
      <c r="Z60" s="916"/>
      <c r="AA60" s="916"/>
      <c r="AB60" s="916"/>
      <c r="AC60" s="916"/>
      <c r="AD60" s="916"/>
      <c r="AE60" s="917"/>
      <c r="AF60" s="843"/>
      <c r="AG60" s="844"/>
      <c r="AH60" s="844"/>
      <c r="AI60" s="844"/>
      <c r="AJ60" s="845"/>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2"/>
      <c r="BK60" s="252"/>
      <c r="BL60" s="252"/>
      <c r="BM60" s="252"/>
      <c r="BN60" s="252"/>
      <c r="BO60" s="265"/>
      <c r="BP60" s="265"/>
      <c r="BQ60" s="262">
        <v>54</v>
      </c>
      <c r="BR60" s="263"/>
      <c r="BS60" s="850"/>
      <c r="BT60" s="851"/>
      <c r="BU60" s="851"/>
      <c r="BV60" s="851"/>
      <c r="BW60" s="851"/>
      <c r="BX60" s="851"/>
      <c r="BY60" s="851"/>
      <c r="BZ60" s="851"/>
      <c r="CA60" s="851"/>
      <c r="CB60" s="851"/>
      <c r="CC60" s="851"/>
      <c r="CD60" s="851"/>
      <c r="CE60" s="851"/>
      <c r="CF60" s="851"/>
      <c r="CG60" s="852"/>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6"/>
    </row>
    <row r="61" spans="1:131" s="247" customFormat="1" ht="26.25" customHeight="1" thickBot="1">
      <c r="A61" s="261">
        <v>34</v>
      </c>
      <c r="B61" s="837"/>
      <c r="C61" s="838"/>
      <c r="D61" s="838"/>
      <c r="E61" s="838"/>
      <c r="F61" s="838"/>
      <c r="G61" s="838"/>
      <c r="H61" s="838"/>
      <c r="I61" s="838"/>
      <c r="J61" s="838"/>
      <c r="K61" s="838"/>
      <c r="L61" s="838"/>
      <c r="M61" s="838"/>
      <c r="N61" s="838"/>
      <c r="O61" s="838"/>
      <c r="P61" s="839"/>
      <c r="Q61" s="915"/>
      <c r="R61" s="916"/>
      <c r="S61" s="916"/>
      <c r="T61" s="916"/>
      <c r="U61" s="916"/>
      <c r="V61" s="916"/>
      <c r="W61" s="916"/>
      <c r="X61" s="916"/>
      <c r="Y61" s="916"/>
      <c r="Z61" s="916"/>
      <c r="AA61" s="916"/>
      <c r="AB61" s="916"/>
      <c r="AC61" s="916"/>
      <c r="AD61" s="916"/>
      <c r="AE61" s="917"/>
      <c r="AF61" s="843"/>
      <c r="AG61" s="844"/>
      <c r="AH61" s="844"/>
      <c r="AI61" s="844"/>
      <c r="AJ61" s="845"/>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2"/>
      <c r="BK61" s="252"/>
      <c r="BL61" s="252"/>
      <c r="BM61" s="252"/>
      <c r="BN61" s="252"/>
      <c r="BO61" s="265"/>
      <c r="BP61" s="265"/>
      <c r="BQ61" s="262">
        <v>55</v>
      </c>
      <c r="BR61" s="263"/>
      <c r="BS61" s="850"/>
      <c r="BT61" s="851"/>
      <c r="BU61" s="851"/>
      <c r="BV61" s="851"/>
      <c r="BW61" s="851"/>
      <c r="BX61" s="851"/>
      <c r="BY61" s="851"/>
      <c r="BZ61" s="851"/>
      <c r="CA61" s="851"/>
      <c r="CB61" s="851"/>
      <c r="CC61" s="851"/>
      <c r="CD61" s="851"/>
      <c r="CE61" s="851"/>
      <c r="CF61" s="851"/>
      <c r="CG61" s="852"/>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6"/>
    </row>
    <row r="62" spans="1:131" s="247" customFormat="1" ht="26.25" customHeight="1">
      <c r="A62" s="261">
        <v>35</v>
      </c>
      <c r="B62" s="837"/>
      <c r="C62" s="838"/>
      <c r="D62" s="838"/>
      <c r="E62" s="838"/>
      <c r="F62" s="838"/>
      <c r="G62" s="838"/>
      <c r="H62" s="838"/>
      <c r="I62" s="838"/>
      <c r="J62" s="838"/>
      <c r="K62" s="838"/>
      <c r="L62" s="838"/>
      <c r="M62" s="838"/>
      <c r="N62" s="838"/>
      <c r="O62" s="838"/>
      <c r="P62" s="839"/>
      <c r="Q62" s="915"/>
      <c r="R62" s="916"/>
      <c r="S62" s="916"/>
      <c r="T62" s="916"/>
      <c r="U62" s="916"/>
      <c r="V62" s="916"/>
      <c r="W62" s="916"/>
      <c r="X62" s="916"/>
      <c r="Y62" s="916"/>
      <c r="Z62" s="916"/>
      <c r="AA62" s="916"/>
      <c r="AB62" s="916"/>
      <c r="AC62" s="916"/>
      <c r="AD62" s="916"/>
      <c r="AE62" s="917"/>
      <c r="AF62" s="843"/>
      <c r="AG62" s="844"/>
      <c r="AH62" s="844"/>
      <c r="AI62" s="844"/>
      <c r="AJ62" s="845"/>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407</v>
      </c>
      <c r="BK62" s="888"/>
      <c r="BL62" s="888"/>
      <c r="BM62" s="888"/>
      <c r="BN62" s="889"/>
      <c r="BO62" s="265"/>
      <c r="BP62" s="265"/>
      <c r="BQ62" s="262">
        <v>56</v>
      </c>
      <c r="BR62" s="263"/>
      <c r="BS62" s="850"/>
      <c r="BT62" s="851"/>
      <c r="BU62" s="851"/>
      <c r="BV62" s="851"/>
      <c r="BW62" s="851"/>
      <c r="BX62" s="851"/>
      <c r="BY62" s="851"/>
      <c r="BZ62" s="851"/>
      <c r="CA62" s="851"/>
      <c r="CB62" s="851"/>
      <c r="CC62" s="851"/>
      <c r="CD62" s="851"/>
      <c r="CE62" s="851"/>
      <c r="CF62" s="851"/>
      <c r="CG62" s="852"/>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6"/>
    </row>
    <row r="63" spans="1:131" s="247" customFormat="1" ht="26.25" customHeight="1" thickBot="1">
      <c r="A63" s="264" t="s">
        <v>385</v>
      </c>
      <c r="B63" s="872" t="s">
        <v>408</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3950</v>
      </c>
      <c r="AG63" s="924"/>
      <c r="AH63" s="924"/>
      <c r="AI63" s="924"/>
      <c r="AJ63" s="925"/>
      <c r="AK63" s="926"/>
      <c r="AL63" s="921"/>
      <c r="AM63" s="921"/>
      <c r="AN63" s="921"/>
      <c r="AO63" s="921"/>
      <c r="AP63" s="924">
        <v>25865</v>
      </c>
      <c r="AQ63" s="924"/>
      <c r="AR63" s="924"/>
      <c r="AS63" s="924"/>
      <c r="AT63" s="924"/>
      <c r="AU63" s="924">
        <v>12963</v>
      </c>
      <c r="AV63" s="924"/>
      <c r="AW63" s="924"/>
      <c r="AX63" s="924"/>
      <c r="AY63" s="924"/>
      <c r="AZ63" s="928"/>
      <c r="BA63" s="928"/>
      <c r="BB63" s="928"/>
      <c r="BC63" s="928"/>
      <c r="BD63" s="928"/>
      <c r="BE63" s="929"/>
      <c r="BF63" s="929"/>
      <c r="BG63" s="929"/>
      <c r="BH63" s="929"/>
      <c r="BI63" s="930"/>
      <c r="BJ63" s="931" t="s">
        <v>409</v>
      </c>
      <c r="BK63" s="932"/>
      <c r="BL63" s="932"/>
      <c r="BM63" s="932"/>
      <c r="BN63" s="933"/>
      <c r="BO63" s="265"/>
      <c r="BP63" s="265"/>
      <c r="BQ63" s="262">
        <v>57</v>
      </c>
      <c r="BR63" s="263"/>
      <c r="BS63" s="850"/>
      <c r="BT63" s="851"/>
      <c r="BU63" s="851"/>
      <c r="BV63" s="851"/>
      <c r="BW63" s="851"/>
      <c r="BX63" s="851"/>
      <c r="BY63" s="851"/>
      <c r="BZ63" s="851"/>
      <c r="CA63" s="851"/>
      <c r="CB63" s="851"/>
      <c r="CC63" s="851"/>
      <c r="CD63" s="851"/>
      <c r="CE63" s="851"/>
      <c r="CF63" s="851"/>
      <c r="CG63" s="852"/>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0"/>
      <c r="BT64" s="851"/>
      <c r="BU64" s="851"/>
      <c r="BV64" s="851"/>
      <c r="BW64" s="851"/>
      <c r="BX64" s="851"/>
      <c r="BY64" s="851"/>
      <c r="BZ64" s="851"/>
      <c r="CA64" s="851"/>
      <c r="CB64" s="851"/>
      <c r="CC64" s="851"/>
      <c r="CD64" s="851"/>
      <c r="CE64" s="851"/>
      <c r="CF64" s="851"/>
      <c r="CG64" s="852"/>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0"/>
      <c r="BT65" s="851"/>
      <c r="BU65" s="851"/>
      <c r="BV65" s="851"/>
      <c r="BW65" s="851"/>
      <c r="BX65" s="851"/>
      <c r="BY65" s="851"/>
      <c r="BZ65" s="851"/>
      <c r="CA65" s="851"/>
      <c r="CB65" s="851"/>
      <c r="CC65" s="851"/>
      <c r="CD65" s="851"/>
      <c r="CE65" s="851"/>
      <c r="CF65" s="851"/>
      <c r="CG65" s="852"/>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6"/>
    </row>
    <row r="66" spans="1:131" s="247" customFormat="1" ht="26.25" customHeight="1">
      <c r="A66" s="822" t="s">
        <v>411</v>
      </c>
      <c r="B66" s="823"/>
      <c r="C66" s="823"/>
      <c r="D66" s="823"/>
      <c r="E66" s="823"/>
      <c r="F66" s="823"/>
      <c r="G66" s="823"/>
      <c r="H66" s="823"/>
      <c r="I66" s="823"/>
      <c r="J66" s="823"/>
      <c r="K66" s="823"/>
      <c r="L66" s="823"/>
      <c r="M66" s="823"/>
      <c r="N66" s="823"/>
      <c r="O66" s="823"/>
      <c r="P66" s="824"/>
      <c r="Q66" s="799" t="s">
        <v>412</v>
      </c>
      <c r="R66" s="800"/>
      <c r="S66" s="800"/>
      <c r="T66" s="800"/>
      <c r="U66" s="801"/>
      <c r="V66" s="799" t="s">
        <v>413</v>
      </c>
      <c r="W66" s="800"/>
      <c r="X66" s="800"/>
      <c r="Y66" s="800"/>
      <c r="Z66" s="801"/>
      <c r="AA66" s="799" t="s">
        <v>414</v>
      </c>
      <c r="AB66" s="800"/>
      <c r="AC66" s="800"/>
      <c r="AD66" s="800"/>
      <c r="AE66" s="801"/>
      <c r="AF66" s="934" t="s">
        <v>415</v>
      </c>
      <c r="AG66" s="895"/>
      <c r="AH66" s="895"/>
      <c r="AI66" s="895"/>
      <c r="AJ66" s="935"/>
      <c r="AK66" s="799" t="s">
        <v>416</v>
      </c>
      <c r="AL66" s="823"/>
      <c r="AM66" s="823"/>
      <c r="AN66" s="823"/>
      <c r="AO66" s="824"/>
      <c r="AP66" s="799" t="s">
        <v>417</v>
      </c>
      <c r="AQ66" s="800"/>
      <c r="AR66" s="800"/>
      <c r="AS66" s="800"/>
      <c r="AT66" s="801"/>
      <c r="AU66" s="799" t="s">
        <v>418</v>
      </c>
      <c r="AV66" s="800"/>
      <c r="AW66" s="800"/>
      <c r="AX66" s="800"/>
      <c r="AY66" s="801"/>
      <c r="AZ66" s="799" t="s">
        <v>372</v>
      </c>
      <c r="BA66" s="800"/>
      <c r="BB66" s="800"/>
      <c r="BC66" s="800"/>
      <c r="BD66" s="811"/>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c r="A67" s="825"/>
      <c r="B67" s="826"/>
      <c r="C67" s="826"/>
      <c r="D67" s="826"/>
      <c r="E67" s="826"/>
      <c r="F67" s="826"/>
      <c r="G67" s="826"/>
      <c r="H67" s="826"/>
      <c r="I67" s="826"/>
      <c r="J67" s="826"/>
      <c r="K67" s="826"/>
      <c r="L67" s="826"/>
      <c r="M67" s="826"/>
      <c r="N67" s="826"/>
      <c r="O67" s="826"/>
      <c r="P67" s="827"/>
      <c r="Q67" s="802"/>
      <c r="R67" s="803"/>
      <c r="S67" s="803"/>
      <c r="T67" s="803"/>
      <c r="U67" s="804"/>
      <c r="V67" s="802"/>
      <c r="W67" s="803"/>
      <c r="X67" s="803"/>
      <c r="Y67" s="803"/>
      <c r="Z67" s="804"/>
      <c r="AA67" s="802"/>
      <c r="AB67" s="803"/>
      <c r="AC67" s="803"/>
      <c r="AD67" s="803"/>
      <c r="AE67" s="804"/>
      <c r="AF67" s="936"/>
      <c r="AG67" s="898"/>
      <c r="AH67" s="898"/>
      <c r="AI67" s="898"/>
      <c r="AJ67" s="937"/>
      <c r="AK67" s="938"/>
      <c r="AL67" s="826"/>
      <c r="AM67" s="826"/>
      <c r="AN67" s="826"/>
      <c r="AO67" s="827"/>
      <c r="AP67" s="802"/>
      <c r="AQ67" s="803"/>
      <c r="AR67" s="803"/>
      <c r="AS67" s="803"/>
      <c r="AT67" s="804"/>
      <c r="AU67" s="802"/>
      <c r="AV67" s="803"/>
      <c r="AW67" s="803"/>
      <c r="AX67" s="803"/>
      <c r="AY67" s="804"/>
      <c r="AZ67" s="802"/>
      <c r="BA67" s="803"/>
      <c r="BB67" s="803"/>
      <c r="BC67" s="803"/>
      <c r="BD67" s="812"/>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c r="A68" s="258">
        <v>1</v>
      </c>
      <c r="B68" s="951" t="s">
        <v>584</v>
      </c>
      <c r="C68" s="952"/>
      <c r="D68" s="952"/>
      <c r="E68" s="952"/>
      <c r="F68" s="952"/>
      <c r="G68" s="952"/>
      <c r="H68" s="952"/>
      <c r="I68" s="952"/>
      <c r="J68" s="952"/>
      <c r="K68" s="952"/>
      <c r="L68" s="952"/>
      <c r="M68" s="952"/>
      <c r="N68" s="952"/>
      <c r="O68" s="952"/>
      <c r="P68" s="953"/>
      <c r="Q68" s="954">
        <v>3633</v>
      </c>
      <c r="R68" s="948"/>
      <c r="S68" s="948"/>
      <c r="T68" s="948"/>
      <c r="U68" s="948"/>
      <c r="V68" s="948">
        <v>3487</v>
      </c>
      <c r="W68" s="948"/>
      <c r="X68" s="948"/>
      <c r="Y68" s="948"/>
      <c r="Z68" s="948"/>
      <c r="AA68" s="948">
        <v>146</v>
      </c>
      <c r="AB68" s="948"/>
      <c r="AC68" s="948"/>
      <c r="AD68" s="948"/>
      <c r="AE68" s="948"/>
      <c r="AF68" s="948">
        <v>140</v>
      </c>
      <c r="AG68" s="948"/>
      <c r="AH68" s="948"/>
      <c r="AI68" s="948"/>
      <c r="AJ68" s="948"/>
      <c r="AK68" s="948">
        <v>52</v>
      </c>
      <c r="AL68" s="948"/>
      <c r="AM68" s="948"/>
      <c r="AN68" s="948"/>
      <c r="AO68" s="948"/>
      <c r="AP68" s="948">
        <v>915</v>
      </c>
      <c r="AQ68" s="948"/>
      <c r="AR68" s="948"/>
      <c r="AS68" s="948"/>
      <c r="AT68" s="948"/>
      <c r="AU68" s="948">
        <v>705</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c r="A69" s="261">
        <v>2</v>
      </c>
      <c r="B69" s="955" t="s">
        <v>585</v>
      </c>
      <c r="C69" s="956"/>
      <c r="D69" s="956"/>
      <c r="E69" s="956"/>
      <c r="F69" s="956"/>
      <c r="G69" s="956"/>
      <c r="H69" s="956"/>
      <c r="I69" s="956"/>
      <c r="J69" s="956"/>
      <c r="K69" s="956"/>
      <c r="L69" s="956"/>
      <c r="M69" s="956"/>
      <c r="N69" s="956"/>
      <c r="O69" s="956"/>
      <c r="P69" s="957"/>
      <c r="Q69" s="958">
        <v>326</v>
      </c>
      <c r="R69" s="913"/>
      <c r="S69" s="913"/>
      <c r="T69" s="913"/>
      <c r="U69" s="913"/>
      <c r="V69" s="913">
        <v>295</v>
      </c>
      <c r="W69" s="913"/>
      <c r="X69" s="913"/>
      <c r="Y69" s="913"/>
      <c r="Z69" s="913"/>
      <c r="AA69" s="913">
        <v>31</v>
      </c>
      <c r="AB69" s="913"/>
      <c r="AC69" s="913"/>
      <c r="AD69" s="913"/>
      <c r="AE69" s="913"/>
      <c r="AF69" s="913">
        <v>31</v>
      </c>
      <c r="AG69" s="913"/>
      <c r="AH69" s="913"/>
      <c r="AI69" s="913"/>
      <c r="AJ69" s="913"/>
      <c r="AK69" s="913" t="s">
        <v>591</v>
      </c>
      <c r="AL69" s="913"/>
      <c r="AM69" s="913"/>
      <c r="AN69" s="913"/>
      <c r="AO69" s="913"/>
      <c r="AP69" s="913" t="s">
        <v>592</v>
      </c>
      <c r="AQ69" s="913"/>
      <c r="AR69" s="913"/>
      <c r="AS69" s="913"/>
      <c r="AT69" s="913"/>
      <c r="AU69" s="913" t="s">
        <v>591</v>
      </c>
      <c r="AV69" s="913"/>
      <c r="AW69" s="913"/>
      <c r="AX69" s="913"/>
      <c r="AY69" s="913"/>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c r="A70" s="261">
        <v>3</v>
      </c>
      <c r="B70" s="955" t="s">
        <v>586</v>
      </c>
      <c r="C70" s="956"/>
      <c r="D70" s="956"/>
      <c r="E70" s="956"/>
      <c r="F70" s="956"/>
      <c r="G70" s="956"/>
      <c r="H70" s="956"/>
      <c r="I70" s="956"/>
      <c r="J70" s="956"/>
      <c r="K70" s="956"/>
      <c r="L70" s="956"/>
      <c r="M70" s="956"/>
      <c r="N70" s="956"/>
      <c r="O70" s="956"/>
      <c r="P70" s="957"/>
      <c r="Q70" s="958">
        <v>9</v>
      </c>
      <c r="R70" s="913"/>
      <c r="S70" s="913"/>
      <c r="T70" s="913"/>
      <c r="U70" s="913"/>
      <c r="V70" s="913">
        <v>7</v>
      </c>
      <c r="W70" s="913"/>
      <c r="X70" s="913"/>
      <c r="Y70" s="913"/>
      <c r="Z70" s="913"/>
      <c r="AA70" s="913">
        <v>2</v>
      </c>
      <c r="AB70" s="913"/>
      <c r="AC70" s="913"/>
      <c r="AD70" s="913"/>
      <c r="AE70" s="913"/>
      <c r="AF70" s="913">
        <v>2</v>
      </c>
      <c r="AG70" s="913"/>
      <c r="AH70" s="913"/>
      <c r="AI70" s="913"/>
      <c r="AJ70" s="913"/>
      <c r="AK70" s="913" t="s">
        <v>591</v>
      </c>
      <c r="AL70" s="913"/>
      <c r="AM70" s="913"/>
      <c r="AN70" s="913"/>
      <c r="AO70" s="913"/>
      <c r="AP70" s="913" t="s">
        <v>591</v>
      </c>
      <c r="AQ70" s="913"/>
      <c r="AR70" s="913"/>
      <c r="AS70" s="913"/>
      <c r="AT70" s="913"/>
      <c r="AU70" s="913" t="s">
        <v>591</v>
      </c>
      <c r="AV70" s="913"/>
      <c r="AW70" s="913"/>
      <c r="AX70" s="913"/>
      <c r="AY70" s="913"/>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c r="A71" s="261">
        <v>4</v>
      </c>
      <c r="B71" s="955" t="s">
        <v>587</v>
      </c>
      <c r="C71" s="956"/>
      <c r="D71" s="956"/>
      <c r="E71" s="956"/>
      <c r="F71" s="956"/>
      <c r="G71" s="956"/>
      <c r="H71" s="956"/>
      <c r="I71" s="956"/>
      <c r="J71" s="956"/>
      <c r="K71" s="956"/>
      <c r="L71" s="956"/>
      <c r="M71" s="956"/>
      <c r="N71" s="956"/>
      <c r="O71" s="956"/>
      <c r="P71" s="957"/>
      <c r="Q71" s="958">
        <v>23533</v>
      </c>
      <c r="R71" s="913"/>
      <c r="S71" s="913"/>
      <c r="T71" s="913"/>
      <c r="U71" s="913"/>
      <c r="V71" s="913">
        <v>22843</v>
      </c>
      <c r="W71" s="913"/>
      <c r="X71" s="913"/>
      <c r="Y71" s="913"/>
      <c r="Z71" s="913"/>
      <c r="AA71" s="913">
        <v>689</v>
      </c>
      <c r="AB71" s="913"/>
      <c r="AC71" s="913"/>
      <c r="AD71" s="913"/>
      <c r="AE71" s="913"/>
      <c r="AF71" s="913">
        <v>689</v>
      </c>
      <c r="AG71" s="913"/>
      <c r="AH71" s="913"/>
      <c r="AI71" s="913"/>
      <c r="AJ71" s="913"/>
      <c r="AK71" s="913">
        <v>22</v>
      </c>
      <c r="AL71" s="913"/>
      <c r="AM71" s="913"/>
      <c r="AN71" s="913"/>
      <c r="AO71" s="913"/>
      <c r="AP71" s="913" t="s">
        <v>591</v>
      </c>
      <c r="AQ71" s="913"/>
      <c r="AR71" s="913"/>
      <c r="AS71" s="913"/>
      <c r="AT71" s="913"/>
      <c r="AU71" s="913" t="s">
        <v>591</v>
      </c>
      <c r="AV71" s="913"/>
      <c r="AW71" s="913"/>
      <c r="AX71" s="913"/>
      <c r="AY71" s="913"/>
      <c r="AZ71" s="959" t="s">
        <v>593</v>
      </c>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c r="A72" s="261">
        <v>5</v>
      </c>
      <c r="B72" s="955" t="s">
        <v>587</v>
      </c>
      <c r="C72" s="956"/>
      <c r="D72" s="956"/>
      <c r="E72" s="956"/>
      <c r="F72" s="956"/>
      <c r="G72" s="956"/>
      <c r="H72" s="956"/>
      <c r="I72" s="956"/>
      <c r="J72" s="956"/>
      <c r="K72" s="956"/>
      <c r="L72" s="956"/>
      <c r="M72" s="956"/>
      <c r="N72" s="956"/>
      <c r="O72" s="956"/>
      <c r="P72" s="957"/>
      <c r="Q72" s="958">
        <v>370</v>
      </c>
      <c r="R72" s="913"/>
      <c r="S72" s="913"/>
      <c r="T72" s="913"/>
      <c r="U72" s="913"/>
      <c r="V72" s="913">
        <v>135</v>
      </c>
      <c r="W72" s="913"/>
      <c r="X72" s="913"/>
      <c r="Y72" s="913"/>
      <c r="Z72" s="913"/>
      <c r="AA72" s="913">
        <v>235</v>
      </c>
      <c r="AB72" s="913"/>
      <c r="AC72" s="913"/>
      <c r="AD72" s="913"/>
      <c r="AE72" s="913"/>
      <c r="AF72" s="913">
        <v>235</v>
      </c>
      <c r="AG72" s="913"/>
      <c r="AH72" s="913"/>
      <c r="AI72" s="913"/>
      <c r="AJ72" s="913"/>
      <c r="AK72" s="913" t="s">
        <v>595</v>
      </c>
      <c r="AL72" s="913"/>
      <c r="AM72" s="913"/>
      <c r="AN72" s="913"/>
      <c r="AO72" s="913"/>
      <c r="AP72" s="913" t="s">
        <v>591</v>
      </c>
      <c r="AQ72" s="913"/>
      <c r="AR72" s="913"/>
      <c r="AS72" s="913"/>
      <c r="AT72" s="913"/>
      <c r="AU72" s="913" t="s">
        <v>591</v>
      </c>
      <c r="AV72" s="913"/>
      <c r="AW72" s="913"/>
      <c r="AX72" s="913"/>
      <c r="AY72" s="913"/>
      <c r="AZ72" s="959" t="s">
        <v>594</v>
      </c>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c r="A73" s="261">
        <v>6</v>
      </c>
      <c r="B73" s="955" t="s">
        <v>604</v>
      </c>
      <c r="C73" s="956"/>
      <c r="D73" s="956"/>
      <c r="E73" s="956"/>
      <c r="F73" s="956"/>
      <c r="G73" s="956"/>
      <c r="H73" s="956"/>
      <c r="I73" s="956"/>
      <c r="J73" s="956"/>
      <c r="K73" s="956"/>
      <c r="L73" s="956"/>
      <c r="M73" s="956"/>
      <c r="N73" s="956"/>
      <c r="O73" s="956"/>
      <c r="P73" s="957"/>
      <c r="Q73" s="958">
        <v>249</v>
      </c>
      <c r="R73" s="913"/>
      <c r="S73" s="913"/>
      <c r="T73" s="913"/>
      <c r="U73" s="913"/>
      <c r="V73" s="913">
        <v>215</v>
      </c>
      <c r="W73" s="913"/>
      <c r="X73" s="913"/>
      <c r="Y73" s="913"/>
      <c r="Z73" s="913"/>
      <c r="AA73" s="913">
        <v>35</v>
      </c>
      <c r="AB73" s="913"/>
      <c r="AC73" s="913"/>
      <c r="AD73" s="913"/>
      <c r="AE73" s="913"/>
      <c r="AF73" s="913">
        <v>35</v>
      </c>
      <c r="AG73" s="913"/>
      <c r="AH73" s="913"/>
      <c r="AI73" s="913"/>
      <c r="AJ73" s="913"/>
      <c r="AK73" s="913" t="s">
        <v>591</v>
      </c>
      <c r="AL73" s="913"/>
      <c r="AM73" s="913"/>
      <c r="AN73" s="913"/>
      <c r="AO73" s="913"/>
      <c r="AP73" s="913" t="s">
        <v>591</v>
      </c>
      <c r="AQ73" s="913"/>
      <c r="AR73" s="913"/>
      <c r="AS73" s="913"/>
      <c r="AT73" s="913"/>
      <c r="AU73" s="913" t="s">
        <v>591</v>
      </c>
      <c r="AV73" s="913"/>
      <c r="AW73" s="913"/>
      <c r="AX73" s="913"/>
      <c r="AY73" s="913"/>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c r="A74" s="261">
        <v>7</v>
      </c>
      <c r="B74" s="955" t="s">
        <v>588</v>
      </c>
      <c r="C74" s="956"/>
      <c r="D74" s="956"/>
      <c r="E74" s="956"/>
      <c r="F74" s="956"/>
      <c r="G74" s="956"/>
      <c r="H74" s="956"/>
      <c r="I74" s="956"/>
      <c r="J74" s="956"/>
      <c r="K74" s="956"/>
      <c r="L74" s="956"/>
      <c r="M74" s="956"/>
      <c r="N74" s="956"/>
      <c r="O74" s="956"/>
      <c r="P74" s="957"/>
      <c r="Q74" s="958">
        <v>405</v>
      </c>
      <c r="R74" s="913"/>
      <c r="S74" s="913"/>
      <c r="T74" s="913"/>
      <c r="U74" s="913"/>
      <c r="V74" s="913">
        <v>397</v>
      </c>
      <c r="W74" s="913"/>
      <c r="X74" s="913"/>
      <c r="Y74" s="913"/>
      <c r="Z74" s="913"/>
      <c r="AA74" s="913">
        <v>8</v>
      </c>
      <c r="AB74" s="913"/>
      <c r="AC74" s="913"/>
      <c r="AD74" s="913"/>
      <c r="AE74" s="913"/>
      <c r="AF74" s="913">
        <v>8</v>
      </c>
      <c r="AG74" s="913"/>
      <c r="AH74" s="913"/>
      <c r="AI74" s="913"/>
      <c r="AJ74" s="913"/>
      <c r="AK74" s="913" t="s">
        <v>591</v>
      </c>
      <c r="AL74" s="913"/>
      <c r="AM74" s="913"/>
      <c r="AN74" s="913"/>
      <c r="AO74" s="913"/>
      <c r="AP74" s="913" t="s">
        <v>591</v>
      </c>
      <c r="AQ74" s="913"/>
      <c r="AR74" s="913"/>
      <c r="AS74" s="913"/>
      <c r="AT74" s="913"/>
      <c r="AU74" s="913" t="s">
        <v>596</v>
      </c>
      <c r="AV74" s="913"/>
      <c r="AW74" s="913"/>
      <c r="AX74" s="913"/>
      <c r="AY74" s="913"/>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c r="A75" s="261">
        <v>8</v>
      </c>
      <c r="B75" s="955" t="s">
        <v>589</v>
      </c>
      <c r="C75" s="956"/>
      <c r="D75" s="956"/>
      <c r="E75" s="956"/>
      <c r="F75" s="956"/>
      <c r="G75" s="956"/>
      <c r="H75" s="956"/>
      <c r="I75" s="956"/>
      <c r="J75" s="956"/>
      <c r="K75" s="956"/>
      <c r="L75" s="956"/>
      <c r="M75" s="956"/>
      <c r="N75" s="956"/>
      <c r="O75" s="956"/>
      <c r="P75" s="957"/>
      <c r="Q75" s="961">
        <v>2056</v>
      </c>
      <c r="R75" s="962"/>
      <c r="S75" s="962"/>
      <c r="T75" s="962"/>
      <c r="U75" s="912"/>
      <c r="V75" s="963">
        <v>2034</v>
      </c>
      <c r="W75" s="962"/>
      <c r="X75" s="962"/>
      <c r="Y75" s="962"/>
      <c r="Z75" s="912"/>
      <c r="AA75" s="963">
        <v>22</v>
      </c>
      <c r="AB75" s="962"/>
      <c r="AC75" s="962"/>
      <c r="AD75" s="962"/>
      <c r="AE75" s="912"/>
      <c r="AF75" s="963">
        <v>22</v>
      </c>
      <c r="AG75" s="962"/>
      <c r="AH75" s="962"/>
      <c r="AI75" s="962"/>
      <c r="AJ75" s="912"/>
      <c r="AK75" s="963" t="s">
        <v>591</v>
      </c>
      <c r="AL75" s="962"/>
      <c r="AM75" s="962"/>
      <c r="AN75" s="962"/>
      <c r="AO75" s="912"/>
      <c r="AP75" s="963" t="s">
        <v>591</v>
      </c>
      <c r="AQ75" s="962"/>
      <c r="AR75" s="962"/>
      <c r="AS75" s="962"/>
      <c r="AT75" s="912"/>
      <c r="AU75" s="963" t="s">
        <v>592</v>
      </c>
      <c r="AV75" s="962"/>
      <c r="AW75" s="962"/>
      <c r="AX75" s="962"/>
      <c r="AY75" s="912"/>
      <c r="AZ75" s="959" t="s">
        <v>593</v>
      </c>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c r="A76" s="261">
        <v>9</v>
      </c>
      <c r="B76" s="955" t="s">
        <v>589</v>
      </c>
      <c r="C76" s="956"/>
      <c r="D76" s="956"/>
      <c r="E76" s="956"/>
      <c r="F76" s="956"/>
      <c r="G76" s="956"/>
      <c r="H76" s="956"/>
      <c r="I76" s="956"/>
      <c r="J76" s="956"/>
      <c r="K76" s="956"/>
      <c r="L76" s="956"/>
      <c r="M76" s="956"/>
      <c r="N76" s="956"/>
      <c r="O76" s="956"/>
      <c r="P76" s="957"/>
      <c r="Q76" s="961">
        <v>723894</v>
      </c>
      <c r="R76" s="962"/>
      <c r="S76" s="962"/>
      <c r="T76" s="962"/>
      <c r="U76" s="912"/>
      <c r="V76" s="963">
        <v>705179</v>
      </c>
      <c r="W76" s="962"/>
      <c r="X76" s="962"/>
      <c r="Y76" s="962"/>
      <c r="Z76" s="912"/>
      <c r="AA76" s="963">
        <v>18715</v>
      </c>
      <c r="AB76" s="962"/>
      <c r="AC76" s="962"/>
      <c r="AD76" s="962"/>
      <c r="AE76" s="912"/>
      <c r="AF76" s="963">
        <v>18715</v>
      </c>
      <c r="AG76" s="962"/>
      <c r="AH76" s="962"/>
      <c r="AI76" s="962"/>
      <c r="AJ76" s="912"/>
      <c r="AK76" s="963">
        <v>1705</v>
      </c>
      <c r="AL76" s="962"/>
      <c r="AM76" s="962"/>
      <c r="AN76" s="962"/>
      <c r="AO76" s="912"/>
      <c r="AP76" s="963" t="s">
        <v>591</v>
      </c>
      <c r="AQ76" s="962"/>
      <c r="AR76" s="962"/>
      <c r="AS76" s="962"/>
      <c r="AT76" s="912"/>
      <c r="AU76" s="963" t="s">
        <v>591</v>
      </c>
      <c r="AV76" s="962"/>
      <c r="AW76" s="962"/>
      <c r="AX76" s="962"/>
      <c r="AY76" s="912"/>
      <c r="AZ76" s="959" t="s">
        <v>597</v>
      </c>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c r="A77" s="261">
        <v>10</v>
      </c>
      <c r="B77" s="955" t="s">
        <v>590</v>
      </c>
      <c r="C77" s="956"/>
      <c r="D77" s="956"/>
      <c r="E77" s="956"/>
      <c r="F77" s="956"/>
      <c r="G77" s="956"/>
      <c r="H77" s="956"/>
      <c r="I77" s="956"/>
      <c r="J77" s="956"/>
      <c r="K77" s="956"/>
      <c r="L77" s="956"/>
      <c r="M77" s="956"/>
      <c r="N77" s="956"/>
      <c r="O77" s="956"/>
      <c r="P77" s="957"/>
      <c r="Q77" s="961">
        <v>6520</v>
      </c>
      <c r="R77" s="962"/>
      <c r="S77" s="962"/>
      <c r="T77" s="962"/>
      <c r="U77" s="912"/>
      <c r="V77" s="963">
        <v>6341</v>
      </c>
      <c r="W77" s="962"/>
      <c r="X77" s="962"/>
      <c r="Y77" s="962"/>
      <c r="Z77" s="912"/>
      <c r="AA77" s="963">
        <v>179</v>
      </c>
      <c r="AB77" s="962"/>
      <c r="AC77" s="962"/>
      <c r="AD77" s="962"/>
      <c r="AE77" s="912"/>
      <c r="AF77" s="963">
        <v>179</v>
      </c>
      <c r="AG77" s="962"/>
      <c r="AH77" s="962"/>
      <c r="AI77" s="962"/>
      <c r="AJ77" s="912"/>
      <c r="AK77" s="963">
        <v>114</v>
      </c>
      <c r="AL77" s="962"/>
      <c r="AM77" s="962"/>
      <c r="AN77" s="962"/>
      <c r="AO77" s="912"/>
      <c r="AP77" s="963">
        <v>998</v>
      </c>
      <c r="AQ77" s="962"/>
      <c r="AR77" s="962"/>
      <c r="AS77" s="962"/>
      <c r="AT77" s="912"/>
      <c r="AU77" s="963">
        <v>312</v>
      </c>
      <c r="AV77" s="962"/>
      <c r="AW77" s="962"/>
      <c r="AX77" s="962"/>
      <c r="AY77" s="912"/>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c r="A78" s="261">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c r="A79" s="261">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c r="A80" s="261">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c r="A81" s="261">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c r="A82" s="261">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c r="A83" s="261">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c r="A84" s="261">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c r="A85" s="261">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c r="A86" s="261">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c r="A88" s="264" t="s">
        <v>385</v>
      </c>
      <c r="B88" s="872" t="s">
        <v>419</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20057</v>
      </c>
      <c r="AG88" s="924"/>
      <c r="AH88" s="924"/>
      <c r="AI88" s="924"/>
      <c r="AJ88" s="924"/>
      <c r="AK88" s="921"/>
      <c r="AL88" s="921"/>
      <c r="AM88" s="921"/>
      <c r="AN88" s="921"/>
      <c r="AO88" s="921"/>
      <c r="AP88" s="924">
        <v>1913</v>
      </c>
      <c r="AQ88" s="924"/>
      <c r="AR88" s="924"/>
      <c r="AS88" s="924"/>
      <c r="AT88" s="924"/>
      <c r="AU88" s="924">
        <v>1017</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2" t="s">
        <v>420</v>
      </c>
      <c r="BS102" s="873"/>
      <c r="BT102" s="873"/>
      <c r="BU102" s="873"/>
      <c r="BV102" s="873"/>
      <c r="BW102" s="873"/>
      <c r="BX102" s="873"/>
      <c r="BY102" s="873"/>
      <c r="BZ102" s="873"/>
      <c r="CA102" s="873"/>
      <c r="CB102" s="873"/>
      <c r="CC102" s="873"/>
      <c r="CD102" s="873"/>
      <c r="CE102" s="873"/>
      <c r="CF102" s="873"/>
      <c r="CG102" s="874"/>
      <c r="CH102" s="971"/>
      <c r="CI102" s="972"/>
      <c r="CJ102" s="972"/>
      <c r="CK102" s="972"/>
      <c r="CL102" s="973"/>
      <c r="CM102" s="971"/>
      <c r="CN102" s="972"/>
      <c r="CO102" s="972"/>
      <c r="CP102" s="972"/>
      <c r="CQ102" s="973"/>
      <c r="CR102" s="974"/>
      <c r="CS102" s="932"/>
      <c r="CT102" s="932"/>
      <c r="CU102" s="932"/>
      <c r="CV102" s="975"/>
      <c r="CW102" s="974"/>
      <c r="CX102" s="932"/>
      <c r="CY102" s="932"/>
      <c r="CZ102" s="932"/>
      <c r="DA102" s="975"/>
      <c r="DB102" s="974"/>
      <c r="DC102" s="932"/>
      <c r="DD102" s="932"/>
      <c r="DE102" s="932"/>
      <c r="DF102" s="975"/>
      <c r="DG102" s="974"/>
      <c r="DH102" s="932"/>
      <c r="DI102" s="932"/>
      <c r="DJ102" s="932"/>
      <c r="DK102" s="975"/>
      <c r="DL102" s="974"/>
      <c r="DM102" s="932"/>
      <c r="DN102" s="932"/>
      <c r="DO102" s="932"/>
      <c r="DP102" s="975"/>
      <c r="DQ102" s="974"/>
      <c r="DR102" s="932"/>
      <c r="DS102" s="932"/>
      <c r="DT102" s="932"/>
      <c r="DU102" s="975"/>
      <c r="DV102" s="998"/>
      <c r="DW102" s="999"/>
      <c r="DX102" s="999"/>
      <c r="DY102" s="999"/>
      <c r="DZ102" s="100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421</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422</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3" t="s">
        <v>425</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426</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c r="A109" s="996" t="s">
        <v>427</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428</v>
      </c>
      <c r="AB109" s="977"/>
      <c r="AC109" s="977"/>
      <c r="AD109" s="977"/>
      <c r="AE109" s="978"/>
      <c r="AF109" s="976" t="s">
        <v>303</v>
      </c>
      <c r="AG109" s="977"/>
      <c r="AH109" s="977"/>
      <c r="AI109" s="977"/>
      <c r="AJ109" s="978"/>
      <c r="AK109" s="976" t="s">
        <v>302</v>
      </c>
      <c r="AL109" s="977"/>
      <c r="AM109" s="977"/>
      <c r="AN109" s="977"/>
      <c r="AO109" s="978"/>
      <c r="AP109" s="976" t="s">
        <v>429</v>
      </c>
      <c r="AQ109" s="977"/>
      <c r="AR109" s="977"/>
      <c r="AS109" s="977"/>
      <c r="AT109" s="979"/>
      <c r="AU109" s="996" t="s">
        <v>427</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428</v>
      </c>
      <c r="BR109" s="977"/>
      <c r="BS109" s="977"/>
      <c r="BT109" s="977"/>
      <c r="BU109" s="978"/>
      <c r="BV109" s="976" t="s">
        <v>303</v>
      </c>
      <c r="BW109" s="977"/>
      <c r="BX109" s="977"/>
      <c r="BY109" s="977"/>
      <c r="BZ109" s="978"/>
      <c r="CA109" s="976" t="s">
        <v>302</v>
      </c>
      <c r="CB109" s="977"/>
      <c r="CC109" s="977"/>
      <c r="CD109" s="977"/>
      <c r="CE109" s="978"/>
      <c r="CF109" s="997" t="s">
        <v>429</v>
      </c>
      <c r="CG109" s="997"/>
      <c r="CH109" s="997"/>
      <c r="CI109" s="997"/>
      <c r="CJ109" s="997"/>
      <c r="CK109" s="976" t="s">
        <v>430</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428</v>
      </c>
      <c r="DH109" s="977"/>
      <c r="DI109" s="977"/>
      <c r="DJ109" s="977"/>
      <c r="DK109" s="978"/>
      <c r="DL109" s="976" t="s">
        <v>303</v>
      </c>
      <c r="DM109" s="977"/>
      <c r="DN109" s="977"/>
      <c r="DO109" s="977"/>
      <c r="DP109" s="978"/>
      <c r="DQ109" s="976" t="s">
        <v>302</v>
      </c>
      <c r="DR109" s="977"/>
      <c r="DS109" s="977"/>
      <c r="DT109" s="977"/>
      <c r="DU109" s="978"/>
      <c r="DV109" s="976" t="s">
        <v>429</v>
      </c>
      <c r="DW109" s="977"/>
      <c r="DX109" s="977"/>
      <c r="DY109" s="977"/>
      <c r="DZ109" s="979"/>
    </row>
    <row r="110" spans="1:131" s="246" customFormat="1" ht="26.25" customHeight="1">
      <c r="A110" s="980" t="s">
        <v>431</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4604858</v>
      </c>
      <c r="AB110" s="984"/>
      <c r="AC110" s="984"/>
      <c r="AD110" s="984"/>
      <c r="AE110" s="985"/>
      <c r="AF110" s="986">
        <v>4591245</v>
      </c>
      <c r="AG110" s="984"/>
      <c r="AH110" s="984"/>
      <c r="AI110" s="984"/>
      <c r="AJ110" s="985"/>
      <c r="AK110" s="986">
        <v>4567717</v>
      </c>
      <c r="AL110" s="984"/>
      <c r="AM110" s="984"/>
      <c r="AN110" s="984"/>
      <c r="AO110" s="985"/>
      <c r="AP110" s="987">
        <v>16.899999999999999</v>
      </c>
      <c r="AQ110" s="988"/>
      <c r="AR110" s="988"/>
      <c r="AS110" s="988"/>
      <c r="AT110" s="989"/>
      <c r="AU110" s="990" t="s">
        <v>73</v>
      </c>
      <c r="AV110" s="991"/>
      <c r="AW110" s="991"/>
      <c r="AX110" s="991"/>
      <c r="AY110" s="991"/>
      <c r="AZ110" s="1032" t="s">
        <v>432</v>
      </c>
      <c r="BA110" s="981"/>
      <c r="BB110" s="981"/>
      <c r="BC110" s="981"/>
      <c r="BD110" s="981"/>
      <c r="BE110" s="981"/>
      <c r="BF110" s="981"/>
      <c r="BG110" s="981"/>
      <c r="BH110" s="981"/>
      <c r="BI110" s="981"/>
      <c r="BJ110" s="981"/>
      <c r="BK110" s="981"/>
      <c r="BL110" s="981"/>
      <c r="BM110" s="981"/>
      <c r="BN110" s="981"/>
      <c r="BO110" s="981"/>
      <c r="BP110" s="982"/>
      <c r="BQ110" s="1018">
        <v>47005789</v>
      </c>
      <c r="BR110" s="1019"/>
      <c r="BS110" s="1019"/>
      <c r="BT110" s="1019"/>
      <c r="BU110" s="1019"/>
      <c r="BV110" s="1019">
        <v>45928129</v>
      </c>
      <c r="BW110" s="1019"/>
      <c r="BX110" s="1019"/>
      <c r="BY110" s="1019"/>
      <c r="BZ110" s="1019"/>
      <c r="CA110" s="1019">
        <v>44342902</v>
      </c>
      <c r="CB110" s="1019"/>
      <c r="CC110" s="1019"/>
      <c r="CD110" s="1019"/>
      <c r="CE110" s="1019"/>
      <c r="CF110" s="1033">
        <v>164.5</v>
      </c>
      <c r="CG110" s="1034"/>
      <c r="CH110" s="1034"/>
      <c r="CI110" s="1034"/>
      <c r="CJ110" s="1034"/>
      <c r="CK110" s="1035" t="s">
        <v>433</v>
      </c>
      <c r="CL110" s="1036"/>
      <c r="CM110" s="1015" t="s">
        <v>434</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435</v>
      </c>
      <c r="DH110" s="1019"/>
      <c r="DI110" s="1019"/>
      <c r="DJ110" s="1019"/>
      <c r="DK110" s="1019"/>
      <c r="DL110" s="1019" t="s">
        <v>436</v>
      </c>
      <c r="DM110" s="1019"/>
      <c r="DN110" s="1019"/>
      <c r="DO110" s="1019"/>
      <c r="DP110" s="1019"/>
      <c r="DQ110" s="1019" t="s">
        <v>437</v>
      </c>
      <c r="DR110" s="1019"/>
      <c r="DS110" s="1019"/>
      <c r="DT110" s="1019"/>
      <c r="DU110" s="1019"/>
      <c r="DV110" s="1020" t="s">
        <v>437</v>
      </c>
      <c r="DW110" s="1020"/>
      <c r="DX110" s="1020"/>
      <c r="DY110" s="1020"/>
      <c r="DZ110" s="1021"/>
    </row>
    <row r="111" spans="1:131" s="246" customFormat="1" ht="26.25" customHeight="1">
      <c r="A111" s="1022" t="s">
        <v>438</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439</v>
      </c>
      <c r="AB111" s="1026"/>
      <c r="AC111" s="1026"/>
      <c r="AD111" s="1026"/>
      <c r="AE111" s="1027"/>
      <c r="AF111" s="1028" t="s">
        <v>174</v>
      </c>
      <c r="AG111" s="1026"/>
      <c r="AH111" s="1026"/>
      <c r="AI111" s="1026"/>
      <c r="AJ111" s="1027"/>
      <c r="AK111" s="1028" t="s">
        <v>435</v>
      </c>
      <c r="AL111" s="1026"/>
      <c r="AM111" s="1026"/>
      <c r="AN111" s="1026"/>
      <c r="AO111" s="1027"/>
      <c r="AP111" s="1029" t="s">
        <v>435</v>
      </c>
      <c r="AQ111" s="1030"/>
      <c r="AR111" s="1030"/>
      <c r="AS111" s="1030"/>
      <c r="AT111" s="1031"/>
      <c r="AU111" s="992"/>
      <c r="AV111" s="993"/>
      <c r="AW111" s="993"/>
      <c r="AX111" s="993"/>
      <c r="AY111" s="993"/>
      <c r="AZ111" s="1041" t="s">
        <v>440</v>
      </c>
      <c r="BA111" s="1042"/>
      <c r="BB111" s="1042"/>
      <c r="BC111" s="1042"/>
      <c r="BD111" s="1042"/>
      <c r="BE111" s="1042"/>
      <c r="BF111" s="1042"/>
      <c r="BG111" s="1042"/>
      <c r="BH111" s="1042"/>
      <c r="BI111" s="1042"/>
      <c r="BJ111" s="1042"/>
      <c r="BK111" s="1042"/>
      <c r="BL111" s="1042"/>
      <c r="BM111" s="1042"/>
      <c r="BN111" s="1042"/>
      <c r="BO111" s="1042"/>
      <c r="BP111" s="1043"/>
      <c r="BQ111" s="1011">
        <v>53343</v>
      </c>
      <c r="BR111" s="1012"/>
      <c r="BS111" s="1012"/>
      <c r="BT111" s="1012"/>
      <c r="BU111" s="1012"/>
      <c r="BV111" s="1012">
        <v>36309</v>
      </c>
      <c r="BW111" s="1012"/>
      <c r="BX111" s="1012"/>
      <c r="BY111" s="1012"/>
      <c r="BZ111" s="1012"/>
      <c r="CA111" s="1012">
        <v>18539</v>
      </c>
      <c r="CB111" s="1012"/>
      <c r="CC111" s="1012"/>
      <c r="CD111" s="1012"/>
      <c r="CE111" s="1012"/>
      <c r="CF111" s="1006">
        <v>0.1</v>
      </c>
      <c r="CG111" s="1007"/>
      <c r="CH111" s="1007"/>
      <c r="CI111" s="1007"/>
      <c r="CJ111" s="1007"/>
      <c r="CK111" s="1037"/>
      <c r="CL111" s="1038"/>
      <c r="CM111" s="1008" t="s">
        <v>441</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v>53343</v>
      </c>
      <c r="DH111" s="1012"/>
      <c r="DI111" s="1012"/>
      <c r="DJ111" s="1012"/>
      <c r="DK111" s="1012"/>
      <c r="DL111" s="1012">
        <v>36309</v>
      </c>
      <c r="DM111" s="1012"/>
      <c r="DN111" s="1012"/>
      <c r="DO111" s="1012"/>
      <c r="DP111" s="1012"/>
      <c r="DQ111" s="1012">
        <v>18539</v>
      </c>
      <c r="DR111" s="1012"/>
      <c r="DS111" s="1012"/>
      <c r="DT111" s="1012"/>
      <c r="DU111" s="1012"/>
      <c r="DV111" s="1013">
        <v>0.1</v>
      </c>
      <c r="DW111" s="1013"/>
      <c r="DX111" s="1013"/>
      <c r="DY111" s="1013"/>
      <c r="DZ111" s="1014"/>
    </row>
    <row r="112" spans="1:131" s="246" customFormat="1" ht="26.25" customHeight="1">
      <c r="A112" s="1044" t="s">
        <v>442</v>
      </c>
      <c r="B112" s="1045"/>
      <c r="C112" s="1042" t="s">
        <v>443</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174</v>
      </c>
      <c r="AB112" s="1051"/>
      <c r="AC112" s="1051"/>
      <c r="AD112" s="1051"/>
      <c r="AE112" s="1052"/>
      <c r="AF112" s="1053" t="s">
        <v>435</v>
      </c>
      <c r="AG112" s="1051"/>
      <c r="AH112" s="1051"/>
      <c r="AI112" s="1051"/>
      <c r="AJ112" s="1052"/>
      <c r="AK112" s="1053" t="s">
        <v>444</v>
      </c>
      <c r="AL112" s="1051"/>
      <c r="AM112" s="1051"/>
      <c r="AN112" s="1051"/>
      <c r="AO112" s="1052"/>
      <c r="AP112" s="1054" t="s">
        <v>435</v>
      </c>
      <c r="AQ112" s="1055"/>
      <c r="AR112" s="1055"/>
      <c r="AS112" s="1055"/>
      <c r="AT112" s="1056"/>
      <c r="AU112" s="992"/>
      <c r="AV112" s="993"/>
      <c r="AW112" s="993"/>
      <c r="AX112" s="993"/>
      <c r="AY112" s="993"/>
      <c r="AZ112" s="1041" t="s">
        <v>445</v>
      </c>
      <c r="BA112" s="1042"/>
      <c r="BB112" s="1042"/>
      <c r="BC112" s="1042"/>
      <c r="BD112" s="1042"/>
      <c r="BE112" s="1042"/>
      <c r="BF112" s="1042"/>
      <c r="BG112" s="1042"/>
      <c r="BH112" s="1042"/>
      <c r="BI112" s="1042"/>
      <c r="BJ112" s="1042"/>
      <c r="BK112" s="1042"/>
      <c r="BL112" s="1042"/>
      <c r="BM112" s="1042"/>
      <c r="BN112" s="1042"/>
      <c r="BO112" s="1042"/>
      <c r="BP112" s="1043"/>
      <c r="BQ112" s="1011">
        <v>23795445</v>
      </c>
      <c r="BR112" s="1012"/>
      <c r="BS112" s="1012"/>
      <c r="BT112" s="1012"/>
      <c r="BU112" s="1012"/>
      <c r="BV112" s="1012">
        <v>18077612</v>
      </c>
      <c r="BW112" s="1012"/>
      <c r="BX112" s="1012"/>
      <c r="BY112" s="1012"/>
      <c r="BZ112" s="1012"/>
      <c r="CA112" s="1012">
        <v>12962624</v>
      </c>
      <c r="CB112" s="1012"/>
      <c r="CC112" s="1012"/>
      <c r="CD112" s="1012"/>
      <c r="CE112" s="1012"/>
      <c r="CF112" s="1006">
        <v>48.1</v>
      </c>
      <c r="CG112" s="1007"/>
      <c r="CH112" s="1007"/>
      <c r="CI112" s="1007"/>
      <c r="CJ112" s="1007"/>
      <c r="CK112" s="1037"/>
      <c r="CL112" s="1038"/>
      <c r="CM112" s="1008" t="s">
        <v>446</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439</v>
      </c>
      <c r="DH112" s="1012"/>
      <c r="DI112" s="1012"/>
      <c r="DJ112" s="1012"/>
      <c r="DK112" s="1012"/>
      <c r="DL112" s="1012" t="s">
        <v>435</v>
      </c>
      <c r="DM112" s="1012"/>
      <c r="DN112" s="1012"/>
      <c r="DO112" s="1012"/>
      <c r="DP112" s="1012"/>
      <c r="DQ112" s="1012" t="s">
        <v>435</v>
      </c>
      <c r="DR112" s="1012"/>
      <c r="DS112" s="1012"/>
      <c r="DT112" s="1012"/>
      <c r="DU112" s="1012"/>
      <c r="DV112" s="1013" t="s">
        <v>444</v>
      </c>
      <c r="DW112" s="1013"/>
      <c r="DX112" s="1013"/>
      <c r="DY112" s="1013"/>
      <c r="DZ112" s="1014"/>
    </row>
    <row r="113" spans="1:130" s="246" customFormat="1" ht="26.25" customHeight="1">
      <c r="A113" s="1046"/>
      <c r="B113" s="1047"/>
      <c r="C113" s="1042" t="s">
        <v>447</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1194413</v>
      </c>
      <c r="AB113" s="1026"/>
      <c r="AC113" s="1026"/>
      <c r="AD113" s="1026"/>
      <c r="AE113" s="1027"/>
      <c r="AF113" s="1028">
        <v>1157138</v>
      </c>
      <c r="AG113" s="1026"/>
      <c r="AH113" s="1026"/>
      <c r="AI113" s="1026"/>
      <c r="AJ113" s="1027"/>
      <c r="AK113" s="1028">
        <v>1084342</v>
      </c>
      <c r="AL113" s="1026"/>
      <c r="AM113" s="1026"/>
      <c r="AN113" s="1026"/>
      <c r="AO113" s="1027"/>
      <c r="AP113" s="1029">
        <v>4</v>
      </c>
      <c r="AQ113" s="1030"/>
      <c r="AR113" s="1030"/>
      <c r="AS113" s="1030"/>
      <c r="AT113" s="1031"/>
      <c r="AU113" s="992"/>
      <c r="AV113" s="993"/>
      <c r="AW113" s="993"/>
      <c r="AX113" s="993"/>
      <c r="AY113" s="993"/>
      <c r="AZ113" s="1041" t="s">
        <v>448</v>
      </c>
      <c r="BA113" s="1042"/>
      <c r="BB113" s="1042"/>
      <c r="BC113" s="1042"/>
      <c r="BD113" s="1042"/>
      <c r="BE113" s="1042"/>
      <c r="BF113" s="1042"/>
      <c r="BG113" s="1042"/>
      <c r="BH113" s="1042"/>
      <c r="BI113" s="1042"/>
      <c r="BJ113" s="1042"/>
      <c r="BK113" s="1042"/>
      <c r="BL113" s="1042"/>
      <c r="BM113" s="1042"/>
      <c r="BN113" s="1042"/>
      <c r="BO113" s="1042"/>
      <c r="BP113" s="1043"/>
      <c r="BQ113" s="1011">
        <v>1147107</v>
      </c>
      <c r="BR113" s="1012"/>
      <c r="BS113" s="1012"/>
      <c r="BT113" s="1012"/>
      <c r="BU113" s="1012"/>
      <c r="BV113" s="1012">
        <v>1093593</v>
      </c>
      <c r="BW113" s="1012"/>
      <c r="BX113" s="1012"/>
      <c r="BY113" s="1012"/>
      <c r="BZ113" s="1012"/>
      <c r="CA113" s="1012">
        <v>1016706</v>
      </c>
      <c r="CB113" s="1012"/>
      <c r="CC113" s="1012"/>
      <c r="CD113" s="1012"/>
      <c r="CE113" s="1012"/>
      <c r="CF113" s="1006">
        <v>3.8</v>
      </c>
      <c r="CG113" s="1007"/>
      <c r="CH113" s="1007"/>
      <c r="CI113" s="1007"/>
      <c r="CJ113" s="1007"/>
      <c r="CK113" s="1037"/>
      <c r="CL113" s="1038"/>
      <c r="CM113" s="1008" t="s">
        <v>449</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174</v>
      </c>
      <c r="DH113" s="1051"/>
      <c r="DI113" s="1051"/>
      <c r="DJ113" s="1051"/>
      <c r="DK113" s="1052"/>
      <c r="DL113" s="1053" t="s">
        <v>435</v>
      </c>
      <c r="DM113" s="1051"/>
      <c r="DN113" s="1051"/>
      <c r="DO113" s="1051"/>
      <c r="DP113" s="1052"/>
      <c r="DQ113" s="1053" t="s">
        <v>444</v>
      </c>
      <c r="DR113" s="1051"/>
      <c r="DS113" s="1051"/>
      <c r="DT113" s="1051"/>
      <c r="DU113" s="1052"/>
      <c r="DV113" s="1054" t="s">
        <v>435</v>
      </c>
      <c r="DW113" s="1055"/>
      <c r="DX113" s="1055"/>
      <c r="DY113" s="1055"/>
      <c r="DZ113" s="1056"/>
    </row>
    <row r="114" spans="1:130" s="246" customFormat="1" ht="26.25" customHeight="1">
      <c r="A114" s="1046"/>
      <c r="B114" s="1047"/>
      <c r="C114" s="1042" t="s">
        <v>450</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231461</v>
      </c>
      <c r="AB114" s="1051"/>
      <c r="AC114" s="1051"/>
      <c r="AD114" s="1051"/>
      <c r="AE114" s="1052"/>
      <c r="AF114" s="1053">
        <v>233699</v>
      </c>
      <c r="AG114" s="1051"/>
      <c r="AH114" s="1051"/>
      <c r="AI114" s="1051"/>
      <c r="AJ114" s="1052"/>
      <c r="AK114" s="1053">
        <v>234072</v>
      </c>
      <c r="AL114" s="1051"/>
      <c r="AM114" s="1051"/>
      <c r="AN114" s="1051"/>
      <c r="AO114" s="1052"/>
      <c r="AP114" s="1054">
        <v>0.9</v>
      </c>
      <c r="AQ114" s="1055"/>
      <c r="AR114" s="1055"/>
      <c r="AS114" s="1055"/>
      <c r="AT114" s="1056"/>
      <c r="AU114" s="992"/>
      <c r="AV114" s="993"/>
      <c r="AW114" s="993"/>
      <c r="AX114" s="993"/>
      <c r="AY114" s="993"/>
      <c r="AZ114" s="1041" t="s">
        <v>451</v>
      </c>
      <c r="BA114" s="1042"/>
      <c r="BB114" s="1042"/>
      <c r="BC114" s="1042"/>
      <c r="BD114" s="1042"/>
      <c r="BE114" s="1042"/>
      <c r="BF114" s="1042"/>
      <c r="BG114" s="1042"/>
      <c r="BH114" s="1042"/>
      <c r="BI114" s="1042"/>
      <c r="BJ114" s="1042"/>
      <c r="BK114" s="1042"/>
      <c r="BL114" s="1042"/>
      <c r="BM114" s="1042"/>
      <c r="BN114" s="1042"/>
      <c r="BO114" s="1042"/>
      <c r="BP114" s="1043"/>
      <c r="BQ114" s="1011">
        <v>4275638</v>
      </c>
      <c r="BR114" s="1012"/>
      <c r="BS114" s="1012"/>
      <c r="BT114" s="1012"/>
      <c r="BU114" s="1012"/>
      <c r="BV114" s="1012">
        <v>4069430</v>
      </c>
      <c r="BW114" s="1012"/>
      <c r="BX114" s="1012"/>
      <c r="BY114" s="1012"/>
      <c r="BZ114" s="1012"/>
      <c r="CA114" s="1012">
        <v>3783642</v>
      </c>
      <c r="CB114" s="1012"/>
      <c r="CC114" s="1012"/>
      <c r="CD114" s="1012"/>
      <c r="CE114" s="1012"/>
      <c r="CF114" s="1006">
        <v>14</v>
      </c>
      <c r="CG114" s="1007"/>
      <c r="CH114" s="1007"/>
      <c r="CI114" s="1007"/>
      <c r="CJ114" s="1007"/>
      <c r="CK114" s="1037"/>
      <c r="CL114" s="1038"/>
      <c r="CM114" s="1008" t="s">
        <v>452</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435</v>
      </c>
      <c r="DH114" s="1051"/>
      <c r="DI114" s="1051"/>
      <c r="DJ114" s="1051"/>
      <c r="DK114" s="1052"/>
      <c r="DL114" s="1053" t="s">
        <v>453</v>
      </c>
      <c r="DM114" s="1051"/>
      <c r="DN114" s="1051"/>
      <c r="DO114" s="1051"/>
      <c r="DP114" s="1052"/>
      <c r="DQ114" s="1053" t="s">
        <v>435</v>
      </c>
      <c r="DR114" s="1051"/>
      <c r="DS114" s="1051"/>
      <c r="DT114" s="1051"/>
      <c r="DU114" s="1052"/>
      <c r="DV114" s="1054" t="s">
        <v>444</v>
      </c>
      <c r="DW114" s="1055"/>
      <c r="DX114" s="1055"/>
      <c r="DY114" s="1055"/>
      <c r="DZ114" s="1056"/>
    </row>
    <row r="115" spans="1:130" s="246" customFormat="1" ht="26.25" customHeight="1">
      <c r="A115" s="1046"/>
      <c r="B115" s="1047"/>
      <c r="C115" s="1042" t="s">
        <v>454</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19526</v>
      </c>
      <c r="AB115" s="1026"/>
      <c r="AC115" s="1026"/>
      <c r="AD115" s="1026"/>
      <c r="AE115" s="1027"/>
      <c r="AF115" s="1028">
        <v>19543</v>
      </c>
      <c r="AG115" s="1026"/>
      <c r="AH115" s="1026"/>
      <c r="AI115" s="1026"/>
      <c r="AJ115" s="1027"/>
      <c r="AK115" s="1028">
        <v>19560</v>
      </c>
      <c r="AL115" s="1026"/>
      <c r="AM115" s="1026"/>
      <c r="AN115" s="1026"/>
      <c r="AO115" s="1027"/>
      <c r="AP115" s="1029">
        <v>0.1</v>
      </c>
      <c r="AQ115" s="1030"/>
      <c r="AR115" s="1030"/>
      <c r="AS115" s="1030"/>
      <c r="AT115" s="1031"/>
      <c r="AU115" s="992"/>
      <c r="AV115" s="993"/>
      <c r="AW115" s="993"/>
      <c r="AX115" s="993"/>
      <c r="AY115" s="993"/>
      <c r="AZ115" s="1041" t="s">
        <v>455</v>
      </c>
      <c r="BA115" s="1042"/>
      <c r="BB115" s="1042"/>
      <c r="BC115" s="1042"/>
      <c r="BD115" s="1042"/>
      <c r="BE115" s="1042"/>
      <c r="BF115" s="1042"/>
      <c r="BG115" s="1042"/>
      <c r="BH115" s="1042"/>
      <c r="BI115" s="1042"/>
      <c r="BJ115" s="1042"/>
      <c r="BK115" s="1042"/>
      <c r="BL115" s="1042"/>
      <c r="BM115" s="1042"/>
      <c r="BN115" s="1042"/>
      <c r="BO115" s="1042"/>
      <c r="BP115" s="1043"/>
      <c r="BQ115" s="1011" t="s">
        <v>444</v>
      </c>
      <c r="BR115" s="1012"/>
      <c r="BS115" s="1012"/>
      <c r="BT115" s="1012"/>
      <c r="BU115" s="1012"/>
      <c r="BV115" s="1012" t="s">
        <v>439</v>
      </c>
      <c r="BW115" s="1012"/>
      <c r="BX115" s="1012"/>
      <c r="BY115" s="1012"/>
      <c r="BZ115" s="1012"/>
      <c r="CA115" s="1012" t="s">
        <v>435</v>
      </c>
      <c r="CB115" s="1012"/>
      <c r="CC115" s="1012"/>
      <c r="CD115" s="1012"/>
      <c r="CE115" s="1012"/>
      <c r="CF115" s="1006" t="s">
        <v>444</v>
      </c>
      <c r="CG115" s="1007"/>
      <c r="CH115" s="1007"/>
      <c r="CI115" s="1007"/>
      <c r="CJ115" s="1007"/>
      <c r="CK115" s="1037"/>
      <c r="CL115" s="1038"/>
      <c r="CM115" s="1041" t="s">
        <v>456</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174</v>
      </c>
      <c r="DH115" s="1051"/>
      <c r="DI115" s="1051"/>
      <c r="DJ115" s="1051"/>
      <c r="DK115" s="1052"/>
      <c r="DL115" s="1053" t="s">
        <v>435</v>
      </c>
      <c r="DM115" s="1051"/>
      <c r="DN115" s="1051"/>
      <c r="DO115" s="1051"/>
      <c r="DP115" s="1052"/>
      <c r="DQ115" s="1053" t="s">
        <v>435</v>
      </c>
      <c r="DR115" s="1051"/>
      <c r="DS115" s="1051"/>
      <c r="DT115" s="1051"/>
      <c r="DU115" s="1052"/>
      <c r="DV115" s="1054" t="s">
        <v>439</v>
      </c>
      <c r="DW115" s="1055"/>
      <c r="DX115" s="1055"/>
      <c r="DY115" s="1055"/>
      <c r="DZ115" s="1056"/>
    </row>
    <row r="116" spans="1:130" s="246" customFormat="1" ht="26.25" customHeight="1">
      <c r="A116" s="1048"/>
      <c r="B116" s="1049"/>
      <c r="C116" s="1057" t="s">
        <v>457</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174</v>
      </c>
      <c r="AB116" s="1051"/>
      <c r="AC116" s="1051"/>
      <c r="AD116" s="1051"/>
      <c r="AE116" s="1052"/>
      <c r="AF116" s="1053" t="s">
        <v>444</v>
      </c>
      <c r="AG116" s="1051"/>
      <c r="AH116" s="1051"/>
      <c r="AI116" s="1051"/>
      <c r="AJ116" s="1052"/>
      <c r="AK116" s="1053" t="s">
        <v>444</v>
      </c>
      <c r="AL116" s="1051"/>
      <c r="AM116" s="1051"/>
      <c r="AN116" s="1051"/>
      <c r="AO116" s="1052"/>
      <c r="AP116" s="1054" t="s">
        <v>174</v>
      </c>
      <c r="AQ116" s="1055"/>
      <c r="AR116" s="1055"/>
      <c r="AS116" s="1055"/>
      <c r="AT116" s="1056"/>
      <c r="AU116" s="992"/>
      <c r="AV116" s="993"/>
      <c r="AW116" s="993"/>
      <c r="AX116" s="993"/>
      <c r="AY116" s="993"/>
      <c r="AZ116" s="1059" t="s">
        <v>458</v>
      </c>
      <c r="BA116" s="1060"/>
      <c r="BB116" s="1060"/>
      <c r="BC116" s="1060"/>
      <c r="BD116" s="1060"/>
      <c r="BE116" s="1060"/>
      <c r="BF116" s="1060"/>
      <c r="BG116" s="1060"/>
      <c r="BH116" s="1060"/>
      <c r="BI116" s="1060"/>
      <c r="BJ116" s="1060"/>
      <c r="BK116" s="1060"/>
      <c r="BL116" s="1060"/>
      <c r="BM116" s="1060"/>
      <c r="BN116" s="1060"/>
      <c r="BO116" s="1060"/>
      <c r="BP116" s="1061"/>
      <c r="BQ116" s="1011" t="s">
        <v>435</v>
      </c>
      <c r="BR116" s="1012"/>
      <c r="BS116" s="1012"/>
      <c r="BT116" s="1012"/>
      <c r="BU116" s="1012"/>
      <c r="BV116" s="1012" t="s">
        <v>444</v>
      </c>
      <c r="BW116" s="1012"/>
      <c r="BX116" s="1012"/>
      <c r="BY116" s="1012"/>
      <c r="BZ116" s="1012"/>
      <c r="CA116" s="1012" t="s">
        <v>436</v>
      </c>
      <c r="CB116" s="1012"/>
      <c r="CC116" s="1012"/>
      <c r="CD116" s="1012"/>
      <c r="CE116" s="1012"/>
      <c r="CF116" s="1006" t="s">
        <v>174</v>
      </c>
      <c r="CG116" s="1007"/>
      <c r="CH116" s="1007"/>
      <c r="CI116" s="1007"/>
      <c r="CJ116" s="1007"/>
      <c r="CK116" s="1037"/>
      <c r="CL116" s="1038"/>
      <c r="CM116" s="1008" t="s">
        <v>459</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435</v>
      </c>
      <c r="DH116" s="1051"/>
      <c r="DI116" s="1051"/>
      <c r="DJ116" s="1051"/>
      <c r="DK116" s="1052"/>
      <c r="DL116" s="1053" t="s">
        <v>439</v>
      </c>
      <c r="DM116" s="1051"/>
      <c r="DN116" s="1051"/>
      <c r="DO116" s="1051"/>
      <c r="DP116" s="1052"/>
      <c r="DQ116" s="1053" t="s">
        <v>435</v>
      </c>
      <c r="DR116" s="1051"/>
      <c r="DS116" s="1051"/>
      <c r="DT116" s="1051"/>
      <c r="DU116" s="1052"/>
      <c r="DV116" s="1054" t="s">
        <v>439</v>
      </c>
      <c r="DW116" s="1055"/>
      <c r="DX116" s="1055"/>
      <c r="DY116" s="1055"/>
      <c r="DZ116" s="1056"/>
    </row>
    <row r="117" spans="1:130" s="246" customFormat="1" ht="26.25" customHeight="1">
      <c r="A117" s="996" t="s">
        <v>187</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460</v>
      </c>
      <c r="Z117" s="978"/>
      <c r="AA117" s="1068">
        <v>6050258</v>
      </c>
      <c r="AB117" s="1069"/>
      <c r="AC117" s="1069"/>
      <c r="AD117" s="1069"/>
      <c r="AE117" s="1070"/>
      <c r="AF117" s="1071">
        <v>6001625</v>
      </c>
      <c r="AG117" s="1069"/>
      <c r="AH117" s="1069"/>
      <c r="AI117" s="1069"/>
      <c r="AJ117" s="1070"/>
      <c r="AK117" s="1071">
        <v>5905691</v>
      </c>
      <c r="AL117" s="1069"/>
      <c r="AM117" s="1069"/>
      <c r="AN117" s="1069"/>
      <c r="AO117" s="1070"/>
      <c r="AP117" s="1072"/>
      <c r="AQ117" s="1073"/>
      <c r="AR117" s="1073"/>
      <c r="AS117" s="1073"/>
      <c r="AT117" s="1074"/>
      <c r="AU117" s="992"/>
      <c r="AV117" s="993"/>
      <c r="AW117" s="993"/>
      <c r="AX117" s="993"/>
      <c r="AY117" s="993"/>
      <c r="AZ117" s="1059" t="s">
        <v>461</v>
      </c>
      <c r="BA117" s="1060"/>
      <c r="BB117" s="1060"/>
      <c r="BC117" s="1060"/>
      <c r="BD117" s="1060"/>
      <c r="BE117" s="1060"/>
      <c r="BF117" s="1060"/>
      <c r="BG117" s="1060"/>
      <c r="BH117" s="1060"/>
      <c r="BI117" s="1060"/>
      <c r="BJ117" s="1060"/>
      <c r="BK117" s="1060"/>
      <c r="BL117" s="1060"/>
      <c r="BM117" s="1060"/>
      <c r="BN117" s="1060"/>
      <c r="BO117" s="1060"/>
      <c r="BP117" s="1061"/>
      <c r="BQ117" s="1011" t="s">
        <v>444</v>
      </c>
      <c r="BR117" s="1012"/>
      <c r="BS117" s="1012"/>
      <c r="BT117" s="1012"/>
      <c r="BU117" s="1012"/>
      <c r="BV117" s="1012" t="s">
        <v>174</v>
      </c>
      <c r="BW117" s="1012"/>
      <c r="BX117" s="1012"/>
      <c r="BY117" s="1012"/>
      <c r="BZ117" s="1012"/>
      <c r="CA117" s="1012" t="s">
        <v>439</v>
      </c>
      <c r="CB117" s="1012"/>
      <c r="CC117" s="1012"/>
      <c r="CD117" s="1012"/>
      <c r="CE117" s="1012"/>
      <c r="CF117" s="1006" t="s">
        <v>444</v>
      </c>
      <c r="CG117" s="1007"/>
      <c r="CH117" s="1007"/>
      <c r="CI117" s="1007"/>
      <c r="CJ117" s="1007"/>
      <c r="CK117" s="1037"/>
      <c r="CL117" s="1038"/>
      <c r="CM117" s="1008" t="s">
        <v>462</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174</v>
      </c>
      <c r="DH117" s="1051"/>
      <c r="DI117" s="1051"/>
      <c r="DJ117" s="1051"/>
      <c r="DK117" s="1052"/>
      <c r="DL117" s="1053" t="s">
        <v>439</v>
      </c>
      <c r="DM117" s="1051"/>
      <c r="DN117" s="1051"/>
      <c r="DO117" s="1051"/>
      <c r="DP117" s="1052"/>
      <c r="DQ117" s="1053" t="s">
        <v>435</v>
      </c>
      <c r="DR117" s="1051"/>
      <c r="DS117" s="1051"/>
      <c r="DT117" s="1051"/>
      <c r="DU117" s="1052"/>
      <c r="DV117" s="1054" t="s">
        <v>174</v>
      </c>
      <c r="DW117" s="1055"/>
      <c r="DX117" s="1055"/>
      <c r="DY117" s="1055"/>
      <c r="DZ117" s="1056"/>
    </row>
    <row r="118" spans="1:130" s="246" customFormat="1" ht="26.25" customHeight="1">
      <c r="A118" s="996" t="s">
        <v>430</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428</v>
      </c>
      <c r="AB118" s="977"/>
      <c r="AC118" s="977"/>
      <c r="AD118" s="977"/>
      <c r="AE118" s="978"/>
      <c r="AF118" s="976" t="s">
        <v>303</v>
      </c>
      <c r="AG118" s="977"/>
      <c r="AH118" s="977"/>
      <c r="AI118" s="977"/>
      <c r="AJ118" s="978"/>
      <c r="AK118" s="976" t="s">
        <v>302</v>
      </c>
      <c r="AL118" s="977"/>
      <c r="AM118" s="977"/>
      <c r="AN118" s="977"/>
      <c r="AO118" s="978"/>
      <c r="AP118" s="1063" t="s">
        <v>429</v>
      </c>
      <c r="AQ118" s="1064"/>
      <c r="AR118" s="1064"/>
      <c r="AS118" s="1064"/>
      <c r="AT118" s="1065"/>
      <c r="AU118" s="992"/>
      <c r="AV118" s="993"/>
      <c r="AW118" s="993"/>
      <c r="AX118" s="993"/>
      <c r="AY118" s="993"/>
      <c r="AZ118" s="1066" t="s">
        <v>463</v>
      </c>
      <c r="BA118" s="1057"/>
      <c r="BB118" s="1057"/>
      <c r="BC118" s="1057"/>
      <c r="BD118" s="1057"/>
      <c r="BE118" s="1057"/>
      <c r="BF118" s="1057"/>
      <c r="BG118" s="1057"/>
      <c r="BH118" s="1057"/>
      <c r="BI118" s="1057"/>
      <c r="BJ118" s="1057"/>
      <c r="BK118" s="1057"/>
      <c r="BL118" s="1057"/>
      <c r="BM118" s="1057"/>
      <c r="BN118" s="1057"/>
      <c r="BO118" s="1057"/>
      <c r="BP118" s="1058"/>
      <c r="BQ118" s="1089" t="s">
        <v>436</v>
      </c>
      <c r="BR118" s="1090"/>
      <c r="BS118" s="1090"/>
      <c r="BT118" s="1090"/>
      <c r="BU118" s="1090"/>
      <c r="BV118" s="1090" t="s">
        <v>439</v>
      </c>
      <c r="BW118" s="1090"/>
      <c r="BX118" s="1090"/>
      <c r="BY118" s="1090"/>
      <c r="BZ118" s="1090"/>
      <c r="CA118" s="1090" t="s">
        <v>435</v>
      </c>
      <c r="CB118" s="1090"/>
      <c r="CC118" s="1090"/>
      <c r="CD118" s="1090"/>
      <c r="CE118" s="1090"/>
      <c r="CF118" s="1006" t="s">
        <v>439</v>
      </c>
      <c r="CG118" s="1007"/>
      <c r="CH118" s="1007"/>
      <c r="CI118" s="1007"/>
      <c r="CJ118" s="1007"/>
      <c r="CK118" s="1037"/>
      <c r="CL118" s="1038"/>
      <c r="CM118" s="1008" t="s">
        <v>464</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174</v>
      </c>
      <c r="DH118" s="1051"/>
      <c r="DI118" s="1051"/>
      <c r="DJ118" s="1051"/>
      <c r="DK118" s="1052"/>
      <c r="DL118" s="1053" t="s">
        <v>453</v>
      </c>
      <c r="DM118" s="1051"/>
      <c r="DN118" s="1051"/>
      <c r="DO118" s="1051"/>
      <c r="DP118" s="1052"/>
      <c r="DQ118" s="1053" t="s">
        <v>174</v>
      </c>
      <c r="DR118" s="1051"/>
      <c r="DS118" s="1051"/>
      <c r="DT118" s="1051"/>
      <c r="DU118" s="1052"/>
      <c r="DV118" s="1054" t="s">
        <v>439</v>
      </c>
      <c r="DW118" s="1055"/>
      <c r="DX118" s="1055"/>
      <c r="DY118" s="1055"/>
      <c r="DZ118" s="1056"/>
    </row>
    <row r="119" spans="1:130" s="246" customFormat="1" ht="26.25" customHeight="1">
      <c r="A119" s="1150" t="s">
        <v>433</v>
      </c>
      <c r="B119" s="1036"/>
      <c r="C119" s="1015" t="s">
        <v>434</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439</v>
      </c>
      <c r="AB119" s="984"/>
      <c r="AC119" s="984"/>
      <c r="AD119" s="984"/>
      <c r="AE119" s="985"/>
      <c r="AF119" s="986" t="s">
        <v>437</v>
      </c>
      <c r="AG119" s="984"/>
      <c r="AH119" s="984"/>
      <c r="AI119" s="984"/>
      <c r="AJ119" s="985"/>
      <c r="AK119" s="986" t="s">
        <v>174</v>
      </c>
      <c r="AL119" s="984"/>
      <c r="AM119" s="984"/>
      <c r="AN119" s="984"/>
      <c r="AO119" s="985"/>
      <c r="AP119" s="987" t="s">
        <v>436</v>
      </c>
      <c r="AQ119" s="988"/>
      <c r="AR119" s="988"/>
      <c r="AS119" s="988"/>
      <c r="AT119" s="989"/>
      <c r="AU119" s="994"/>
      <c r="AV119" s="995"/>
      <c r="AW119" s="995"/>
      <c r="AX119" s="995"/>
      <c r="AY119" s="995"/>
      <c r="AZ119" s="277" t="s">
        <v>187</v>
      </c>
      <c r="BA119" s="277"/>
      <c r="BB119" s="277"/>
      <c r="BC119" s="277"/>
      <c r="BD119" s="277"/>
      <c r="BE119" s="277"/>
      <c r="BF119" s="277"/>
      <c r="BG119" s="277"/>
      <c r="BH119" s="277"/>
      <c r="BI119" s="277"/>
      <c r="BJ119" s="277"/>
      <c r="BK119" s="277"/>
      <c r="BL119" s="277"/>
      <c r="BM119" s="277"/>
      <c r="BN119" s="277"/>
      <c r="BO119" s="1067" t="s">
        <v>465</v>
      </c>
      <c r="BP119" s="1098"/>
      <c r="BQ119" s="1089">
        <v>76277322</v>
      </c>
      <c r="BR119" s="1090"/>
      <c r="BS119" s="1090"/>
      <c r="BT119" s="1090"/>
      <c r="BU119" s="1090"/>
      <c r="BV119" s="1090">
        <v>69205073</v>
      </c>
      <c r="BW119" s="1090"/>
      <c r="BX119" s="1090"/>
      <c r="BY119" s="1090"/>
      <c r="BZ119" s="1090"/>
      <c r="CA119" s="1090">
        <v>62124413</v>
      </c>
      <c r="CB119" s="1090"/>
      <c r="CC119" s="1090"/>
      <c r="CD119" s="1090"/>
      <c r="CE119" s="1090"/>
      <c r="CF119" s="1091"/>
      <c r="CG119" s="1092"/>
      <c r="CH119" s="1092"/>
      <c r="CI119" s="1092"/>
      <c r="CJ119" s="1093"/>
      <c r="CK119" s="1039"/>
      <c r="CL119" s="1040"/>
      <c r="CM119" s="1094" t="s">
        <v>466</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435</v>
      </c>
      <c r="DH119" s="1076"/>
      <c r="DI119" s="1076"/>
      <c r="DJ119" s="1076"/>
      <c r="DK119" s="1077"/>
      <c r="DL119" s="1075" t="s">
        <v>435</v>
      </c>
      <c r="DM119" s="1076"/>
      <c r="DN119" s="1076"/>
      <c r="DO119" s="1076"/>
      <c r="DP119" s="1077"/>
      <c r="DQ119" s="1075" t="s">
        <v>439</v>
      </c>
      <c r="DR119" s="1076"/>
      <c r="DS119" s="1076"/>
      <c r="DT119" s="1076"/>
      <c r="DU119" s="1077"/>
      <c r="DV119" s="1078" t="s">
        <v>174</v>
      </c>
      <c r="DW119" s="1079"/>
      <c r="DX119" s="1079"/>
      <c r="DY119" s="1079"/>
      <c r="DZ119" s="1080"/>
    </row>
    <row r="120" spans="1:130" s="246" customFormat="1" ht="26.25" customHeight="1">
      <c r="A120" s="1151"/>
      <c r="B120" s="1038"/>
      <c r="C120" s="1008" t="s">
        <v>441</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v>19526</v>
      </c>
      <c r="AB120" s="1051"/>
      <c r="AC120" s="1051"/>
      <c r="AD120" s="1051"/>
      <c r="AE120" s="1052"/>
      <c r="AF120" s="1053">
        <v>19543</v>
      </c>
      <c r="AG120" s="1051"/>
      <c r="AH120" s="1051"/>
      <c r="AI120" s="1051"/>
      <c r="AJ120" s="1052"/>
      <c r="AK120" s="1053">
        <v>19560</v>
      </c>
      <c r="AL120" s="1051"/>
      <c r="AM120" s="1051"/>
      <c r="AN120" s="1051"/>
      <c r="AO120" s="1052"/>
      <c r="AP120" s="1054">
        <v>0.1</v>
      </c>
      <c r="AQ120" s="1055"/>
      <c r="AR120" s="1055"/>
      <c r="AS120" s="1055"/>
      <c r="AT120" s="1056"/>
      <c r="AU120" s="1081" t="s">
        <v>467</v>
      </c>
      <c r="AV120" s="1082"/>
      <c r="AW120" s="1082"/>
      <c r="AX120" s="1082"/>
      <c r="AY120" s="1083"/>
      <c r="AZ120" s="1032" t="s">
        <v>468</v>
      </c>
      <c r="BA120" s="981"/>
      <c r="BB120" s="981"/>
      <c r="BC120" s="981"/>
      <c r="BD120" s="981"/>
      <c r="BE120" s="981"/>
      <c r="BF120" s="981"/>
      <c r="BG120" s="981"/>
      <c r="BH120" s="981"/>
      <c r="BI120" s="981"/>
      <c r="BJ120" s="981"/>
      <c r="BK120" s="981"/>
      <c r="BL120" s="981"/>
      <c r="BM120" s="981"/>
      <c r="BN120" s="981"/>
      <c r="BO120" s="981"/>
      <c r="BP120" s="982"/>
      <c r="BQ120" s="1018">
        <v>10419815</v>
      </c>
      <c r="BR120" s="1019"/>
      <c r="BS120" s="1019"/>
      <c r="BT120" s="1019"/>
      <c r="BU120" s="1019"/>
      <c r="BV120" s="1019">
        <v>10212148</v>
      </c>
      <c r="BW120" s="1019"/>
      <c r="BX120" s="1019"/>
      <c r="BY120" s="1019"/>
      <c r="BZ120" s="1019"/>
      <c r="CA120" s="1019">
        <v>9734521</v>
      </c>
      <c r="CB120" s="1019"/>
      <c r="CC120" s="1019"/>
      <c r="CD120" s="1019"/>
      <c r="CE120" s="1019"/>
      <c r="CF120" s="1033">
        <v>36.1</v>
      </c>
      <c r="CG120" s="1034"/>
      <c r="CH120" s="1034"/>
      <c r="CI120" s="1034"/>
      <c r="CJ120" s="1034"/>
      <c r="CK120" s="1099" t="s">
        <v>469</v>
      </c>
      <c r="CL120" s="1100"/>
      <c r="CM120" s="1100"/>
      <c r="CN120" s="1100"/>
      <c r="CO120" s="1101"/>
      <c r="CP120" s="1107" t="s">
        <v>470</v>
      </c>
      <c r="CQ120" s="1108"/>
      <c r="CR120" s="1108"/>
      <c r="CS120" s="1108"/>
      <c r="CT120" s="1108"/>
      <c r="CU120" s="1108"/>
      <c r="CV120" s="1108"/>
      <c r="CW120" s="1108"/>
      <c r="CX120" s="1108"/>
      <c r="CY120" s="1108"/>
      <c r="CZ120" s="1108"/>
      <c r="DA120" s="1108"/>
      <c r="DB120" s="1108"/>
      <c r="DC120" s="1108"/>
      <c r="DD120" s="1108"/>
      <c r="DE120" s="1108"/>
      <c r="DF120" s="1109"/>
      <c r="DG120" s="1018" t="s">
        <v>435</v>
      </c>
      <c r="DH120" s="1019"/>
      <c r="DI120" s="1019"/>
      <c r="DJ120" s="1019"/>
      <c r="DK120" s="1019"/>
      <c r="DL120" s="1019">
        <v>13525851</v>
      </c>
      <c r="DM120" s="1019"/>
      <c r="DN120" s="1019"/>
      <c r="DO120" s="1019"/>
      <c r="DP120" s="1019"/>
      <c r="DQ120" s="1019">
        <v>8542723</v>
      </c>
      <c r="DR120" s="1019"/>
      <c r="DS120" s="1019"/>
      <c r="DT120" s="1019"/>
      <c r="DU120" s="1019"/>
      <c r="DV120" s="1020">
        <v>31.7</v>
      </c>
      <c r="DW120" s="1020"/>
      <c r="DX120" s="1020"/>
      <c r="DY120" s="1020"/>
      <c r="DZ120" s="1021"/>
    </row>
    <row r="121" spans="1:130" s="246" customFormat="1" ht="26.25" customHeight="1">
      <c r="A121" s="1151"/>
      <c r="B121" s="1038"/>
      <c r="C121" s="1059" t="s">
        <v>471</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435</v>
      </c>
      <c r="AB121" s="1051"/>
      <c r="AC121" s="1051"/>
      <c r="AD121" s="1051"/>
      <c r="AE121" s="1052"/>
      <c r="AF121" s="1053" t="s">
        <v>435</v>
      </c>
      <c r="AG121" s="1051"/>
      <c r="AH121" s="1051"/>
      <c r="AI121" s="1051"/>
      <c r="AJ121" s="1052"/>
      <c r="AK121" s="1053" t="s">
        <v>439</v>
      </c>
      <c r="AL121" s="1051"/>
      <c r="AM121" s="1051"/>
      <c r="AN121" s="1051"/>
      <c r="AO121" s="1052"/>
      <c r="AP121" s="1054" t="s">
        <v>439</v>
      </c>
      <c r="AQ121" s="1055"/>
      <c r="AR121" s="1055"/>
      <c r="AS121" s="1055"/>
      <c r="AT121" s="1056"/>
      <c r="AU121" s="1084"/>
      <c r="AV121" s="1085"/>
      <c r="AW121" s="1085"/>
      <c r="AX121" s="1085"/>
      <c r="AY121" s="1086"/>
      <c r="AZ121" s="1041" t="s">
        <v>472</v>
      </c>
      <c r="BA121" s="1042"/>
      <c r="BB121" s="1042"/>
      <c r="BC121" s="1042"/>
      <c r="BD121" s="1042"/>
      <c r="BE121" s="1042"/>
      <c r="BF121" s="1042"/>
      <c r="BG121" s="1042"/>
      <c r="BH121" s="1042"/>
      <c r="BI121" s="1042"/>
      <c r="BJ121" s="1042"/>
      <c r="BK121" s="1042"/>
      <c r="BL121" s="1042"/>
      <c r="BM121" s="1042"/>
      <c r="BN121" s="1042"/>
      <c r="BO121" s="1042"/>
      <c r="BP121" s="1043"/>
      <c r="BQ121" s="1011">
        <v>10139380</v>
      </c>
      <c r="BR121" s="1012"/>
      <c r="BS121" s="1012"/>
      <c r="BT121" s="1012"/>
      <c r="BU121" s="1012"/>
      <c r="BV121" s="1012">
        <v>7448906</v>
      </c>
      <c r="BW121" s="1012"/>
      <c r="BX121" s="1012"/>
      <c r="BY121" s="1012"/>
      <c r="BZ121" s="1012"/>
      <c r="CA121" s="1012">
        <v>4321465</v>
      </c>
      <c r="CB121" s="1012"/>
      <c r="CC121" s="1012"/>
      <c r="CD121" s="1012"/>
      <c r="CE121" s="1012"/>
      <c r="CF121" s="1006">
        <v>16</v>
      </c>
      <c r="CG121" s="1007"/>
      <c r="CH121" s="1007"/>
      <c r="CI121" s="1007"/>
      <c r="CJ121" s="1007"/>
      <c r="CK121" s="1102"/>
      <c r="CL121" s="1103"/>
      <c r="CM121" s="1103"/>
      <c r="CN121" s="1103"/>
      <c r="CO121" s="1104"/>
      <c r="CP121" s="1112" t="s">
        <v>473</v>
      </c>
      <c r="CQ121" s="1113"/>
      <c r="CR121" s="1113"/>
      <c r="CS121" s="1113"/>
      <c r="CT121" s="1113"/>
      <c r="CU121" s="1113"/>
      <c r="CV121" s="1113"/>
      <c r="CW121" s="1113"/>
      <c r="CX121" s="1113"/>
      <c r="CY121" s="1113"/>
      <c r="CZ121" s="1113"/>
      <c r="DA121" s="1113"/>
      <c r="DB121" s="1113"/>
      <c r="DC121" s="1113"/>
      <c r="DD121" s="1113"/>
      <c r="DE121" s="1113"/>
      <c r="DF121" s="1114"/>
      <c r="DG121" s="1011">
        <v>4660302</v>
      </c>
      <c r="DH121" s="1012"/>
      <c r="DI121" s="1012"/>
      <c r="DJ121" s="1012"/>
      <c r="DK121" s="1012"/>
      <c r="DL121" s="1012">
        <v>4551761</v>
      </c>
      <c r="DM121" s="1012"/>
      <c r="DN121" s="1012"/>
      <c r="DO121" s="1012"/>
      <c r="DP121" s="1012"/>
      <c r="DQ121" s="1012">
        <v>4419901</v>
      </c>
      <c r="DR121" s="1012"/>
      <c r="DS121" s="1012"/>
      <c r="DT121" s="1012"/>
      <c r="DU121" s="1012"/>
      <c r="DV121" s="1013">
        <v>16.399999999999999</v>
      </c>
      <c r="DW121" s="1013"/>
      <c r="DX121" s="1013"/>
      <c r="DY121" s="1013"/>
      <c r="DZ121" s="1014"/>
    </row>
    <row r="122" spans="1:130" s="246" customFormat="1" ht="26.25" customHeight="1">
      <c r="A122" s="1151"/>
      <c r="B122" s="1038"/>
      <c r="C122" s="1008" t="s">
        <v>452</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435</v>
      </c>
      <c r="AB122" s="1051"/>
      <c r="AC122" s="1051"/>
      <c r="AD122" s="1051"/>
      <c r="AE122" s="1052"/>
      <c r="AF122" s="1053" t="s">
        <v>174</v>
      </c>
      <c r="AG122" s="1051"/>
      <c r="AH122" s="1051"/>
      <c r="AI122" s="1051"/>
      <c r="AJ122" s="1052"/>
      <c r="AK122" s="1053" t="s">
        <v>435</v>
      </c>
      <c r="AL122" s="1051"/>
      <c r="AM122" s="1051"/>
      <c r="AN122" s="1051"/>
      <c r="AO122" s="1052"/>
      <c r="AP122" s="1054" t="s">
        <v>435</v>
      </c>
      <c r="AQ122" s="1055"/>
      <c r="AR122" s="1055"/>
      <c r="AS122" s="1055"/>
      <c r="AT122" s="1056"/>
      <c r="AU122" s="1084"/>
      <c r="AV122" s="1085"/>
      <c r="AW122" s="1085"/>
      <c r="AX122" s="1085"/>
      <c r="AY122" s="1086"/>
      <c r="AZ122" s="1066" t="s">
        <v>474</v>
      </c>
      <c r="BA122" s="1057"/>
      <c r="BB122" s="1057"/>
      <c r="BC122" s="1057"/>
      <c r="BD122" s="1057"/>
      <c r="BE122" s="1057"/>
      <c r="BF122" s="1057"/>
      <c r="BG122" s="1057"/>
      <c r="BH122" s="1057"/>
      <c r="BI122" s="1057"/>
      <c r="BJ122" s="1057"/>
      <c r="BK122" s="1057"/>
      <c r="BL122" s="1057"/>
      <c r="BM122" s="1057"/>
      <c r="BN122" s="1057"/>
      <c r="BO122" s="1057"/>
      <c r="BP122" s="1058"/>
      <c r="BQ122" s="1089">
        <v>44803887</v>
      </c>
      <c r="BR122" s="1090"/>
      <c r="BS122" s="1090"/>
      <c r="BT122" s="1090"/>
      <c r="BU122" s="1090"/>
      <c r="BV122" s="1090">
        <v>44513532</v>
      </c>
      <c r="BW122" s="1090"/>
      <c r="BX122" s="1090"/>
      <c r="BY122" s="1090"/>
      <c r="BZ122" s="1090"/>
      <c r="CA122" s="1090">
        <v>43568057</v>
      </c>
      <c r="CB122" s="1090"/>
      <c r="CC122" s="1090"/>
      <c r="CD122" s="1090"/>
      <c r="CE122" s="1090"/>
      <c r="CF122" s="1110">
        <v>161.6</v>
      </c>
      <c r="CG122" s="1111"/>
      <c r="CH122" s="1111"/>
      <c r="CI122" s="1111"/>
      <c r="CJ122" s="1111"/>
      <c r="CK122" s="1102"/>
      <c r="CL122" s="1103"/>
      <c r="CM122" s="1103"/>
      <c r="CN122" s="1103"/>
      <c r="CO122" s="1104"/>
      <c r="CP122" s="1112" t="s">
        <v>475</v>
      </c>
      <c r="CQ122" s="1113"/>
      <c r="CR122" s="1113"/>
      <c r="CS122" s="1113"/>
      <c r="CT122" s="1113"/>
      <c r="CU122" s="1113"/>
      <c r="CV122" s="1113"/>
      <c r="CW122" s="1113"/>
      <c r="CX122" s="1113"/>
      <c r="CY122" s="1113"/>
      <c r="CZ122" s="1113"/>
      <c r="DA122" s="1113"/>
      <c r="DB122" s="1113"/>
      <c r="DC122" s="1113"/>
      <c r="DD122" s="1113"/>
      <c r="DE122" s="1113"/>
      <c r="DF122" s="1114"/>
      <c r="DG122" s="1011" t="s">
        <v>439</v>
      </c>
      <c r="DH122" s="1012"/>
      <c r="DI122" s="1012"/>
      <c r="DJ122" s="1012"/>
      <c r="DK122" s="1012"/>
      <c r="DL122" s="1012" t="s">
        <v>435</v>
      </c>
      <c r="DM122" s="1012"/>
      <c r="DN122" s="1012"/>
      <c r="DO122" s="1012"/>
      <c r="DP122" s="1012"/>
      <c r="DQ122" s="1012" t="s">
        <v>174</v>
      </c>
      <c r="DR122" s="1012"/>
      <c r="DS122" s="1012"/>
      <c r="DT122" s="1012"/>
      <c r="DU122" s="1012"/>
      <c r="DV122" s="1013" t="s">
        <v>444</v>
      </c>
      <c r="DW122" s="1013"/>
      <c r="DX122" s="1013"/>
      <c r="DY122" s="1013"/>
      <c r="DZ122" s="1014"/>
    </row>
    <row r="123" spans="1:130" s="246" customFormat="1" ht="26.25" customHeight="1">
      <c r="A123" s="1151"/>
      <c r="B123" s="1038"/>
      <c r="C123" s="1008" t="s">
        <v>459</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439</v>
      </c>
      <c r="AB123" s="1051"/>
      <c r="AC123" s="1051"/>
      <c r="AD123" s="1051"/>
      <c r="AE123" s="1052"/>
      <c r="AF123" s="1053" t="s">
        <v>435</v>
      </c>
      <c r="AG123" s="1051"/>
      <c r="AH123" s="1051"/>
      <c r="AI123" s="1051"/>
      <c r="AJ123" s="1052"/>
      <c r="AK123" s="1053" t="s">
        <v>174</v>
      </c>
      <c r="AL123" s="1051"/>
      <c r="AM123" s="1051"/>
      <c r="AN123" s="1051"/>
      <c r="AO123" s="1052"/>
      <c r="AP123" s="1054" t="s">
        <v>435</v>
      </c>
      <c r="AQ123" s="1055"/>
      <c r="AR123" s="1055"/>
      <c r="AS123" s="1055"/>
      <c r="AT123" s="1056"/>
      <c r="AU123" s="1087"/>
      <c r="AV123" s="1088"/>
      <c r="AW123" s="1088"/>
      <c r="AX123" s="1088"/>
      <c r="AY123" s="1088"/>
      <c r="AZ123" s="277" t="s">
        <v>187</v>
      </c>
      <c r="BA123" s="277"/>
      <c r="BB123" s="277"/>
      <c r="BC123" s="277"/>
      <c r="BD123" s="277"/>
      <c r="BE123" s="277"/>
      <c r="BF123" s="277"/>
      <c r="BG123" s="277"/>
      <c r="BH123" s="277"/>
      <c r="BI123" s="277"/>
      <c r="BJ123" s="277"/>
      <c r="BK123" s="277"/>
      <c r="BL123" s="277"/>
      <c r="BM123" s="277"/>
      <c r="BN123" s="277"/>
      <c r="BO123" s="1067" t="s">
        <v>476</v>
      </c>
      <c r="BP123" s="1098"/>
      <c r="BQ123" s="1157">
        <v>65363082</v>
      </c>
      <c r="BR123" s="1158"/>
      <c r="BS123" s="1158"/>
      <c r="BT123" s="1158"/>
      <c r="BU123" s="1158"/>
      <c r="BV123" s="1158">
        <v>62174586</v>
      </c>
      <c r="BW123" s="1158"/>
      <c r="BX123" s="1158"/>
      <c r="BY123" s="1158"/>
      <c r="BZ123" s="1158"/>
      <c r="CA123" s="1158">
        <v>57624043</v>
      </c>
      <c r="CB123" s="1158"/>
      <c r="CC123" s="1158"/>
      <c r="CD123" s="1158"/>
      <c r="CE123" s="1158"/>
      <c r="CF123" s="1091"/>
      <c r="CG123" s="1092"/>
      <c r="CH123" s="1092"/>
      <c r="CI123" s="1092"/>
      <c r="CJ123" s="1093"/>
      <c r="CK123" s="1102"/>
      <c r="CL123" s="1103"/>
      <c r="CM123" s="1103"/>
      <c r="CN123" s="1103"/>
      <c r="CO123" s="1104"/>
      <c r="CP123" s="1112" t="s">
        <v>477</v>
      </c>
      <c r="CQ123" s="1113"/>
      <c r="CR123" s="1113"/>
      <c r="CS123" s="1113"/>
      <c r="CT123" s="1113"/>
      <c r="CU123" s="1113"/>
      <c r="CV123" s="1113"/>
      <c r="CW123" s="1113"/>
      <c r="CX123" s="1113"/>
      <c r="CY123" s="1113"/>
      <c r="CZ123" s="1113"/>
      <c r="DA123" s="1113"/>
      <c r="DB123" s="1113"/>
      <c r="DC123" s="1113"/>
      <c r="DD123" s="1113"/>
      <c r="DE123" s="1113"/>
      <c r="DF123" s="1114"/>
      <c r="DG123" s="1050" t="s">
        <v>439</v>
      </c>
      <c r="DH123" s="1051"/>
      <c r="DI123" s="1051"/>
      <c r="DJ123" s="1051"/>
      <c r="DK123" s="1052"/>
      <c r="DL123" s="1053" t="s">
        <v>174</v>
      </c>
      <c r="DM123" s="1051"/>
      <c r="DN123" s="1051"/>
      <c r="DO123" s="1051"/>
      <c r="DP123" s="1052"/>
      <c r="DQ123" s="1053" t="s">
        <v>174</v>
      </c>
      <c r="DR123" s="1051"/>
      <c r="DS123" s="1051"/>
      <c r="DT123" s="1051"/>
      <c r="DU123" s="1052"/>
      <c r="DV123" s="1054" t="s">
        <v>435</v>
      </c>
      <c r="DW123" s="1055"/>
      <c r="DX123" s="1055"/>
      <c r="DY123" s="1055"/>
      <c r="DZ123" s="1056"/>
    </row>
    <row r="124" spans="1:130" s="246" customFormat="1" ht="26.25" customHeight="1" thickBot="1">
      <c r="A124" s="1151"/>
      <c r="B124" s="1038"/>
      <c r="C124" s="1008" t="s">
        <v>462</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435</v>
      </c>
      <c r="AB124" s="1051"/>
      <c r="AC124" s="1051"/>
      <c r="AD124" s="1051"/>
      <c r="AE124" s="1052"/>
      <c r="AF124" s="1053" t="s">
        <v>435</v>
      </c>
      <c r="AG124" s="1051"/>
      <c r="AH124" s="1051"/>
      <c r="AI124" s="1051"/>
      <c r="AJ124" s="1052"/>
      <c r="AK124" s="1053" t="s">
        <v>435</v>
      </c>
      <c r="AL124" s="1051"/>
      <c r="AM124" s="1051"/>
      <c r="AN124" s="1051"/>
      <c r="AO124" s="1052"/>
      <c r="AP124" s="1054" t="s">
        <v>435</v>
      </c>
      <c r="AQ124" s="1055"/>
      <c r="AR124" s="1055"/>
      <c r="AS124" s="1055"/>
      <c r="AT124" s="1056"/>
      <c r="AU124" s="1153" t="s">
        <v>478</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40.5</v>
      </c>
      <c r="BR124" s="1120"/>
      <c r="BS124" s="1120"/>
      <c r="BT124" s="1120"/>
      <c r="BU124" s="1120"/>
      <c r="BV124" s="1120">
        <v>26.2</v>
      </c>
      <c r="BW124" s="1120"/>
      <c r="BX124" s="1120"/>
      <c r="BY124" s="1120"/>
      <c r="BZ124" s="1120"/>
      <c r="CA124" s="1120">
        <v>16.600000000000001</v>
      </c>
      <c r="CB124" s="1120"/>
      <c r="CC124" s="1120"/>
      <c r="CD124" s="1120"/>
      <c r="CE124" s="1120"/>
      <c r="CF124" s="1121"/>
      <c r="CG124" s="1122"/>
      <c r="CH124" s="1122"/>
      <c r="CI124" s="1122"/>
      <c r="CJ124" s="1123"/>
      <c r="CK124" s="1105"/>
      <c r="CL124" s="1105"/>
      <c r="CM124" s="1105"/>
      <c r="CN124" s="1105"/>
      <c r="CO124" s="1106"/>
      <c r="CP124" s="1112" t="s">
        <v>479</v>
      </c>
      <c r="CQ124" s="1113"/>
      <c r="CR124" s="1113"/>
      <c r="CS124" s="1113"/>
      <c r="CT124" s="1113"/>
      <c r="CU124" s="1113"/>
      <c r="CV124" s="1113"/>
      <c r="CW124" s="1113"/>
      <c r="CX124" s="1113"/>
      <c r="CY124" s="1113"/>
      <c r="CZ124" s="1113"/>
      <c r="DA124" s="1113"/>
      <c r="DB124" s="1113"/>
      <c r="DC124" s="1113"/>
      <c r="DD124" s="1113"/>
      <c r="DE124" s="1113"/>
      <c r="DF124" s="1114"/>
      <c r="DG124" s="1097">
        <v>19135143</v>
      </c>
      <c r="DH124" s="1076"/>
      <c r="DI124" s="1076"/>
      <c r="DJ124" s="1076"/>
      <c r="DK124" s="1077"/>
      <c r="DL124" s="1075" t="s">
        <v>444</v>
      </c>
      <c r="DM124" s="1076"/>
      <c r="DN124" s="1076"/>
      <c r="DO124" s="1076"/>
      <c r="DP124" s="1077"/>
      <c r="DQ124" s="1075" t="s">
        <v>435</v>
      </c>
      <c r="DR124" s="1076"/>
      <c r="DS124" s="1076"/>
      <c r="DT124" s="1076"/>
      <c r="DU124" s="1077"/>
      <c r="DV124" s="1078" t="s">
        <v>435</v>
      </c>
      <c r="DW124" s="1079"/>
      <c r="DX124" s="1079"/>
      <c r="DY124" s="1079"/>
      <c r="DZ124" s="1080"/>
    </row>
    <row r="125" spans="1:130" s="246" customFormat="1" ht="26.25" customHeight="1">
      <c r="A125" s="1151"/>
      <c r="B125" s="1038"/>
      <c r="C125" s="1008" t="s">
        <v>464</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435</v>
      </c>
      <c r="AB125" s="1051"/>
      <c r="AC125" s="1051"/>
      <c r="AD125" s="1051"/>
      <c r="AE125" s="1052"/>
      <c r="AF125" s="1053" t="s">
        <v>435</v>
      </c>
      <c r="AG125" s="1051"/>
      <c r="AH125" s="1051"/>
      <c r="AI125" s="1051"/>
      <c r="AJ125" s="1052"/>
      <c r="AK125" s="1053" t="s">
        <v>435</v>
      </c>
      <c r="AL125" s="1051"/>
      <c r="AM125" s="1051"/>
      <c r="AN125" s="1051"/>
      <c r="AO125" s="1052"/>
      <c r="AP125" s="1054" t="s">
        <v>435</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480</v>
      </c>
      <c r="CL125" s="1100"/>
      <c r="CM125" s="1100"/>
      <c r="CN125" s="1100"/>
      <c r="CO125" s="1101"/>
      <c r="CP125" s="1032" t="s">
        <v>481</v>
      </c>
      <c r="CQ125" s="981"/>
      <c r="CR125" s="981"/>
      <c r="CS125" s="981"/>
      <c r="CT125" s="981"/>
      <c r="CU125" s="981"/>
      <c r="CV125" s="981"/>
      <c r="CW125" s="981"/>
      <c r="CX125" s="981"/>
      <c r="CY125" s="981"/>
      <c r="CZ125" s="981"/>
      <c r="DA125" s="981"/>
      <c r="DB125" s="981"/>
      <c r="DC125" s="981"/>
      <c r="DD125" s="981"/>
      <c r="DE125" s="981"/>
      <c r="DF125" s="982"/>
      <c r="DG125" s="1018" t="s">
        <v>435</v>
      </c>
      <c r="DH125" s="1019"/>
      <c r="DI125" s="1019"/>
      <c r="DJ125" s="1019"/>
      <c r="DK125" s="1019"/>
      <c r="DL125" s="1019" t="s">
        <v>435</v>
      </c>
      <c r="DM125" s="1019"/>
      <c r="DN125" s="1019"/>
      <c r="DO125" s="1019"/>
      <c r="DP125" s="1019"/>
      <c r="DQ125" s="1019" t="s">
        <v>435</v>
      </c>
      <c r="DR125" s="1019"/>
      <c r="DS125" s="1019"/>
      <c r="DT125" s="1019"/>
      <c r="DU125" s="1019"/>
      <c r="DV125" s="1020" t="s">
        <v>435</v>
      </c>
      <c r="DW125" s="1020"/>
      <c r="DX125" s="1020"/>
      <c r="DY125" s="1020"/>
      <c r="DZ125" s="1021"/>
    </row>
    <row r="126" spans="1:130" s="246" customFormat="1" ht="26.25" customHeight="1" thickBot="1">
      <c r="A126" s="1151"/>
      <c r="B126" s="1038"/>
      <c r="C126" s="1008" t="s">
        <v>466</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435</v>
      </c>
      <c r="AB126" s="1051"/>
      <c r="AC126" s="1051"/>
      <c r="AD126" s="1051"/>
      <c r="AE126" s="1052"/>
      <c r="AF126" s="1053" t="s">
        <v>435</v>
      </c>
      <c r="AG126" s="1051"/>
      <c r="AH126" s="1051"/>
      <c r="AI126" s="1051"/>
      <c r="AJ126" s="1052"/>
      <c r="AK126" s="1053" t="s">
        <v>174</v>
      </c>
      <c r="AL126" s="1051"/>
      <c r="AM126" s="1051"/>
      <c r="AN126" s="1051"/>
      <c r="AO126" s="1052"/>
      <c r="AP126" s="1054" t="s">
        <v>174</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482</v>
      </c>
      <c r="CQ126" s="1042"/>
      <c r="CR126" s="1042"/>
      <c r="CS126" s="1042"/>
      <c r="CT126" s="1042"/>
      <c r="CU126" s="1042"/>
      <c r="CV126" s="1042"/>
      <c r="CW126" s="1042"/>
      <c r="CX126" s="1042"/>
      <c r="CY126" s="1042"/>
      <c r="CZ126" s="1042"/>
      <c r="DA126" s="1042"/>
      <c r="DB126" s="1042"/>
      <c r="DC126" s="1042"/>
      <c r="DD126" s="1042"/>
      <c r="DE126" s="1042"/>
      <c r="DF126" s="1043"/>
      <c r="DG126" s="1011" t="s">
        <v>435</v>
      </c>
      <c r="DH126" s="1012"/>
      <c r="DI126" s="1012"/>
      <c r="DJ126" s="1012"/>
      <c r="DK126" s="1012"/>
      <c r="DL126" s="1012" t="s">
        <v>435</v>
      </c>
      <c r="DM126" s="1012"/>
      <c r="DN126" s="1012"/>
      <c r="DO126" s="1012"/>
      <c r="DP126" s="1012"/>
      <c r="DQ126" s="1012" t="s">
        <v>435</v>
      </c>
      <c r="DR126" s="1012"/>
      <c r="DS126" s="1012"/>
      <c r="DT126" s="1012"/>
      <c r="DU126" s="1012"/>
      <c r="DV126" s="1013" t="s">
        <v>435</v>
      </c>
      <c r="DW126" s="1013"/>
      <c r="DX126" s="1013"/>
      <c r="DY126" s="1013"/>
      <c r="DZ126" s="1014"/>
    </row>
    <row r="127" spans="1:130" s="246" customFormat="1" ht="26.25" customHeight="1">
      <c r="A127" s="1152"/>
      <c r="B127" s="1040"/>
      <c r="C127" s="1094" t="s">
        <v>483</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174</v>
      </c>
      <c r="AB127" s="1051"/>
      <c r="AC127" s="1051"/>
      <c r="AD127" s="1051"/>
      <c r="AE127" s="1052"/>
      <c r="AF127" s="1053" t="s">
        <v>435</v>
      </c>
      <c r="AG127" s="1051"/>
      <c r="AH127" s="1051"/>
      <c r="AI127" s="1051"/>
      <c r="AJ127" s="1052"/>
      <c r="AK127" s="1053" t="s">
        <v>435</v>
      </c>
      <c r="AL127" s="1051"/>
      <c r="AM127" s="1051"/>
      <c r="AN127" s="1051"/>
      <c r="AO127" s="1052"/>
      <c r="AP127" s="1054" t="s">
        <v>435</v>
      </c>
      <c r="AQ127" s="1055"/>
      <c r="AR127" s="1055"/>
      <c r="AS127" s="1055"/>
      <c r="AT127" s="1056"/>
      <c r="AU127" s="282"/>
      <c r="AV127" s="282"/>
      <c r="AW127" s="282"/>
      <c r="AX127" s="1124" t="s">
        <v>484</v>
      </c>
      <c r="AY127" s="1125"/>
      <c r="AZ127" s="1125"/>
      <c r="BA127" s="1125"/>
      <c r="BB127" s="1125"/>
      <c r="BC127" s="1125"/>
      <c r="BD127" s="1125"/>
      <c r="BE127" s="1126"/>
      <c r="BF127" s="1127" t="s">
        <v>485</v>
      </c>
      <c r="BG127" s="1125"/>
      <c r="BH127" s="1125"/>
      <c r="BI127" s="1125"/>
      <c r="BJ127" s="1125"/>
      <c r="BK127" s="1125"/>
      <c r="BL127" s="1126"/>
      <c r="BM127" s="1127" t="s">
        <v>486</v>
      </c>
      <c r="BN127" s="1125"/>
      <c r="BO127" s="1125"/>
      <c r="BP127" s="1125"/>
      <c r="BQ127" s="1125"/>
      <c r="BR127" s="1125"/>
      <c r="BS127" s="1126"/>
      <c r="BT127" s="1127" t="s">
        <v>487</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488</v>
      </c>
      <c r="CQ127" s="1042"/>
      <c r="CR127" s="1042"/>
      <c r="CS127" s="1042"/>
      <c r="CT127" s="1042"/>
      <c r="CU127" s="1042"/>
      <c r="CV127" s="1042"/>
      <c r="CW127" s="1042"/>
      <c r="CX127" s="1042"/>
      <c r="CY127" s="1042"/>
      <c r="CZ127" s="1042"/>
      <c r="DA127" s="1042"/>
      <c r="DB127" s="1042"/>
      <c r="DC127" s="1042"/>
      <c r="DD127" s="1042"/>
      <c r="DE127" s="1042"/>
      <c r="DF127" s="1043"/>
      <c r="DG127" s="1011" t="s">
        <v>435</v>
      </c>
      <c r="DH127" s="1012"/>
      <c r="DI127" s="1012"/>
      <c r="DJ127" s="1012"/>
      <c r="DK127" s="1012"/>
      <c r="DL127" s="1012" t="s">
        <v>435</v>
      </c>
      <c r="DM127" s="1012"/>
      <c r="DN127" s="1012"/>
      <c r="DO127" s="1012"/>
      <c r="DP127" s="1012"/>
      <c r="DQ127" s="1012" t="s">
        <v>435</v>
      </c>
      <c r="DR127" s="1012"/>
      <c r="DS127" s="1012"/>
      <c r="DT127" s="1012"/>
      <c r="DU127" s="1012"/>
      <c r="DV127" s="1013" t="s">
        <v>435</v>
      </c>
      <c r="DW127" s="1013"/>
      <c r="DX127" s="1013"/>
      <c r="DY127" s="1013"/>
      <c r="DZ127" s="1014"/>
    </row>
    <row r="128" spans="1:130" s="246" customFormat="1" ht="26.25" customHeight="1" thickBot="1">
      <c r="A128" s="1135" t="s">
        <v>489</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490</v>
      </c>
      <c r="X128" s="1137"/>
      <c r="Y128" s="1137"/>
      <c r="Z128" s="1138"/>
      <c r="AA128" s="1139">
        <v>578900</v>
      </c>
      <c r="AB128" s="1140"/>
      <c r="AC128" s="1140"/>
      <c r="AD128" s="1140"/>
      <c r="AE128" s="1141"/>
      <c r="AF128" s="1142">
        <v>605809</v>
      </c>
      <c r="AG128" s="1140"/>
      <c r="AH128" s="1140"/>
      <c r="AI128" s="1140"/>
      <c r="AJ128" s="1141"/>
      <c r="AK128" s="1142">
        <v>554366</v>
      </c>
      <c r="AL128" s="1140"/>
      <c r="AM128" s="1140"/>
      <c r="AN128" s="1140"/>
      <c r="AO128" s="1141"/>
      <c r="AP128" s="1143"/>
      <c r="AQ128" s="1144"/>
      <c r="AR128" s="1144"/>
      <c r="AS128" s="1144"/>
      <c r="AT128" s="1145"/>
      <c r="AU128" s="282"/>
      <c r="AV128" s="282"/>
      <c r="AW128" s="282"/>
      <c r="AX128" s="980" t="s">
        <v>491</v>
      </c>
      <c r="AY128" s="981"/>
      <c r="AZ128" s="981"/>
      <c r="BA128" s="981"/>
      <c r="BB128" s="981"/>
      <c r="BC128" s="981"/>
      <c r="BD128" s="981"/>
      <c r="BE128" s="982"/>
      <c r="BF128" s="1146" t="s">
        <v>435</v>
      </c>
      <c r="BG128" s="1147"/>
      <c r="BH128" s="1147"/>
      <c r="BI128" s="1147"/>
      <c r="BJ128" s="1147"/>
      <c r="BK128" s="1147"/>
      <c r="BL128" s="1148"/>
      <c r="BM128" s="1146">
        <v>11.77</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492</v>
      </c>
      <c r="CQ128" s="1129"/>
      <c r="CR128" s="1129"/>
      <c r="CS128" s="1129"/>
      <c r="CT128" s="1129"/>
      <c r="CU128" s="1129"/>
      <c r="CV128" s="1129"/>
      <c r="CW128" s="1129"/>
      <c r="CX128" s="1129"/>
      <c r="CY128" s="1129"/>
      <c r="CZ128" s="1129"/>
      <c r="DA128" s="1129"/>
      <c r="DB128" s="1129"/>
      <c r="DC128" s="1129"/>
      <c r="DD128" s="1129"/>
      <c r="DE128" s="1129"/>
      <c r="DF128" s="1130"/>
      <c r="DG128" s="1131" t="s">
        <v>174</v>
      </c>
      <c r="DH128" s="1132"/>
      <c r="DI128" s="1132"/>
      <c r="DJ128" s="1132"/>
      <c r="DK128" s="1132"/>
      <c r="DL128" s="1132" t="s">
        <v>435</v>
      </c>
      <c r="DM128" s="1132"/>
      <c r="DN128" s="1132"/>
      <c r="DO128" s="1132"/>
      <c r="DP128" s="1132"/>
      <c r="DQ128" s="1132" t="s">
        <v>435</v>
      </c>
      <c r="DR128" s="1132"/>
      <c r="DS128" s="1132"/>
      <c r="DT128" s="1132"/>
      <c r="DU128" s="1132"/>
      <c r="DV128" s="1133" t="s">
        <v>435</v>
      </c>
      <c r="DW128" s="1133"/>
      <c r="DX128" s="1133"/>
      <c r="DY128" s="1133"/>
      <c r="DZ128" s="1134"/>
    </row>
    <row r="129" spans="1:131" s="246" customFormat="1" ht="26.25" customHeight="1">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493</v>
      </c>
      <c r="X129" s="1166"/>
      <c r="Y129" s="1166"/>
      <c r="Z129" s="1167"/>
      <c r="AA129" s="1050">
        <v>30469708</v>
      </c>
      <c r="AB129" s="1051"/>
      <c r="AC129" s="1051"/>
      <c r="AD129" s="1051"/>
      <c r="AE129" s="1052"/>
      <c r="AF129" s="1053">
        <v>30464493</v>
      </c>
      <c r="AG129" s="1051"/>
      <c r="AH129" s="1051"/>
      <c r="AI129" s="1051"/>
      <c r="AJ129" s="1052"/>
      <c r="AK129" s="1053">
        <v>30675698</v>
      </c>
      <c r="AL129" s="1051"/>
      <c r="AM129" s="1051"/>
      <c r="AN129" s="1051"/>
      <c r="AO129" s="1052"/>
      <c r="AP129" s="1168"/>
      <c r="AQ129" s="1169"/>
      <c r="AR129" s="1169"/>
      <c r="AS129" s="1169"/>
      <c r="AT129" s="1170"/>
      <c r="AU129" s="284"/>
      <c r="AV129" s="284"/>
      <c r="AW129" s="284"/>
      <c r="AX129" s="1159" t="s">
        <v>494</v>
      </c>
      <c r="AY129" s="1042"/>
      <c r="AZ129" s="1042"/>
      <c r="BA129" s="1042"/>
      <c r="BB129" s="1042"/>
      <c r="BC129" s="1042"/>
      <c r="BD129" s="1042"/>
      <c r="BE129" s="1043"/>
      <c r="BF129" s="1160" t="s">
        <v>495</v>
      </c>
      <c r="BG129" s="1161"/>
      <c r="BH129" s="1161"/>
      <c r="BI129" s="1161"/>
      <c r="BJ129" s="1161"/>
      <c r="BK129" s="1161"/>
      <c r="BL129" s="1162"/>
      <c r="BM129" s="1160">
        <v>16.77</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2" t="s">
        <v>496</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497</v>
      </c>
      <c r="X130" s="1166"/>
      <c r="Y130" s="1166"/>
      <c r="Z130" s="1167"/>
      <c r="AA130" s="1050">
        <v>3529332</v>
      </c>
      <c r="AB130" s="1051"/>
      <c r="AC130" s="1051"/>
      <c r="AD130" s="1051"/>
      <c r="AE130" s="1052"/>
      <c r="AF130" s="1053">
        <v>3666658</v>
      </c>
      <c r="AG130" s="1051"/>
      <c r="AH130" s="1051"/>
      <c r="AI130" s="1051"/>
      <c r="AJ130" s="1052"/>
      <c r="AK130" s="1053">
        <v>3720390</v>
      </c>
      <c r="AL130" s="1051"/>
      <c r="AM130" s="1051"/>
      <c r="AN130" s="1051"/>
      <c r="AO130" s="1052"/>
      <c r="AP130" s="1168"/>
      <c r="AQ130" s="1169"/>
      <c r="AR130" s="1169"/>
      <c r="AS130" s="1169"/>
      <c r="AT130" s="1170"/>
      <c r="AU130" s="284"/>
      <c r="AV130" s="284"/>
      <c r="AW130" s="284"/>
      <c r="AX130" s="1159" t="s">
        <v>498</v>
      </c>
      <c r="AY130" s="1042"/>
      <c r="AZ130" s="1042"/>
      <c r="BA130" s="1042"/>
      <c r="BB130" s="1042"/>
      <c r="BC130" s="1042"/>
      <c r="BD130" s="1042"/>
      <c r="BE130" s="1043"/>
      <c r="BF130" s="1196">
        <v>6.5</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499</v>
      </c>
      <c r="X131" s="1204"/>
      <c r="Y131" s="1204"/>
      <c r="Z131" s="1205"/>
      <c r="AA131" s="1097">
        <v>26940376</v>
      </c>
      <c r="AB131" s="1076"/>
      <c r="AC131" s="1076"/>
      <c r="AD131" s="1076"/>
      <c r="AE131" s="1077"/>
      <c r="AF131" s="1075">
        <v>26797835</v>
      </c>
      <c r="AG131" s="1076"/>
      <c r="AH131" s="1076"/>
      <c r="AI131" s="1076"/>
      <c r="AJ131" s="1077"/>
      <c r="AK131" s="1075">
        <v>26955308</v>
      </c>
      <c r="AL131" s="1076"/>
      <c r="AM131" s="1076"/>
      <c r="AN131" s="1076"/>
      <c r="AO131" s="1077"/>
      <c r="AP131" s="1206"/>
      <c r="AQ131" s="1207"/>
      <c r="AR131" s="1207"/>
      <c r="AS131" s="1207"/>
      <c r="AT131" s="1208"/>
      <c r="AU131" s="284"/>
      <c r="AV131" s="284"/>
      <c r="AW131" s="284"/>
      <c r="AX131" s="1178" t="s">
        <v>500</v>
      </c>
      <c r="AY131" s="1129"/>
      <c r="AZ131" s="1129"/>
      <c r="BA131" s="1129"/>
      <c r="BB131" s="1129"/>
      <c r="BC131" s="1129"/>
      <c r="BD131" s="1129"/>
      <c r="BE131" s="1130"/>
      <c r="BF131" s="1179">
        <v>16.600000000000001</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5" t="s">
        <v>501</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502</v>
      </c>
      <c r="W132" s="1189"/>
      <c r="X132" s="1189"/>
      <c r="Y132" s="1189"/>
      <c r="Z132" s="1190"/>
      <c r="AA132" s="1191">
        <v>7.2086076300000004</v>
      </c>
      <c r="AB132" s="1192"/>
      <c r="AC132" s="1192"/>
      <c r="AD132" s="1192"/>
      <c r="AE132" s="1193"/>
      <c r="AF132" s="1194">
        <v>6.4526033539999998</v>
      </c>
      <c r="AG132" s="1192"/>
      <c r="AH132" s="1192"/>
      <c r="AI132" s="1192"/>
      <c r="AJ132" s="1193"/>
      <c r="AK132" s="1194">
        <v>6.0505151709999998</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503</v>
      </c>
      <c r="W133" s="1172"/>
      <c r="X133" s="1172"/>
      <c r="Y133" s="1172"/>
      <c r="Z133" s="1173"/>
      <c r="AA133" s="1174">
        <v>7.8</v>
      </c>
      <c r="AB133" s="1175"/>
      <c r="AC133" s="1175"/>
      <c r="AD133" s="1175"/>
      <c r="AE133" s="1176"/>
      <c r="AF133" s="1174">
        <v>7</v>
      </c>
      <c r="AG133" s="1175"/>
      <c r="AH133" s="1175"/>
      <c r="AI133" s="1175"/>
      <c r="AJ133" s="1176"/>
      <c r="AK133" s="1174">
        <v>6.5</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jUTOutXXifJdvh1azvQ5uObfuYkdAz/coQi2D/T/UYXgmCIk7ZckBxUvOZ33F5a5Yjd3ciXh00hix4W6ykF5g==" saltValue="xm3//7jlmz2BJW+WkODM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Yib5Kcz5gcdxPxRtm5EQjGpugScq0Uo3XAkB9tKRnTEza8HnclwY+c8WovsS1AG8JW/DWEEEv82wkYxBQQBeg==" saltValue="0/bxXT6HjO2MLMv5GPhV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WTKcVobCJMHsbu63Jpff/VlR222+GqlnulQ+HUtQ55EzkZYfQhEPbjMfYi0821TRW/BeDU++Owu86mFJLmY9w==" saltValue="RoJv60SaVfL94MOsCAOz6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512</v>
      </c>
      <c r="AL9" s="1215"/>
      <c r="AM9" s="1215"/>
      <c r="AN9" s="1216"/>
      <c r="AO9" s="312">
        <v>7235109</v>
      </c>
      <c r="AP9" s="312">
        <v>47070</v>
      </c>
      <c r="AQ9" s="313">
        <v>56078</v>
      </c>
      <c r="AR9" s="314">
        <v>-16.100000000000001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513</v>
      </c>
      <c r="AL10" s="1215"/>
      <c r="AM10" s="1215"/>
      <c r="AN10" s="1216"/>
      <c r="AO10" s="315">
        <v>374409</v>
      </c>
      <c r="AP10" s="315">
        <v>2436</v>
      </c>
      <c r="AQ10" s="316">
        <v>3491</v>
      </c>
      <c r="AR10" s="317">
        <v>-30.2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514</v>
      </c>
      <c r="AL11" s="1215"/>
      <c r="AM11" s="1215"/>
      <c r="AN11" s="1216"/>
      <c r="AO11" s="315">
        <v>1951984</v>
      </c>
      <c r="AP11" s="315">
        <v>12699</v>
      </c>
      <c r="AQ11" s="316">
        <v>1563</v>
      </c>
      <c r="AR11" s="317">
        <v>712.5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515</v>
      </c>
      <c r="AL12" s="1215"/>
      <c r="AM12" s="1215"/>
      <c r="AN12" s="1216"/>
      <c r="AO12" s="315">
        <v>41155</v>
      </c>
      <c r="AP12" s="315">
        <v>268</v>
      </c>
      <c r="AQ12" s="316">
        <v>910</v>
      </c>
      <c r="AR12" s="317">
        <v>-70.5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516</v>
      </c>
      <c r="AL13" s="1215"/>
      <c r="AM13" s="1215"/>
      <c r="AN13" s="1216"/>
      <c r="AO13" s="315" t="s">
        <v>517</v>
      </c>
      <c r="AP13" s="315" t="s">
        <v>517</v>
      </c>
      <c r="AQ13" s="316" t="s">
        <v>517</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518</v>
      </c>
      <c r="AL14" s="1215"/>
      <c r="AM14" s="1215"/>
      <c r="AN14" s="1216"/>
      <c r="AO14" s="315">
        <v>379578</v>
      </c>
      <c r="AP14" s="315">
        <v>2469</v>
      </c>
      <c r="AQ14" s="316">
        <v>2138</v>
      </c>
      <c r="AR14" s="317">
        <v>15.5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519</v>
      </c>
      <c r="AL15" s="1215"/>
      <c r="AM15" s="1215"/>
      <c r="AN15" s="1216"/>
      <c r="AO15" s="315">
        <v>94083</v>
      </c>
      <c r="AP15" s="315">
        <v>612</v>
      </c>
      <c r="AQ15" s="316">
        <v>1243</v>
      </c>
      <c r="AR15" s="317">
        <v>-50.8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520</v>
      </c>
      <c r="AL16" s="1218"/>
      <c r="AM16" s="1218"/>
      <c r="AN16" s="1219"/>
      <c r="AO16" s="315">
        <v>-586069</v>
      </c>
      <c r="AP16" s="315">
        <v>-3813</v>
      </c>
      <c r="AQ16" s="316">
        <v>-4219</v>
      </c>
      <c r="AR16" s="317">
        <v>-9.6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187</v>
      </c>
      <c r="AL17" s="1218"/>
      <c r="AM17" s="1218"/>
      <c r="AN17" s="1219"/>
      <c r="AO17" s="315">
        <v>9490249</v>
      </c>
      <c r="AP17" s="315">
        <v>61742</v>
      </c>
      <c r="AQ17" s="316">
        <v>61203</v>
      </c>
      <c r="AR17" s="317">
        <v>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525</v>
      </c>
      <c r="AL21" s="1210"/>
      <c r="AM21" s="1210"/>
      <c r="AN21" s="1211"/>
      <c r="AO21" s="327">
        <v>5.22</v>
      </c>
      <c r="AP21" s="328">
        <v>6.02</v>
      </c>
      <c r="AQ21" s="329">
        <v>-0.8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526</v>
      </c>
      <c r="AL22" s="1210"/>
      <c r="AM22" s="1210"/>
      <c r="AN22" s="1211"/>
      <c r="AO22" s="332">
        <v>97.1</v>
      </c>
      <c r="AP22" s="333">
        <v>100.1</v>
      </c>
      <c r="AQ22" s="334">
        <v>-3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530</v>
      </c>
      <c r="AL32" s="1226"/>
      <c r="AM32" s="1226"/>
      <c r="AN32" s="1227"/>
      <c r="AO32" s="342">
        <v>4567717</v>
      </c>
      <c r="AP32" s="342">
        <v>29717</v>
      </c>
      <c r="AQ32" s="343">
        <v>27020</v>
      </c>
      <c r="AR32" s="344">
        <v>10</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531</v>
      </c>
      <c r="AL33" s="1226"/>
      <c r="AM33" s="1226"/>
      <c r="AN33" s="1227"/>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532</v>
      </c>
      <c r="AL34" s="1226"/>
      <c r="AM34" s="1226"/>
      <c r="AN34" s="1227"/>
      <c r="AO34" s="342" t="s">
        <v>517</v>
      </c>
      <c r="AP34" s="342" t="s">
        <v>517</v>
      </c>
      <c r="AQ34" s="343">
        <v>28</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533</v>
      </c>
      <c r="AL35" s="1226"/>
      <c r="AM35" s="1226"/>
      <c r="AN35" s="1227"/>
      <c r="AO35" s="342">
        <v>1084342</v>
      </c>
      <c r="AP35" s="342">
        <v>7055</v>
      </c>
      <c r="AQ35" s="343">
        <v>6255</v>
      </c>
      <c r="AR35" s="344">
        <v>12.8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534</v>
      </c>
      <c r="AL36" s="1226"/>
      <c r="AM36" s="1226"/>
      <c r="AN36" s="1227"/>
      <c r="AO36" s="342">
        <v>234072</v>
      </c>
      <c r="AP36" s="342">
        <v>1523</v>
      </c>
      <c r="AQ36" s="343">
        <v>683</v>
      </c>
      <c r="AR36" s="344">
        <v>123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535</v>
      </c>
      <c r="AL37" s="1226"/>
      <c r="AM37" s="1226"/>
      <c r="AN37" s="1227"/>
      <c r="AO37" s="342">
        <v>19560</v>
      </c>
      <c r="AP37" s="342">
        <v>127</v>
      </c>
      <c r="AQ37" s="343">
        <v>1461</v>
      </c>
      <c r="AR37" s="344">
        <v>-91.3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536</v>
      </c>
      <c r="AL38" s="1229"/>
      <c r="AM38" s="1229"/>
      <c r="AN38" s="1230"/>
      <c r="AO38" s="345" t="s">
        <v>517</v>
      </c>
      <c r="AP38" s="345" t="s">
        <v>517</v>
      </c>
      <c r="AQ38" s="346">
        <v>0</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537</v>
      </c>
      <c r="AL39" s="1229"/>
      <c r="AM39" s="1229"/>
      <c r="AN39" s="1230"/>
      <c r="AO39" s="342">
        <v>-554366</v>
      </c>
      <c r="AP39" s="342">
        <v>-3607</v>
      </c>
      <c r="AQ39" s="343">
        <v>-7551</v>
      </c>
      <c r="AR39" s="344">
        <v>-52.2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538</v>
      </c>
      <c r="AL40" s="1226"/>
      <c r="AM40" s="1226"/>
      <c r="AN40" s="1227"/>
      <c r="AO40" s="342">
        <v>-3720390</v>
      </c>
      <c r="AP40" s="342">
        <v>-24204</v>
      </c>
      <c r="AQ40" s="343">
        <v>-21721</v>
      </c>
      <c r="AR40" s="344">
        <v>11.4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297</v>
      </c>
      <c r="AL41" s="1232"/>
      <c r="AM41" s="1232"/>
      <c r="AN41" s="1233"/>
      <c r="AO41" s="342">
        <v>1630935</v>
      </c>
      <c r="AP41" s="342">
        <v>10611</v>
      </c>
      <c r="AQ41" s="343">
        <v>6176</v>
      </c>
      <c r="AR41" s="344">
        <v>71.8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507</v>
      </c>
      <c r="AN49" s="1222" t="s">
        <v>542</v>
      </c>
      <c r="AO49" s="1223"/>
      <c r="AP49" s="1223"/>
      <c r="AQ49" s="1223"/>
      <c r="AR49" s="122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4691204</v>
      </c>
      <c r="AN51" s="364">
        <v>30326</v>
      </c>
      <c r="AO51" s="365">
        <v>7.8</v>
      </c>
      <c r="AP51" s="366">
        <v>45117</v>
      </c>
      <c r="AQ51" s="367">
        <v>4.5999999999999996</v>
      </c>
      <c r="AR51" s="368">
        <v>3.2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2702020</v>
      </c>
      <c r="AN52" s="372">
        <v>17467</v>
      </c>
      <c r="AO52" s="373">
        <v>-9.1999999999999993</v>
      </c>
      <c r="AP52" s="374">
        <v>25589</v>
      </c>
      <c r="AQ52" s="375">
        <v>16.899999999999999</v>
      </c>
      <c r="AR52" s="376">
        <v>-26.1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5544248</v>
      </c>
      <c r="AN53" s="364">
        <v>35879</v>
      </c>
      <c r="AO53" s="365">
        <v>18.3</v>
      </c>
      <c r="AP53" s="366">
        <v>39951</v>
      </c>
      <c r="AQ53" s="367">
        <v>-11.5</v>
      </c>
      <c r="AR53" s="368">
        <v>29.8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2910321</v>
      </c>
      <c r="AN54" s="372">
        <v>18834</v>
      </c>
      <c r="AO54" s="373">
        <v>7.8</v>
      </c>
      <c r="AP54" s="374">
        <v>22555</v>
      </c>
      <c r="AQ54" s="375">
        <v>-11.9</v>
      </c>
      <c r="AR54" s="376">
        <v>19.7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3681944</v>
      </c>
      <c r="AN55" s="364">
        <v>23871</v>
      </c>
      <c r="AO55" s="365">
        <v>-33.5</v>
      </c>
      <c r="AP55" s="366">
        <v>39893</v>
      </c>
      <c r="AQ55" s="367">
        <v>-0.1</v>
      </c>
      <c r="AR55" s="368">
        <v>-33.4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1345088</v>
      </c>
      <c r="AN56" s="372">
        <v>8721</v>
      </c>
      <c r="AO56" s="373">
        <v>-53.7</v>
      </c>
      <c r="AP56" s="374">
        <v>26170</v>
      </c>
      <c r="AQ56" s="375">
        <v>16</v>
      </c>
      <c r="AR56" s="376">
        <v>-69.7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6599054</v>
      </c>
      <c r="AN57" s="364">
        <v>42819</v>
      </c>
      <c r="AO57" s="365">
        <v>79.400000000000006</v>
      </c>
      <c r="AP57" s="366">
        <v>41080</v>
      </c>
      <c r="AQ57" s="367">
        <v>3</v>
      </c>
      <c r="AR57" s="368">
        <v>76.400000000000006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5269530</v>
      </c>
      <c r="AN58" s="372">
        <v>34192</v>
      </c>
      <c r="AO58" s="373">
        <v>292.10000000000002</v>
      </c>
      <c r="AP58" s="374">
        <v>27265</v>
      </c>
      <c r="AQ58" s="375">
        <v>4.2</v>
      </c>
      <c r="AR58" s="376">
        <v>287.89999999999998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3248408</v>
      </c>
      <c r="AN59" s="364">
        <v>21133</v>
      </c>
      <c r="AO59" s="365">
        <v>-50.6</v>
      </c>
      <c r="AP59" s="366">
        <v>33173</v>
      </c>
      <c r="AQ59" s="367">
        <v>-19.2</v>
      </c>
      <c r="AR59" s="368">
        <v>-31.4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2300323</v>
      </c>
      <c r="AN60" s="372">
        <v>14965</v>
      </c>
      <c r="AO60" s="373">
        <v>-56.2</v>
      </c>
      <c r="AP60" s="374">
        <v>20353</v>
      </c>
      <c r="AQ60" s="375">
        <v>-25.4</v>
      </c>
      <c r="AR60" s="376">
        <v>-30.8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4752972</v>
      </c>
      <c r="AN61" s="379">
        <v>30806</v>
      </c>
      <c r="AO61" s="380">
        <v>4.3</v>
      </c>
      <c r="AP61" s="381">
        <v>39843</v>
      </c>
      <c r="AQ61" s="382">
        <v>-4.5999999999999996</v>
      </c>
      <c r="AR61" s="368">
        <v>8.9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2905456</v>
      </c>
      <c r="AN62" s="372">
        <v>18836</v>
      </c>
      <c r="AO62" s="373">
        <v>36.200000000000003</v>
      </c>
      <c r="AP62" s="374">
        <v>24386</v>
      </c>
      <c r="AQ62" s="375">
        <v>0</v>
      </c>
      <c r="AR62" s="376">
        <v>36.200000000000003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taSp+l0UpUG8gcnhbFgZWgwygfzAD9L4uV5h2bPC6GE5AOTeDWWs3NzC8v6wyXEnpARBQmwx8zJQGq+KJlmP3Q==" saltValue="pN3iGwXoimJoBcYwdTrx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IgF7KBpHKYim3N5mRhKKHGDdHzEjHNaZ5Celfs/geBnsQsFyZhyiOwd47FE2ScBzCDoUVi0QAWjxC1yLjqoaA==" saltValue="E5+9qR6lR4TMIHyuyrrd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QXQkbPJz103yV80KYjM6OiD1b7OCC4yh0LnLd1BKWMsPSTZ2/yL/Yjaf7OASSE7uu68fkfrRM4RW+PEoDYBqw==" saltValue="eRwPsNKN5J0l0D8yf7Ly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4" t="s">
        <v>3</v>
      </c>
      <c r="D47" s="1234"/>
      <c r="E47" s="1235"/>
      <c r="F47" s="11">
        <v>17.93</v>
      </c>
      <c r="G47" s="12">
        <v>18.079999999999998</v>
      </c>
      <c r="H47" s="12">
        <v>19.11</v>
      </c>
      <c r="I47" s="12">
        <v>17.579999999999998</v>
      </c>
      <c r="J47" s="13">
        <v>16.38</v>
      </c>
    </row>
    <row r="48" spans="2:10" ht="57.75" customHeight="1">
      <c r="B48" s="14"/>
      <c r="C48" s="1236" t="s">
        <v>4</v>
      </c>
      <c r="D48" s="1236"/>
      <c r="E48" s="1237"/>
      <c r="F48" s="15">
        <v>5.09</v>
      </c>
      <c r="G48" s="16">
        <v>8.41</v>
      </c>
      <c r="H48" s="16">
        <v>7.6</v>
      </c>
      <c r="I48" s="16">
        <v>4.4000000000000004</v>
      </c>
      <c r="J48" s="17">
        <v>4.6100000000000003</v>
      </c>
    </row>
    <row r="49" spans="2:10" ht="57.75" customHeight="1" thickBot="1">
      <c r="B49" s="18"/>
      <c r="C49" s="1238" t="s">
        <v>5</v>
      </c>
      <c r="D49" s="1238"/>
      <c r="E49" s="1239"/>
      <c r="F49" s="19" t="s">
        <v>563</v>
      </c>
      <c r="G49" s="20">
        <v>1.44</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GtwkUV0LPRFjBPpVmgg3F7o44S/j19LF6itDgaJT2TbHBHpqXPaLRPbnmsxpbYLBvKwveemb4vCRx43NcR+KA==" saltValue="WPFJZmSE7vBOCdN0d2vn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2020-09-25T10:23:44Z</cp:lastPrinted>
  <dcterms:created xsi:type="dcterms:W3CDTF">2020-02-10T03:04:34Z</dcterms:created>
  <dcterms:modified xsi:type="dcterms:W3CDTF">2020-09-28T08:09:33Z</dcterms:modified>
  <cp:category/>
</cp:coreProperties>
</file>