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か\"/>
    </mc:Choice>
  </mc:AlternateContent>
  <xr:revisionPtr revIDLastSave="0" documentId="13_ncr:1_{28994435-B792-45FB-B614-86E6F1AFCE37}" xr6:coauthVersionLast="36" xr6:coauthVersionMax="36" xr10:uidLastSave="{00000000-0000-0000-0000-000000000000}"/>
  <bookViews>
    <workbookView xWindow="0" yWindow="0" windowWidth="20490" windowHeight="70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C40" i="10"/>
  <c r="BW39" i="10"/>
  <c r="BE39" i="10"/>
  <c r="AM39" i="10"/>
  <c r="BW38" i="10"/>
  <c r="BE38" i="10"/>
  <c r="AM38" i="10"/>
  <c r="BE37" i="10"/>
  <c r="AM37" i="10"/>
  <c r="BE36" i="10"/>
  <c r="AM36" i="10"/>
  <c r="BE35" i="10"/>
  <c r="C34" i="10"/>
  <c r="C35" i="10" l="1"/>
  <c r="C36" i="10" s="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U39" i="10" l="1"/>
  <c r="U40" i="10" l="1"/>
  <c r="AM34" i="10" l="1"/>
  <c r="AM35" i="10" s="1"/>
  <c r="BE34" i="10" s="1"/>
  <c r="BW34" i="10" l="1"/>
  <c r="BW35" i="10" s="1"/>
  <c r="BW36" i="10" s="1"/>
  <c r="BW37"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<sst xmlns="http://schemas.openxmlformats.org/spreadsheetml/2006/main" count="1124" uniqueCount="613">
  <si>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</si>
  <si>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</si>
  <si>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</si>
  <si>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</si>
  <si>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</si>
  <si>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</si>
  <si>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</si>
  <si>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</si>
  <si>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</si>
  <si>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</si>
  <si>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</si>
  <si>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</si>
  <si>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</si>
  <si>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</si>
  <si>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</si>
  <si>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</si>
  <si>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</si>
  <si>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</si>
  <si>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</si>
  <si>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</si>
  <si>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</si>
  <si>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</si>
  <si>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</si>
  <si>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</si>
  <si>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</si>
  <si>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</si>
  <si>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</si>
  <si>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</si>
  <si>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</si>
  <si>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</si>
  <si>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</si>
  <si>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</si>
  <si>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</si>
  <si>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</si>
  <si>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</si>
  <si>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</si>
  <si>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</si>
  <si>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</si>
  <si>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</si>
  <si>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</si>
  <si>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</si>
  <si>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</si>
  <si>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</si>
  <si>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</si>
  <si>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</si>
  <si>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</si>
  <si>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</si>
  <si>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</si>
  <si>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</si>
  <si>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</si>
  <si>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</si>
  <si>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</si>
  <si>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</si>
  <si>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</si>
  <si>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</si>
  <si>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</si>
  <si>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</si>
  <si>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</si>
  <si>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</si>
  <si>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</si>
  <si>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</si>
  <si>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</si>
  <si>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</si>
  <si>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</si>
  <si>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</si>
  <si>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</si>
  <si>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</si>
  <si>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</si>
  <si>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</si>
  <si>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</si>
  <si>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</si>
  <si>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</si>
  <si>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</si>
  <si>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</si>
  <si>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</si>
  <si>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</si>
  <si>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</si>
  <si>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</si>
  <si>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</si>
  <si>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</si>
  <si>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</si>
  <si>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</si>
  <si>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</si>
  <si>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</si>
  <si>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</si>
  <si>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</si>
  <si>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</si>
  <si>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</si>
  <si>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</si>
  <si>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</si>
  <si>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</si>
  <si>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</si>
  <si>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</si>
  <si>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</si>
  <si>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</si>
  <si>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</si>
  <si>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</si>
  <si>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</si>
  <si>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</si>
  <si>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川口市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</si>
  <si>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</si>
  <si>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</si>
  <si>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</si>
  <si>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</si>
  <si>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</si>
  <si>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</si>
  <si>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</si>
  <si>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</si>
  <si>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</si>
  <si>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</si>
  <si>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</si>
  <si>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</si>
  <si>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</si>
  <si>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</si>
  <si>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</si>
  <si>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</si>
  <si>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</si>
  <si>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</si>
  <si>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</si>
  <si>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</si>
  <si>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</si>
  <si>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</si>
  <si>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</si>
  <si>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</si>
  <si>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</si>
  <si>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</si>
  <si>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</si>
  <si>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</si>
  <si>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</si>
  <si>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</si>
  <si>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</si>
  <si>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</si>
  <si>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</si>
  <si>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</si>
  <si>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</si>
  <si>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</si>
  <si>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</si>
  <si>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</si>
  <si>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</si>
  <si>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</si>
  <si>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</si>
  <si>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</si>
  <si>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</si>
  <si>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</si>
  <si>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</si>
  <si>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</si>
  <si>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</si>
  <si>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</si>
  <si>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</si>
  <si>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</si>
  <si>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</si>
  <si>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</si>
  <si>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</si>
  <si>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</si>
  <si>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</si>
  <si>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</si>
  <si>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</si>
  <si>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</si>
  <si>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</si>
  <si>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</si>
  <si>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</si>
  <si>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</si>
  <si>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</si>
  <si>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</si>
  <si>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</si>
  <si>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</si>
  <si>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</si>
  <si>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</si>
  <si>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</si>
  <si>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</si>
  <si>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</si>
  <si>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</si>
  <si>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</si>
  <si>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</si>
  <si>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</si>
  <si>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</si>
  <si>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</si>
  <si>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</si>
  <si>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</si>
  <si>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</si>
  <si>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</si>
  <si>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</si>
  <si>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</si>
  <si>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</si>
  <si>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</si>
  <si>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</si>
  <si>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</si>
  <si>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</si>
  <si>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</si>
  <si>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</si>
  <si>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</si>
  <si>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</si>
  <si>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</si>
  <si>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</si>
  <si>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</si>
  <si>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</si>
  <si>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</si>
  <si>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</si>
  <si>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</si>
  <si>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</si>
  <si>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</si>
  <si>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</si>
  <si>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</si>
  <si>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</si>
  <si>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</si>
  <si>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</si>
  <si>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</si>
  <si>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</si>
  <si>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</si>
  <si>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</si>
  <si>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</si>
  <si>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</si>
  <si>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</si>
  <si>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</si>
  <si>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</si>
  <si>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埼玉県川口市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</si>
  <si>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</si>
  <si>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</si>
  <si>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</si>
  <si>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</si>
  <si>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</si>
  <si>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</si>
  <si>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</si>
  <si>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</si>
  <si>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</si>
  <si>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</si>
  <si>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</si>
  <si>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</si>
  <si>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</si>
  <si>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</si>
  <si>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</si>
  <si>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</si>
  <si>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</si>
  <si>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</si>
  <si>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</si>
  <si>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</si>
  <si>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</si>
  <si>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</si>
  <si>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</si>
  <si>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</si>
  <si>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</si>
  <si>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</si>
  <si>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</si>
  <si>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</si>
  <si>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</si>
  <si>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</si>
  <si>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</si>
  <si>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</si>
  <si>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</si>
  <si>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</si>
  <si>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</si>
  <si>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</si>
  <si>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</si>
  <si>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</si>
  <si>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</si>
  <si>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</si>
  <si>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</si>
  <si>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</si>
  <si>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</si>
  <si>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</si>
  <si>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</si>
  <si>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</si>
  <si>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</si>
  <si>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</si>
  <si>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</si>
  <si>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</si>
  <si>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</si>
  <si>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</si>
  <si>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</si>
  <si>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</si>
  <si>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</si>
  <si>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</si>
  <si>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</si>
  <si>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</si>
  <si>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</si>
  <si>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</si>
  <si>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</si>
  <si>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</si>
  <si>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</si>
  <si>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</si>
  <si>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</si>
  <si>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</si>
  <si>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</si>
  <si>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</si>
  <si>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</si>
  <si>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</si>
  <si>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</si>
  <si>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</si>
  <si>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</si>
  <si>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</si>
  <si>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</si>
  <si>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</si>
  <si>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</si>
  <si>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</si>
  <si>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</si>
  <si>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</si>
  <si>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</si>
  <si>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</si>
  <si>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</si>
  <si>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</si>
  <si>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</si>
  <si>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</si>
  <si>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</si>
  <si>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</si>
  <si>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</si>
  <si>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</si>
  <si>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</si>
  <si>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</si>
  <si>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</si>
  <si>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</si>
  <si>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</si>
  <si>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</si>
  <si>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</si>
  <si>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</si>
  <si>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</si>
  <si>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</si>
  <si>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</si>
  <si>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</si>
  <si>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</si>
  <si>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</si>
  <si>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</si>
  <si>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</si>
  <si>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</si>
  <si>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</si>
  <si>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</si>
  <si>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</si>
  <si>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</si>
  <si>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</si>
  <si>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</si>
  <si>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</si>
  <si>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</si>
  <si>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</si>
  <si>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</si>
  <si>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</si>
  <si>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</si>
  <si>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</si>
  <si>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</si>
  <si>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</si>
  <si>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</si>
  <si>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</si>
  <si>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</si>
  <si>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</si>
  <si>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</si>
  <si>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</si>
  <si>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</si>
  <si>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</si>
  <si>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</si>
  <si>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</si>
  <si>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</si>
  <si>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</si>
  <si>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</si>
  <si>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</si>
  <si>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</si>
  <si>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</si>
  <si>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</si>
  <si>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</si>
  <si>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</si>
  <si>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</si>
  <si>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</si>
  <si>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</si>
  <si>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</si>
  <si>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</si>
  <si>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</si>
  <si>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</si>
  <si>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</si>
  <si>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</si>
  <si>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埼玉県川口市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</si>
  <si>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</si>
  <si>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</si>
  <si>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</si>
  <si>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</si>
  <si>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</si>
  <si>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</si>
  <si>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</si>
  <si>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</si>
  <si>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</si>
  <si>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</si>
  <si>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</si>
  <si>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</si>
  <si>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</si>
  <si>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</si>
  <si>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</si>
  <si>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</si>
  <si>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</si>
  <si>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</si>
  <si>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</si>
  <si>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</si>
  <si>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看護学校事業</t>
    <phoneticPr fontId="5"/>
  </si>
  <si>
    <t>母子父子寡婦福祉資金貸付事業</t>
    <phoneticPr fontId="5"/>
  </si>
  <si>
    <t>学童等災害共済事業</t>
    <phoneticPr fontId="5"/>
  </si>
  <si>
    <t>川口都市計画土地区画整理事業</t>
    <phoneticPr fontId="5"/>
  </si>
  <si>
    <t>公共用地取得事業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</si>
  <si>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</si>
  <si>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</si>
  <si>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</si>
  <si>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</si>
  <si>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</si>
  <si>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</si>
  <si>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</si>
  <si>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</si>
  <si>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</si>
  <si>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</si>
  <si>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</si>
  <si>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</si>
  <si>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</si>
  <si>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</si>
  <si>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</si>
  <si>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介護保険事業</t>
    <phoneticPr fontId="5"/>
  </si>
  <si>
    <t>小型自動車競走事業</t>
    <phoneticPr fontId="5"/>
  </si>
  <si>
    <t>川口駅西口地下公共駐車場事業</t>
    <phoneticPr fontId="5"/>
  </si>
  <si>
    <t>川口駅東口地下公共駐車場事業</t>
    <phoneticPr fontId="5"/>
  </si>
  <si>
    <t>-</t>
    <phoneticPr fontId="5"/>
  </si>
  <si>
    <t>交通災害共済事業</t>
    <phoneticPr fontId="5"/>
  </si>
  <si>
    <t>水道事業会計</t>
    <phoneticPr fontId="5"/>
  </si>
  <si>
    <t>法適用企業</t>
    <phoneticPr fontId="5"/>
  </si>
  <si>
    <t>病院事業会計</t>
    <phoneticPr fontId="5"/>
  </si>
  <si>
    <t>法適用企業</t>
    <phoneticPr fontId="5"/>
  </si>
  <si>
    <t>川口市下水道事業特別会計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</si>
  <si>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</si>
  <si>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</si>
  <si>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</si>
  <si>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</si>
  <si>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</si>
  <si>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</si>
  <si>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</si>
  <si>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</si>
  <si>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</si>
  <si>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</si>
  <si>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</si>
  <si>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</si>
  <si>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</si>
  <si>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</si>
  <si>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</si>
  <si>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</si>
  <si>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</si>
  <si>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</si>
  <si>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</si>
  <si>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</si>
  <si>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</si>
  <si>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</si>
  <si>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</si>
  <si>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</si>
  <si>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</si>
  <si>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</si>
  <si>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</si>
  <si>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</si>
  <si>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</si>
  <si>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</si>
  <si>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</si>
  <si>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</si>
  <si>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</si>
  <si>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</si>
  <si>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</si>
  <si>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</si>
  <si>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</si>
  <si>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</si>
  <si>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</si>
  <si>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</si>
  <si>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</si>
  <si>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</si>
  <si>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</si>
  <si>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</si>
  <si>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</si>
  <si>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</si>
  <si>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</si>
  <si>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</si>
  <si>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</si>
  <si>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</si>
  <si>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</si>
  <si>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</si>
  <si>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</si>
  <si>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</si>
  <si>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</si>
  <si>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</si>
  <si>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</si>
  <si>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</si>
  <si>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川口駅東口地下公共駐車場事業特別会計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</si>
  <si>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</si>
  <si>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</si>
  <si>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</si>
  <si>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</si>
  <si>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</si>
  <si>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</si>
  <si>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</si>
  <si>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</si>
  <si>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</si>
  <si>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</si>
  <si>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</si>
  <si>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</si>
  <si>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</si>
  <si>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</si>
  <si>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</si>
  <si>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</si>
  <si>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</si>
  <si>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</si>
  <si>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</si>
  <si>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</si>
  <si>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</si>
  <si>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</si>
  <si>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</si>
  <si>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</si>
  <si>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</si>
  <si>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</si>
  <si>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</si>
  <si>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</si>
  <si>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</si>
  <si>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</si>
  <si>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</si>
  <si>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</si>
  <si>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</si>
  <si>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</si>
  <si>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</si>
  <si>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</si>
  <si>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</si>
  <si>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</si>
  <si>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</si>
  <si>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</si>
  <si>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</si>
  <si>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</si>
  <si>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</si>
  <si>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</si>
  <si>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</si>
  <si>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</si>
  <si>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</si>
  <si>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</si>
  <si>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</si>
  <si>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</si>
  <si>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</si>
  <si>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</si>
  <si>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</si>
  <si>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</si>
  <si>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</si>
  <si>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</si>
  <si>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</si>
  <si>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</si>
  <si>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</si>
  <si>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</si>
  <si>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</si>
  <si>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</si>
  <si>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</si>
  <si>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</si>
  <si>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</si>
  <si>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</si>
  <si>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</si>
  <si>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</si>
  <si>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</si>
  <si>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</si>
  <si>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</si>
  <si>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</si>
  <si>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</si>
  <si>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</si>
  <si>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</si>
  <si>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</si>
  <si>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</si>
  <si>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</si>
  <si>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</si>
  <si>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</si>
  <si>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</si>
  <si>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</si>
  <si>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</si>
  <si>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</si>
  <si>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</si>
  <si>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1.05</t>
  </si>
  <si>
    <t>▲ 6.38</t>
  </si>
  <si>
    <t>▲ 2.37</t>
  </si>
  <si>
    <t>一般会計</t>
  </si>
  <si>
    <t>水道事業会計</t>
  </si>
  <si>
    <t>病院事業会計</t>
  </si>
  <si>
    <t>介護保険事業</t>
  </si>
  <si>
    <t>川口市下水道事業特別会計</t>
  </si>
  <si>
    <t>小型自動車競走事業</t>
  </si>
  <si>
    <t>後期高齢者医療事業</t>
  </si>
  <si>
    <t>交通災害共済事業</t>
  </si>
  <si>
    <t>その他会計（赤字）</t>
  </si>
  <si>
    <t>その他会計（黒字）</t>
  </si>
  <si>
    <t>H25末</t>
    <phoneticPr fontId="5"/>
  </si>
  <si>
    <t>H26末</t>
    <phoneticPr fontId="5"/>
  </si>
  <si>
    <t>H27末</t>
    <phoneticPr fontId="5"/>
  </si>
  <si>
    <t>H28末</t>
    <phoneticPr fontId="5"/>
  </si>
  <si>
    <t>H29末</t>
    <phoneticPr fontId="5"/>
  </si>
  <si>
    <t>埼玉高速鉄道</t>
    <rPh sb="0" eb="2">
      <t>サイタマ</t>
    </rPh>
    <rPh sb="2" eb="4">
      <t>コウソク</t>
    </rPh>
    <rPh sb="4" eb="6">
      <t>テツドウ</t>
    </rPh>
    <phoneticPr fontId="2"/>
  </si>
  <si>
    <t>埼玉県信用保証協会</t>
    <rPh sb="0" eb="3">
      <t>サイタマケン</t>
    </rPh>
    <rPh sb="3" eb="5">
      <t>シンヨウ</t>
    </rPh>
    <rPh sb="5" eb="7">
      <t>ホショウ</t>
    </rPh>
    <rPh sb="7" eb="9">
      <t>キョウカイ</t>
    </rPh>
    <phoneticPr fontId="2"/>
  </si>
  <si>
    <t>川口中小企業共済協会</t>
    <rPh sb="0" eb="2">
      <t>カワグチ</t>
    </rPh>
    <rPh sb="2" eb="4">
      <t>チュウショウ</t>
    </rPh>
    <rPh sb="4" eb="6">
      <t>キギョウ</t>
    </rPh>
    <rPh sb="6" eb="8">
      <t>キョウサイ</t>
    </rPh>
    <rPh sb="8" eb="10">
      <t>キョウカイ</t>
    </rPh>
    <phoneticPr fontId="2"/>
  </si>
  <si>
    <t>川口市土地開発公社</t>
    <rPh sb="0" eb="3">
      <t>カワグチシ</t>
    </rPh>
    <rPh sb="3" eb="5">
      <t>トチ</t>
    </rPh>
    <rPh sb="5" eb="7">
      <t>カイハツ</t>
    </rPh>
    <rPh sb="7" eb="9">
      <t>コウシャ</t>
    </rPh>
    <phoneticPr fontId="2"/>
  </si>
  <si>
    <t>川口産業振興公社</t>
    <rPh sb="0" eb="2">
      <t>カワグチ</t>
    </rPh>
    <rPh sb="2" eb="4">
      <t>サンギョウ</t>
    </rPh>
    <rPh sb="4" eb="6">
      <t>シンコウ</t>
    </rPh>
    <rPh sb="6" eb="8">
      <t>コウシャ</t>
    </rPh>
    <phoneticPr fontId="2"/>
  </si>
  <si>
    <t>川口都市開発</t>
    <rPh sb="0" eb="2">
      <t>カワグチ</t>
    </rPh>
    <rPh sb="2" eb="4">
      <t>トシ</t>
    </rPh>
    <rPh sb="4" eb="6">
      <t>カイハツ</t>
    </rPh>
    <phoneticPr fontId="2"/>
  </si>
  <si>
    <t>川口市勤労福祉サービスセンター</t>
    <rPh sb="0" eb="3">
      <t>カワグチシ</t>
    </rPh>
    <rPh sb="3" eb="5">
      <t>キンロウ</t>
    </rPh>
    <rPh sb="5" eb="7">
      <t>フクシ</t>
    </rPh>
    <phoneticPr fontId="2"/>
  </si>
  <si>
    <t>川口市スポーツ協会</t>
    <rPh sb="0" eb="2">
      <t>カワグチ</t>
    </rPh>
    <rPh sb="2" eb="3">
      <t>シ</t>
    </rPh>
    <rPh sb="7" eb="9">
      <t>キョウカイ</t>
    </rPh>
    <phoneticPr fontId="2"/>
  </si>
  <si>
    <t>川口総合文化センター</t>
    <rPh sb="0" eb="2">
      <t>カワグチ</t>
    </rPh>
    <rPh sb="2" eb="4">
      <t>ソウゴウ</t>
    </rPh>
    <rPh sb="4" eb="6">
      <t>ブンカ</t>
    </rPh>
    <phoneticPr fontId="2"/>
  </si>
  <si>
    <t>川口緑化センター</t>
    <rPh sb="0" eb="2">
      <t>カワグチ</t>
    </rPh>
    <rPh sb="2" eb="4">
      <t>リョッカ</t>
    </rPh>
    <phoneticPr fontId="2"/>
  </si>
  <si>
    <t>－</t>
    <phoneticPr fontId="2"/>
  </si>
  <si>
    <t>戸田競艇企業団</t>
    <rPh sb="0" eb="2">
      <t>トダ</t>
    </rPh>
    <rPh sb="2" eb="4">
      <t>キョウテイ</t>
    </rPh>
    <rPh sb="4" eb="7">
      <t>キギョウダン</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</si>
  <si>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</si>
  <si>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</si>
  <si>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埼玉県後期高齢者医療広域連合</t>
    <rPh sb="0" eb="3">
      <t>サイタマケン</t>
    </rPh>
    <phoneticPr fontId="2"/>
  </si>
  <si>
    <t>一般会計</t>
    <rPh sb="0" eb="2">
      <t>イッパン</t>
    </rPh>
    <rPh sb="2" eb="4">
      <t>カイケイ</t>
    </rPh>
    <phoneticPr fontId="8"/>
  </si>
  <si>
    <t>特別会計</t>
    <rPh sb="0" eb="4">
      <t>トクベツカイケイ</t>
    </rPh>
    <phoneticPr fontId="8"/>
  </si>
  <si>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</si>
  <si>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</si>
  <si>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</si>
  <si>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</si>
  <si>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平成３０年度は前年度と比べ１．０ポイント増加となり、若干の増加が見られ、類似団体と比較して１．４ポイント高くなっている。また、将来負担比率は前年度に比較して２．５ポイント減少、平成２７年度と比較して７．９ポイントも減少しており、平成３０年度は類似団体と比較して３０．１ポイント低い。今後は、川口市公共施設等総合管理計画に基づいた計画的な資産の更新を行っていくことが重要である。</t>
    <rPh sb="34" eb="36">
      <t>ゾウカ</t>
    </rPh>
    <rPh sb="43" eb="45">
      <t>ゾウカ</t>
    </rPh>
    <rPh sb="88" eb="90">
      <t>ヒカク</t>
    </rPh>
    <rPh sb="99" eb="101">
      <t>ゲンショウ</t>
    </rPh>
    <rPh sb="102" eb="104">
      <t>ヘイセイ</t>
    </rPh>
    <rPh sb="106" eb="108">
      <t>ネンド</t>
    </rPh>
    <rPh sb="109" eb="111">
      <t>ヒカク</t>
    </rPh>
    <rPh sb="121" eb="123">
      <t>ゲンショウ</t>
    </rPh>
    <rPh sb="135" eb="137">
      <t>ルイジ</t>
    </rPh>
    <rPh sb="137" eb="139">
      <t>ダンタイ</t>
    </rPh>
    <rPh sb="140" eb="142">
      <t>ヒカク</t>
    </rPh>
    <rPh sb="152" eb="153">
      <t>ヒク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</si>
  <si>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</si>
  <si>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</si>
  <si>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</si>
  <si>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</si>
  <si>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</si>
  <si>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</si>
  <si>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</si>
  <si>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</si>
  <si>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</si>
  <si>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</si>
  <si>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は、債務負担行為に基づく支出のうち公債費に準ずるものが増加したこと及び特定財源のうち都市計画事業の財源として発行された地方債償還に充当した都市計画税が減少したことにより１．０ポイント増加した。
　将来負担比率は、将来負担額のうち一般会計の地方債現在高及び土地開発公社の公共用地先行取得費が減少したことにより２．５ポイント減少した。</t>
    <rPh sb="6" eb="7">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</si>
</sst>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46457</c:v>
                </c:pt>
              </c:numCache>
            </c:numRef>
          </c:val>
          <c:smooth val="0"/>
          <c:extLst>
            <c:ext xmlns:c16="http://schemas.microsoft.com/office/drawing/2014/chart" uri="{C3380CC4-5D6E-409C-BE32-E72D297353CC}">
              <c16:uniqueId val="{00000000-00F8-423A-B234-DD84F8A104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23370</c:v>
                </c:pt>
                <c:pt idx="1">
                  <c:v>24545</c:v>
                </c:pt>
                <c:pt idx="2">
                  <c:v>42254</c:v>
                </c:pt>
                <c:pt idx="3">
                  <c:v>57896</c:v>
                </c:pt>
                <c:pt idx="4">
                  <c:v>40760</c:v>
                </c:pt>
              </c:numCache>
            </c:numRef>
          </c:val>
          <c:smooth val="0"/>
          <c:extLst>
            <c:ext xmlns:c16="http://schemas.microsoft.com/office/drawing/2014/chart" uri="{C3380CC4-5D6E-409C-BE32-E72D297353CC}">
              <c16:uniqueId val="{00000001-00F8-423A-B234-DD84F8A1049E}"/>
            </c:ext>
          </c:extLst>
        </c:ser>
        <c:dLbls>
          <c:showLegendKey val="0"/>
          <c:showVal val="0"/>
          <c:showCatName val="0"/>
          <c:showSerName val="0"/>
          <c:showPercent val="0"/>
          <c:showBubbleSize val="0"/>
        </c:dLbls>
        <c:marker val="1"/>
        <c:smooth val="0"/>
        <c:axId val="142855552"/>
        <c:axId val="146228736"/>
      </c:lineChart>
      <c:catAx>
        <c:axId val="142855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228736"/>
        <c:crosses val="autoZero"/>
        <c:auto val="1"/>
        <c:lblAlgn val="ctr"/>
        <c:lblOffset val="100"/>
        <c:tickLblSkip val="1"/>
        <c:tickMarkSkip val="1"/>
        <c:noMultiLvlLbl val="0"/>
      </c:catAx>
      <c:valAx>
        <c:axId val="1462287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855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13.05</c:v>
                </c:pt>
                <c:pt idx="1">
                  <c:v>8.01</c:v>
                </c:pt>
                <c:pt idx="2">
                  <c:v>7.65</c:v>
                </c:pt>
                <c:pt idx="3">
                  <c:v>9.17</c:v>
                </c:pt>
                <c:pt idx="4">
                  <c:v>7.42</c:v>
                </c:pt>
              </c:numCache>
            </c:numRef>
          </c:val>
          <c:extLst>
            <c:ext xmlns:c16="http://schemas.microsoft.com/office/drawing/2014/chart" uri="{C3380CC4-5D6E-409C-BE32-E72D297353CC}">
              <c16:uniqueId val="{00000000-A338-4DFD-BC02-8C36A4E406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15.39</c:v>
                </c:pt>
                <c:pt idx="1">
                  <c:v>21.13</c:v>
                </c:pt>
                <c:pt idx="2">
                  <c:v>23.36</c:v>
                </c:pt>
                <c:pt idx="3">
                  <c:v>15.01</c:v>
                </c:pt>
                <c:pt idx="4">
                  <c:v>13.58</c:v>
                </c:pt>
              </c:numCache>
            </c:numRef>
          </c:val>
          <c:extLst>
            <c:ext xmlns:c16="http://schemas.microsoft.com/office/drawing/2014/chart" uri="{C3380CC4-5D6E-409C-BE32-E72D297353CC}">
              <c16:uniqueId val="{00000001-A338-4DFD-BC02-8C36A4E406BB}"/>
            </c:ext>
          </c:extLst>
        </c:ser>
        <c:dLbls>
          <c:showLegendKey val="0"/>
          <c:showVal val="0"/>
          <c:showCatName val="0"/>
          <c:showSerName val="0"/>
          <c:showPercent val="0"/>
          <c:showBubbleSize val="0"/>
        </c:dLbls>
        <c:gapWidth val="250"/>
        <c:overlap val="100"/>
        <c:axId val="165475840"/>
        <c:axId val="165477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-1.05</c:v>
                </c:pt>
                <c:pt idx="1">
                  <c:v>1</c:v>
                </c:pt>
                <c:pt idx="2">
                  <c:v>2.1</c:v>
                </c:pt>
                <c:pt idx="3">
                  <c:v>-6.38</c:v>
                </c:pt>
                <c:pt idx="4">
                  <c:v>-2.37</c:v>
                </c:pt>
              </c:numCache>
            </c:numRef>
          </c:val>
          <c:smooth val="0"/>
          <c:extLst>
            <c:ext xmlns:c16="http://schemas.microsoft.com/office/drawing/2014/chart" uri="{C3380CC4-5D6E-409C-BE32-E72D297353CC}">
              <c16:uniqueId val="{00000002-A338-4DFD-BC02-8C36A4E406BB}"/>
            </c:ext>
          </c:extLst>
        </c:ser>
        <c:dLbls>
          <c:showLegendKey val="0"/>
          <c:showVal val="0"/>
          <c:showCatName val="0"/>
          <c:showSerName val="0"/>
          <c:showPercent val="0"/>
          <c:showBubbleSize val="0"/>
        </c:dLbls>
        <c:marker val="1"/>
        <c:smooth val="0"/>
        <c:axId val="165475840"/>
        <c:axId val="165477376"/>
      </c:lineChart>
      <c:catAx>
        <c:axId val="16547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477376"/>
        <c:crosses val="autoZero"/>
        <c:auto val="1"/>
        <c:lblAlgn val="ctr"/>
        <c:lblOffset val="100"/>
        <c:tickLblSkip val="1"/>
        <c:tickMarkSkip val="1"/>
        <c:noMultiLvlLbl val="0"/>
      </c:catAx>
      <c:valAx>
        <c:axId val="16547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47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0-70FA-4E7D-8A87-4E933E92B9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FA-4E7D-8A87-4E933E92B9E6}"/>
            </c:ext>
          </c:extLst>
        </c:ser>
        <c:ser>
          <c:idx val="2"/>
          <c:order val="2"/>
          <c:tx>
            <c:strRef>
              <c:f>データシート!$A$29</c:f>
              <c:strCache>
                <c:ptCount val="1"/>
                <c:pt idx="0">
                  <c:v>交通災害共済事業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2-70FA-4E7D-8A87-4E933E92B9E6}"/>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3-70FA-4E7D-8A87-4E933E92B9E6}"/>
            </c:ext>
          </c:extLst>
        </c:ser>
        <c:ser>
          <c:idx val="4"/>
          <c:order val="4"/>
          <c:tx>
            <c:strRef>
              <c:f>データシート!$A$31</c:f>
              <c:strCache>
                <c:ptCount val="1"/>
                <c:pt idx="0">
                  <c:v>小型自動車競走事業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0.67</c:v>
                </c:pt>
                <c:pt idx="2">
                  <c:v>#N/A</c:v>
                </c:pt>
                <c:pt idx="3">
                  <c:v>0.52</c:v>
                </c:pt>
                <c:pt idx="4">
                  <c:v>#N/A</c:v>
                </c:pt>
                <c:pt idx="5">
                  <c:v>0.31</c:v>
                </c:pt>
                <c:pt idx="6">
                  <c:v>#N/A</c:v>
                </c:pt>
                <c:pt idx="7">
                  <c:v>0.2</c:v>
                </c:pt>
                <c:pt idx="8">
                  <c:v>#N/A</c:v>
                </c:pt>
                <c:pt idx="9">
                  <c:v>0.13</c:v>
                </c:pt>
              </c:numCache>
            </c:numRef>
          </c:val>
          <c:extLst>
            <c:ext xmlns:c16="http://schemas.microsoft.com/office/drawing/2014/chart" uri="{C3380CC4-5D6E-409C-BE32-E72D297353CC}">
              <c16:uniqueId val="{00000004-70FA-4E7D-8A87-4E933E92B9E6}"/>
            </c:ext>
          </c:extLst>
        </c:ser>
        <c:ser>
          <c:idx val="5"/>
          <c:order val="5"/>
          <c:tx>
            <c:strRef>
              <c:f>データシート!$A$32</c:f>
              <c:strCache>
                <c:ptCount val="1"/>
                <c:pt idx="0">
                  <c:v>川口市下水道事業特別会計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0.63</c:v>
                </c:pt>
              </c:numCache>
            </c:numRef>
          </c:val>
          <c:extLst>
            <c:ext xmlns:c16="http://schemas.microsoft.com/office/drawing/2014/chart" uri="{C3380CC4-5D6E-409C-BE32-E72D297353CC}">
              <c16:uniqueId val="{00000005-70FA-4E7D-8A87-4E933E92B9E6}"/>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0.96</c:v>
                </c:pt>
                <c:pt idx="2">
                  <c:v>#N/A</c:v>
                </c:pt>
                <c:pt idx="3">
                  <c:v>0.61</c:v>
                </c:pt>
                <c:pt idx="4">
                  <c:v>#N/A</c:v>
                </c:pt>
                <c:pt idx="5">
                  <c:v>0.72</c:v>
                </c:pt>
                <c:pt idx="6">
                  <c:v>#N/A</c:v>
                </c:pt>
                <c:pt idx="7">
                  <c:v>0.67</c:v>
                </c:pt>
                <c:pt idx="8">
                  <c:v>#N/A</c:v>
                </c:pt>
                <c:pt idx="9">
                  <c:v>0.68</c:v>
                </c:pt>
              </c:numCache>
            </c:numRef>
          </c:val>
          <c:extLst>
            <c:ext xmlns:c16="http://schemas.microsoft.com/office/drawing/2014/chart" uri="{C3380CC4-5D6E-409C-BE32-E72D297353CC}">
              <c16:uniqueId val="{00000006-70FA-4E7D-8A87-4E933E92B9E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5.38</c:v>
                </c:pt>
                <c:pt idx="2">
                  <c:v>#N/A</c:v>
                </c:pt>
                <c:pt idx="3">
                  <c:v>5.09</c:v>
                </c:pt>
                <c:pt idx="4">
                  <c:v>#N/A</c:v>
                </c:pt>
                <c:pt idx="5">
                  <c:v>4.18</c:v>
                </c:pt>
                <c:pt idx="6">
                  <c:v>#N/A</c:v>
                </c:pt>
                <c:pt idx="7">
                  <c:v>3</c:v>
                </c:pt>
                <c:pt idx="8">
                  <c:v>#N/A</c:v>
                </c:pt>
                <c:pt idx="9">
                  <c:v>2.02</c:v>
                </c:pt>
              </c:numCache>
            </c:numRef>
          </c:val>
          <c:extLst>
            <c:ext xmlns:c16="http://schemas.microsoft.com/office/drawing/2014/chart" uri="{C3380CC4-5D6E-409C-BE32-E72D297353CC}">
              <c16:uniqueId val="{00000007-70FA-4E7D-8A87-4E933E92B9E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6.05</c:v>
                </c:pt>
                <c:pt idx="2">
                  <c:v>#N/A</c:v>
                </c:pt>
                <c:pt idx="3">
                  <c:v>5.46</c:v>
                </c:pt>
                <c:pt idx="4">
                  <c:v>#N/A</c:v>
                </c:pt>
                <c:pt idx="5">
                  <c:v>5.73</c:v>
                </c:pt>
                <c:pt idx="6">
                  <c:v>#N/A</c:v>
                </c:pt>
                <c:pt idx="7">
                  <c:v>5.18</c:v>
                </c:pt>
                <c:pt idx="8">
                  <c:v>#N/A</c:v>
                </c:pt>
                <c:pt idx="9">
                  <c:v>4.21</c:v>
                </c:pt>
              </c:numCache>
            </c:numRef>
          </c:val>
          <c:extLst>
            <c:ext xmlns:c16="http://schemas.microsoft.com/office/drawing/2014/chart" uri="{C3380CC4-5D6E-409C-BE32-E72D297353CC}">
              <c16:uniqueId val="{00000008-70FA-4E7D-8A87-4E933E92B9E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13.14</c:v>
                </c:pt>
                <c:pt idx="2">
                  <c:v>#N/A</c:v>
                </c:pt>
                <c:pt idx="3">
                  <c:v>8</c:v>
                </c:pt>
                <c:pt idx="4">
                  <c:v>#N/A</c:v>
                </c:pt>
                <c:pt idx="5">
                  <c:v>7.66</c:v>
                </c:pt>
                <c:pt idx="6">
                  <c:v>#N/A</c:v>
                </c:pt>
                <c:pt idx="7">
                  <c:v>9.2100000000000009</c:v>
                </c:pt>
                <c:pt idx="8">
                  <c:v>#N/A</c:v>
                </c:pt>
                <c:pt idx="9">
                  <c:v>7.4</c:v>
                </c:pt>
              </c:numCache>
            </c:numRef>
          </c:val>
          <c:extLst>
            <c:ext xmlns:c16="http://schemas.microsoft.com/office/drawing/2014/chart" uri="{C3380CC4-5D6E-409C-BE32-E72D297353CC}">
              <c16:uniqueId val="{00000009-70FA-4E7D-8A87-4E933E92B9E6}"/>
            </c:ext>
          </c:extLst>
        </c:ser>
        <c:dLbls>
          <c:showLegendKey val="0"/>
          <c:showVal val="0"/>
          <c:showCatName val="0"/>
          <c:showSerName val="0"/>
          <c:showPercent val="0"/>
          <c:showBubbleSize val="0"/>
        </c:dLbls>
        <c:gapWidth val="150"/>
        <c:overlap val="100"/>
        <c:axId val="162826880"/>
        <c:axId val="162840960"/>
      </c:barChart>
      <c:catAx>
        <c:axId val="16282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840960"/>
        <c:crosses val="autoZero"/>
        <c:auto val="1"/>
        <c:lblAlgn val="ctr"/>
        <c:lblOffset val="100"/>
        <c:tickLblSkip val="1"/>
        <c:tickMarkSkip val="1"/>
        <c:noMultiLvlLbl val="0"/>
      </c:catAx>
      <c:valAx>
        <c:axId val="16284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826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16231</c:v>
                </c:pt>
                <c:pt idx="5">
                  <c:v>15416</c:v>
                </c:pt>
                <c:pt idx="8">
                  <c:v>15404</c:v>
                </c:pt>
                <c:pt idx="11">
                  <c:v>14738</c:v>
                </c:pt>
                <c:pt idx="14">
                  <c:v>14354</c:v>
                </c:pt>
              </c:numCache>
            </c:numRef>
          </c:val>
          <c:extLst>
            <c:ext xmlns:c16="http://schemas.microsoft.com/office/drawing/2014/chart" uri="{C3380CC4-5D6E-409C-BE32-E72D297353CC}">
              <c16:uniqueId val="{00000000-F25A-4637-B409-D7E27E5D4A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16</c:v>
                </c:pt>
                <c:pt idx="3">
                  <c:v>8</c:v>
                </c:pt>
                <c:pt idx="6">
                  <c:v>0</c:v>
                </c:pt>
                <c:pt idx="9">
                  <c:v>0</c:v>
                </c:pt>
                <c:pt idx="12">
                  <c:v>0</c:v>
                </c:pt>
              </c:numCache>
            </c:numRef>
          </c:val>
          <c:extLst>
            <c:ext xmlns:c16="http://schemas.microsoft.com/office/drawing/2014/chart" uri="{C3380CC4-5D6E-409C-BE32-E72D297353CC}">
              <c16:uniqueId val="{00000001-F25A-4637-B409-D7E27E5D4A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1610</c:v>
                </c:pt>
                <c:pt idx="3">
                  <c:v>112</c:v>
                </c:pt>
                <c:pt idx="6">
                  <c:v>1152</c:v>
                </c:pt>
                <c:pt idx="9">
                  <c:v>2433</c:v>
                </c:pt>
                <c:pt idx="12">
                  <c:v>3968</c:v>
                </c:pt>
              </c:numCache>
            </c:numRef>
          </c:val>
          <c:extLst>
            <c:ext xmlns:c16="http://schemas.microsoft.com/office/drawing/2014/chart" uri="{C3380CC4-5D6E-409C-BE32-E72D297353CC}">
              <c16:uniqueId val="{00000002-F25A-4637-B409-D7E27E5D4A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5A-4637-B409-D7E27E5D4A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3110</c:v>
                </c:pt>
                <c:pt idx="3">
                  <c:v>3062</c:v>
                </c:pt>
                <c:pt idx="6">
                  <c:v>2646</c:v>
                </c:pt>
                <c:pt idx="9">
                  <c:v>2538</c:v>
                </c:pt>
                <c:pt idx="12">
                  <c:v>2972</c:v>
                </c:pt>
              </c:numCache>
            </c:numRef>
          </c:val>
          <c:extLst>
            <c:ext xmlns:c16="http://schemas.microsoft.com/office/drawing/2014/chart" uri="{C3380CC4-5D6E-409C-BE32-E72D297353CC}">
              <c16:uniqueId val="{00000004-F25A-4637-B409-D7E27E5D4A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5A-4637-B409-D7E27E5D4A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5A-4637-B409-D7E27E5D4A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16468</c:v>
                </c:pt>
                <c:pt idx="3">
                  <c:v>16460</c:v>
                </c:pt>
                <c:pt idx="6">
                  <c:v>15734</c:v>
                </c:pt>
                <c:pt idx="9">
                  <c:v>15580</c:v>
                </c:pt>
                <c:pt idx="12">
                  <c:v>14867</c:v>
                </c:pt>
              </c:numCache>
            </c:numRef>
          </c:val>
          <c:extLst>
            <c:ext xmlns:c16="http://schemas.microsoft.com/office/drawing/2014/chart" uri="{C3380CC4-5D6E-409C-BE32-E72D297353CC}">
              <c16:uniqueId val="{00000007-F25A-4637-B409-D7E27E5D4AA4}"/>
            </c:ext>
          </c:extLst>
        </c:ser>
        <c:dLbls>
          <c:showLegendKey val="0"/>
          <c:showVal val="0"/>
          <c:showCatName val="0"/>
          <c:showSerName val="0"/>
          <c:showPercent val="0"/>
          <c:showBubbleSize val="0"/>
        </c:dLbls>
        <c:gapWidth val="100"/>
        <c:overlap val="100"/>
        <c:axId val="165513472"/>
        <c:axId val="165532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4973</c:v>
                </c:pt>
                <c:pt idx="2">
                  <c:v>#N/A</c:v>
                </c:pt>
                <c:pt idx="3">
                  <c:v>#N/A</c:v>
                </c:pt>
                <c:pt idx="4">
                  <c:v>4226</c:v>
                </c:pt>
                <c:pt idx="5">
                  <c:v>#N/A</c:v>
                </c:pt>
                <c:pt idx="6">
                  <c:v>#N/A</c:v>
                </c:pt>
                <c:pt idx="7">
                  <c:v>4128</c:v>
                </c:pt>
                <c:pt idx="8">
                  <c:v>#N/A</c:v>
                </c:pt>
                <c:pt idx="9">
                  <c:v>#N/A</c:v>
                </c:pt>
                <c:pt idx="10">
                  <c:v>5813</c:v>
                </c:pt>
                <c:pt idx="11">
                  <c:v>#N/A</c:v>
                </c:pt>
                <c:pt idx="12">
                  <c:v>#N/A</c:v>
                </c:pt>
                <c:pt idx="13">
                  <c:v>7453</c:v>
                </c:pt>
                <c:pt idx="14">
                  <c:v>#N/A</c:v>
                </c:pt>
              </c:numCache>
            </c:numRef>
          </c:val>
          <c:smooth val="0"/>
          <c:extLst>
            <c:ext xmlns:c16="http://schemas.microsoft.com/office/drawing/2014/chart" uri="{C3380CC4-5D6E-409C-BE32-E72D297353CC}">
              <c16:uniqueId val="{00000008-F25A-4637-B409-D7E27E5D4AA4}"/>
            </c:ext>
          </c:extLst>
        </c:ser>
        <c:dLbls>
          <c:showLegendKey val="0"/>
          <c:showVal val="0"/>
          <c:showCatName val="0"/>
          <c:showSerName val="0"/>
          <c:showPercent val="0"/>
          <c:showBubbleSize val="0"/>
        </c:dLbls>
        <c:marker val="1"/>
        <c:smooth val="0"/>
        <c:axId val="165513472"/>
        <c:axId val="165532032"/>
      </c:lineChart>
      <c:catAx>
        <c:axId val="16551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532032"/>
        <c:crosses val="autoZero"/>
        <c:auto val="1"/>
        <c:lblAlgn val="ctr"/>
        <c:lblOffset val="100"/>
        <c:tickLblSkip val="1"/>
        <c:tickMarkSkip val="1"/>
        <c:noMultiLvlLbl val="0"/>
      </c:catAx>
      <c:valAx>
        <c:axId val="165532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51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115213</c:v>
                </c:pt>
                <c:pt idx="5">
                  <c:v>114502</c:v>
                </c:pt>
                <c:pt idx="8">
                  <c:v>114964</c:v>
                </c:pt>
                <c:pt idx="11">
                  <c:v>116248</c:v>
                </c:pt>
                <c:pt idx="14">
                  <c:v>117036</c:v>
                </c:pt>
              </c:numCache>
            </c:numRef>
          </c:val>
          <c:extLst>
            <c:ext xmlns:c16="http://schemas.microsoft.com/office/drawing/2014/chart" uri="{C3380CC4-5D6E-409C-BE32-E72D297353CC}">
              <c16:uniqueId val="{00000000-4E50-4094-9CE3-244C4E2BBD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54242</c:v>
                </c:pt>
                <c:pt idx="5">
                  <c:v>57345</c:v>
                </c:pt>
                <c:pt idx="8">
                  <c:v>60863</c:v>
                </c:pt>
                <c:pt idx="11">
                  <c:v>60426</c:v>
                </c:pt>
                <c:pt idx="14">
                  <c:v>55158</c:v>
                </c:pt>
              </c:numCache>
            </c:numRef>
          </c:val>
          <c:extLst>
            <c:ext xmlns:c16="http://schemas.microsoft.com/office/drawing/2014/chart" uri="{C3380CC4-5D6E-409C-BE32-E72D297353CC}">
              <c16:uniqueId val="{00000001-4E50-4094-9CE3-244C4E2BBD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41743</c:v>
                </c:pt>
                <c:pt idx="5">
                  <c:v>53279</c:v>
                </c:pt>
                <c:pt idx="8">
                  <c:v>51933</c:v>
                </c:pt>
                <c:pt idx="11">
                  <c:v>50713</c:v>
                </c:pt>
                <c:pt idx="14">
                  <c:v>51701</c:v>
                </c:pt>
              </c:numCache>
            </c:numRef>
          </c:val>
          <c:extLst>
            <c:ext xmlns:c16="http://schemas.microsoft.com/office/drawing/2014/chart" uri="{C3380CC4-5D6E-409C-BE32-E72D297353CC}">
              <c16:uniqueId val="{00000002-4E50-4094-9CE3-244C4E2BBD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50-4094-9CE3-244C4E2BBD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50-4094-9CE3-244C4E2BBD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908</c:v>
                </c:pt>
                <c:pt idx="3">
                  <c:v>1092</c:v>
                </c:pt>
                <c:pt idx="6">
                  <c:v>1203</c:v>
                </c:pt>
                <c:pt idx="9">
                  <c:v>1172</c:v>
                </c:pt>
                <c:pt idx="12">
                  <c:v>1082</c:v>
                </c:pt>
              </c:numCache>
            </c:numRef>
          </c:val>
          <c:extLst>
            <c:ext xmlns:c16="http://schemas.microsoft.com/office/drawing/2014/chart" uri="{C3380CC4-5D6E-409C-BE32-E72D297353CC}">
              <c16:uniqueId val="{00000005-4E50-4094-9CE3-244C4E2BBD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23332</c:v>
                </c:pt>
                <c:pt idx="3">
                  <c:v>22482</c:v>
                </c:pt>
                <c:pt idx="6">
                  <c:v>23340</c:v>
                </c:pt>
                <c:pt idx="9">
                  <c:v>23067</c:v>
                </c:pt>
                <c:pt idx="12">
                  <c:v>23292</c:v>
                </c:pt>
              </c:numCache>
            </c:numRef>
          </c:val>
          <c:extLst>
            <c:ext xmlns:c16="http://schemas.microsoft.com/office/drawing/2014/chart" uri="{C3380CC4-5D6E-409C-BE32-E72D297353CC}">
              <c16:uniqueId val="{00000006-4E50-4094-9CE3-244C4E2BBD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E50-4094-9CE3-244C4E2BBD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37327</c:v>
                </c:pt>
                <c:pt idx="3">
                  <c:v>35717</c:v>
                </c:pt>
                <c:pt idx="6">
                  <c:v>32339</c:v>
                </c:pt>
                <c:pt idx="9">
                  <c:v>29559</c:v>
                </c:pt>
                <c:pt idx="12">
                  <c:v>29166</c:v>
                </c:pt>
              </c:numCache>
            </c:numRef>
          </c:val>
          <c:extLst>
            <c:ext xmlns:c16="http://schemas.microsoft.com/office/drawing/2014/chart" uri="{C3380CC4-5D6E-409C-BE32-E72D297353CC}">
              <c16:uniqueId val="{00000008-4E50-4094-9CE3-244C4E2BBD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16010</c:v>
                </c:pt>
                <c:pt idx="3">
                  <c:v>15086</c:v>
                </c:pt>
                <c:pt idx="6">
                  <c:v>13724</c:v>
                </c:pt>
                <c:pt idx="9">
                  <c:v>11284</c:v>
                </c:pt>
                <c:pt idx="12">
                  <c:v>7386</c:v>
                </c:pt>
              </c:numCache>
            </c:numRef>
          </c:val>
          <c:extLst>
            <c:ext xmlns:c16="http://schemas.microsoft.com/office/drawing/2014/chart" uri="{C3380CC4-5D6E-409C-BE32-E72D297353CC}">
              <c16:uniqueId val="{00000009-4E50-4094-9CE3-244C4E2BBD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165473</c:v>
                </c:pt>
                <c:pt idx="3">
                  <c:v>161518</c:v>
                </c:pt>
                <c:pt idx="6">
                  <c:v>162525</c:v>
                </c:pt>
                <c:pt idx="9">
                  <c:v>168288</c:v>
                </c:pt>
                <c:pt idx="12">
                  <c:v>166807</c:v>
                </c:pt>
              </c:numCache>
            </c:numRef>
          </c:val>
          <c:extLst>
            <c:ext xmlns:c16="http://schemas.microsoft.com/office/drawing/2014/chart" uri="{C3380CC4-5D6E-409C-BE32-E72D297353CC}">
              <c16:uniqueId val="{0000000A-4E50-4094-9CE3-244C4E2BBD97}"/>
            </c:ext>
          </c:extLst>
        </c:ser>
        <c:dLbls>
          <c:showLegendKey val="0"/>
          <c:showVal val="0"/>
          <c:showCatName val="0"/>
          <c:showSerName val="0"/>
          <c:showPercent val="0"/>
          <c:showBubbleSize val="0"/>
        </c:dLbls>
        <c:gapWidth val="100"/>
        <c:overlap val="100"/>
        <c:axId val="165956224"/>
        <c:axId val="165962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31853</c:v>
                </c:pt>
                <c:pt idx="2">
                  <c:v>#N/A</c:v>
                </c:pt>
                <c:pt idx="3">
                  <c:v>#N/A</c:v>
                </c:pt>
                <c:pt idx="4">
                  <c:v>10770</c:v>
                </c:pt>
                <c:pt idx="5">
                  <c:v>#N/A</c:v>
                </c:pt>
                <c:pt idx="6">
                  <c:v>#N/A</c:v>
                </c:pt>
                <c:pt idx="7">
                  <c:v>5370</c:v>
                </c:pt>
                <c:pt idx="8">
                  <c:v>#N/A</c:v>
                </c:pt>
                <c:pt idx="9">
                  <c:v>#N/A</c:v>
                </c:pt>
                <c:pt idx="10">
                  <c:v>5982</c:v>
                </c:pt>
                <c:pt idx="11">
                  <c:v>#N/A</c:v>
                </c:pt>
                <c:pt idx="12">
                  <c:v>#N/A</c:v>
                </c:pt>
                <c:pt idx="13">
                  <c:v>3837</c:v>
                </c:pt>
                <c:pt idx="14">
                  <c:v>#N/A</c:v>
                </c:pt>
              </c:numCache>
            </c:numRef>
          </c:val>
          <c:smooth val="0"/>
          <c:extLst>
            <c:ext xmlns:c16="http://schemas.microsoft.com/office/drawing/2014/chart" uri="{C3380CC4-5D6E-409C-BE32-E72D297353CC}">
              <c16:uniqueId val="{0000000B-4E50-4094-9CE3-244C4E2BBD97}"/>
            </c:ext>
          </c:extLst>
        </c:ser>
        <c:dLbls>
          <c:showLegendKey val="0"/>
          <c:showVal val="0"/>
          <c:showCatName val="0"/>
          <c:showSerName val="0"/>
          <c:showPercent val="0"/>
          <c:showBubbleSize val="0"/>
        </c:dLbls>
        <c:marker val="1"/>
        <c:smooth val="0"/>
        <c:axId val="165956224"/>
        <c:axId val="165962496"/>
      </c:lineChart>
      <c:catAx>
        <c:axId val="16595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962496"/>
        <c:crosses val="autoZero"/>
        <c:auto val="1"/>
        <c:lblAlgn val="ctr"/>
        <c:lblOffset val="100"/>
        <c:tickLblSkip val="1"/>
        <c:tickMarkSkip val="1"/>
        <c:noMultiLvlLbl val="0"/>
      </c:catAx>
      <c:valAx>
        <c:axId val="16596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95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23729</c:v>
                </c:pt>
                <c:pt idx="1">
                  <c:v>15470</c:v>
                </c:pt>
                <c:pt idx="2">
                  <c:v>14487</c:v>
                </c:pt>
              </c:numCache>
            </c:numRef>
          </c:val>
          <c:extLst>
            <c:ext xmlns:c16="http://schemas.microsoft.com/office/drawing/2014/chart" uri="{C3380CC4-5D6E-409C-BE32-E72D297353CC}">
              <c16:uniqueId val="{00000000-9BE7-41B6-AD4E-6508ECC56A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5023</c:v>
                </c:pt>
                <c:pt idx="1">
                  <c:v>5178</c:v>
                </c:pt>
                <c:pt idx="2">
                  <c:v>5155</c:v>
                </c:pt>
              </c:numCache>
            </c:numRef>
          </c:val>
          <c:extLst>
            <c:ext xmlns:c16="http://schemas.microsoft.com/office/drawing/2014/chart" uri="{C3380CC4-5D6E-409C-BE32-E72D297353CC}">
              <c16:uniqueId val="{00000001-9BE7-41B6-AD4E-6508ECC56A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25312</c:v>
                </c:pt>
                <c:pt idx="1">
                  <c:v>30195</c:v>
                </c:pt>
                <c:pt idx="2">
                  <c:v>29678</c:v>
                </c:pt>
              </c:numCache>
            </c:numRef>
          </c:val>
          <c:extLst>
            <c:ext xmlns:c16="http://schemas.microsoft.com/office/drawing/2014/chart" uri="{C3380CC4-5D6E-409C-BE32-E72D297353CC}">
              <c16:uniqueId val="{00000002-9BE7-41B6-AD4E-6508ECC56A10}"/>
            </c:ext>
          </c:extLst>
        </c:ser>
        <c:dLbls>
          <c:showLegendKey val="0"/>
          <c:showVal val="0"/>
          <c:showCatName val="0"/>
          <c:showSerName val="0"/>
          <c:showPercent val="0"/>
          <c:showBubbleSize val="0"/>
        </c:dLbls>
        <c:gapWidth val="120"/>
        <c:overlap val="100"/>
        <c:axId val="166047744"/>
        <c:axId val="166049280"/>
      </c:barChart>
      <c:catAx>
        <c:axId val="16604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6049280"/>
        <c:crosses val="autoZero"/>
        <c:auto val="1"/>
        <c:lblAlgn val="ctr"/>
        <c:lblOffset val="100"/>
        <c:tickLblSkip val="1"/>
        <c:tickMarkSkip val="1"/>
        <c:noMultiLvlLbl val="0"/>
      </c:catAx>
      <c:valAx>
        <c:axId val="166049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604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{D5D9ABBB-CCCE-4D37-B17F-D8C8FEF542A9}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31C-4F60-B7AD-8C98918CE3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{684BDB67-77AD-4F11-B312-189D5775DFF0}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1C-4F60-B7AD-8C98918CE3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{DDD0B5C5-50F8-4F0B-AF2D-B2CB7F7837C2}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1C-4F60-B7AD-8C98918CE3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{DD71FED6-DF13-4876-B316-937EA221D326}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1C-4F60-B7AD-8C98918CE3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{19E2FDFA-36D2-4ECF-AEE6-604D0C0736F3}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1C-4F60-B7AD-8C98918CE36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{894B8394-26F8-4846-A325-B084FA29B5E9}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31C-4F60-B7AD-8C98918CE36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{8581B896-480D-4AA5-9856-ED182932FEFC}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31C-4F60-B7AD-8C98918CE36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{455DAC14-0017-497C-8A79-7E850C5D8578}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31C-4F60-B7AD-8C98918CE36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{5CECA1D0-CA53-4A35-B570-388D066152B6}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31C-4F60-B7AD-8C98918CE3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62.6</c:v>
                </c:pt>
                <c:pt idx="16">
                  <c:v>62.9</c:v>
                </c:pt>
                <c:pt idx="24">
                  <c:v>61.2</c:v>
                </c:pt>
                <c:pt idx="32">
                  <c:v>62.2</c:v>
                </c:pt>
              </c:numCache>
            </c:numRef>
          </c:xVal>
          <c:yVal>
            <c:numRef>
              <c:f>公会計指標分析・財政指標組合せ分析表!$BP$51:$DC$51</c:f>
              <c:numCache>
                <c:formatCode>#,##0.0;"▲ "#,##0.0</c:formatCode>
                <c:ptCount val="40"/>
                <c:pt idx="8">
                  <c:v>11.8</c:v>
                </c:pt>
                <c:pt idx="16">
                  <c:v>5.8</c:v>
                </c:pt>
                <c:pt idx="24">
                  <c:v>6.4</c:v>
                </c:pt>
                <c:pt idx="32">
                  <c:v>3.9</c:v>
                </c:pt>
              </c:numCache>
            </c:numRef>
          </c:yVal>
          <c:smooth val="0"/>
          <c:extLst>
            <c:ext xmlns:c16="http://schemas.microsoft.com/office/drawing/2014/chart" uri="{C3380CC4-5D6E-409C-BE32-E72D297353CC}">
              <c16:uniqueId val="{00000009-231C-4F60-B7AD-8C98918CE3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{8C5C18AC-2F0C-4A6F-BCA3-A27CD40EB0FB}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31C-4F60-B7AD-8C98918CE3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{61A38212-25C9-437F-8C76-893B5091D9A2}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1C-4F60-B7AD-8C98918CE3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{AD528DB6-FA37-4F2A-B6AE-E167EF4F5E09}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1C-4F60-B7AD-8C98918CE3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{D7D6E32D-9D13-47CE-9D89-687B946CA647}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1C-4F60-B7AD-8C98918CE3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{6671D3A8-8781-4527-9B39-4D1D08B5AA0A}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1C-4F60-B7AD-8C98918CE36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{C8B47E50-9824-49ED-9819-E99980A20EF3}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31C-4F60-B7AD-8C98918CE36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{CA94017B-73FD-410F-892B-432603AF87F5}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31C-4F60-B7AD-8C98918CE36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{144A1E47-6C96-434C-9CE2-20C164C47351}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31C-4F60-B7AD-8C98918CE36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{62E901AE-54EB-4A58-BC3E-6969F23FF5D3}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31C-4F60-B7AD-8C98918CE3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60.8</c:v>
                </c:pt>
              </c:numCache>
            </c:numRef>
          </c:xVal>
          <c:yVal>
            <c:numRef>
              <c:f>公会計指標分析・財政指標組合せ分析表!$BP$55:$DC$55</c:f>
              <c:numCache>
                <c:formatCode>#,##0.0;"▲ "#,##0.0</c:formatCode>
                <c:ptCount val="40"/>
                <c:pt idx="8">
                  <c:v>37.4</c:v>
                </c:pt>
                <c:pt idx="16">
                  <c:v>31</c:v>
                </c:pt>
                <c:pt idx="24">
                  <c:v>30</c:v>
                </c:pt>
                <c:pt idx="32">
                  <c:v>34</c:v>
                </c:pt>
              </c:numCache>
            </c:numRef>
          </c:yVal>
          <c:smooth val="0"/>
          <c:extLst>
            <c:ext xmlns:c16="http://schemas.microsoft.com/office/drawing/2014/chart" uri="{C3380CC4-5D6E-409C-BE32-E72D297353CC}">
              <c16:uniqueId val="{00000013-231C-4F60-B7AD-8C98918CE369}"/>
            </c:ext>
          </c:extLst>
        </c:ser>
        <c:dLbls>
          <c:showLegendKey val="0"/>
          <c:showVal val="1"/>
          <c:showCatName val="0"/>
          <c:showSerName val="0"/>
          <c:showPercent val="0"/>
          <c:showBubbleSize val="0"/>
        </c:dLbls>
        <c:axId val="46179840"/>
        <c:axId val="46181760"/>
      </c:scatterChart>
      <c:valAx>
        <c:axId val="46179840"/>
        <c:scaling>
          <c:orientation val="minMax"/>
          <c:max val="63.7"/>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{80A93663-AF00-40BA-86D8-0C07FFE3F015}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AF5-495E-80A5-C2839F1534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{D199063D-A56D-4AC5-870E-603131FDA42C}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F5-495E-80A5-C2839F1534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{F89C7C3B-9826-4B7B-9376-A491BB00B044}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F5-495E-80A5-C2839F1534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{C2DE88F0-80AA-4593-9B4D-013DE5227F81}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F5-495E-80A5-C2839F1534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{9E1B93AB-A043-4D7F-94DF-C32CD438296F}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F5-495E-80A5-C2839F15342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{5E903A62-E9FB-40F0-B080-9934BEF7B854}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AF5-495E-80A5-C2839F15342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{40BBE3BB-0966-4442-A8E4-273120BEF7FA}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AF5-495E-80A5-C2839F15342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{1691B32B-0E0E-42F4-A7A4-CE8F16A345AB}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AF5-495E-80A5-C2839F15342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{D5E03A81-1897-4442-A904-3D6A8D7284D0}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AF5-495E-80A5-C2839F1534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6.5</c:v>
                </c:pt>
                <c:pt idx="16">
                  <c:v>4.9000000000000004</c:v>
                </c:pt>
                <c:pt idx="24">
                  <c:v>5.0999999999999996</c:v>
                </c:pt>
                <c:pt idx="32">
                  <c:v>6.1</c:v>
                </c:pt>
              </c:numCache>
            </c:numRef>
          </c:xVal>
          <c:yVal>
            <c:numRef>
              <c:f>公会計指標分析・財政指標組合せ分析表!$BP$73:$DC$73</c:f>
              <c:numCache>
                <c:formatCode>#,##0.0;"▲ "#,##0.0</c:formatCode>
                <c:ptCount val="40"/>
                <c:pt idx="0">
                  <c:v>35.799999999999997</c:v>
                </c:pt>
                <c:pt idx="8">
                  <c:v>11.8</c:v>
                </c:pt>
                <c:pt idx="16">
                  <c:v>5.8</c:v>
                </c:pt>
                <c:pt idx="24">
                  <c:v>6.4</c:v>
                </c:pt>
                <c:pt idx="32">
                  <c:v>3.9</c:v>
                </c:pt>
              </c:numCache>
            </c:numRef>
          </c:yVal>
          <c:smooth val="0"/>
          <c:extLst>
            <c:ext xmlns:c16="http://schemas.microsoft.com/office/drawing/2014/chart" uri="{C3380CC4-5D6E-409C-BE32-E72D297353CC}">
              <c16:uniqueId val="{00000009-5AF5-495E-80A5-C2839F1534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{21947FF3-42CF-4709-9D58-6C110942AF3A}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AF5-495E-80A5-C2839F1534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{2FB75A68-95A3-4699-85AB-43851E4AD90E}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F5-495E-80A5-C2839F1534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{736980D8-7662-4725-ADAA-3DE54BC228F4}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F5-495E-80A5-C2839F1534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{DB9B79B1-15E3-4B6E-8829-37CCD04676E0}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F5-495E-80A5-C2839F1534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{90F3A45D-39C4-4241-99D5-47B7D4F33DE2}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F5-495E-80A5-C2839F15342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{D44FD2B1-53BA-485D-A897-246461CA7871}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AF5-495E-80A5-C2839F15342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{07F4FD41-B62A-4C23-B543-6BC43EB9DEBB}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AF5-495E-80A5-C2839F15342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{8B1E3FEE-CF4E-45C9-B2AB-25E9F2986EF8}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AF5-495E-80A5-C2839F15342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{87B0DF50-FE46-49A8-B27B-584BC5C0507F}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AF5-495E-80A5-C2839F1534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5.9</c:v>
                </c:pt>
              </c:numCache>
            </c:numRef>
          </c:xVal>
          <c:yVal>
            <c:numRef>
              <c:f>公会計指標分析・財政指標組合せ分析表!$BP$77:$DC$77</c:f>
              <c:numCache>
                <c:formatCode>#,##0.0;"▲ "#,##0.0</c:formatCode>
                <c:ptCount val="40"/>
                <c:pt idx="0">
                  <c:v>45.1</c:v>
                </c:pt>
                <c:pt idx="8">
                  <c:v>37.4</c:v>
                </c:pt>
                <c:pt idx="16">
                  <c:v>31</c:v>
                </c:pt>
                <c:pt idx="24">
                  <c:v>30</c:v>
                </c:pt>
                <c:pt idx="32">
                  <c:v>34</c:v>
                </c:pt>
              </c:numCache>
            </c:numRef>
          </c:yVal>
          <c:smooth val="0"/>
          <c:extLst>
            <c:ext xmlns:c16="http://schemas.microsoft.com/office/drawing/2014/chart" uri="{C3380CC4-5D6E-409C-BE32-E72D297353CC}">
              <c16:uniqueId val="{00000013-5AF5-495E-80A5-C2839F153427}"/>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主な悪化要因としては、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土地開発公社の取得用地の買い戻しにより、債務負担行為に基づく支出額が増額したことや、都市計画事業費が増額したことから、公債費に充当可能な都市計画税が減少したこと等があげられる。改善要因としては、、一般会計等の元利償還金が減少したこと等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挙</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げられる。今後とも、緊急度・住民ニーズを的確に把握した事業の選択により、地方債に頼ることのない財政運営に努める。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満期一括償還地方債を発行していない。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改善要因としては、地方債現在高の減少や、土地開発公社の取得用地の買い戻しにより債務負担行為に基づく支出予定額が減少したことが等があげられる。一方で悪化要因として、都市計画事業費が増加したことから、地方債現在高等に充当可能な都市計画税収が減少したことにより、充当可能特定歳入が減少したこと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げられる。今後も引き続き財政運営の健全化に努める。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財政調整基金を１０億円、庁舎等整備基金を２．１億円、地域福祉基金を３．５億円取り崩したこと等から、基金全体としては１５．２億円の減となった。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財政調整基金を事業に積極的に活用することとし、特定目的基金については、今後の予定を見据えて計画的に積立を行い、順次取崩しを行う。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環境施設整備基金・・・廃棄物処理施設又は最終処分場の整備に要する経費の財源に充てるもの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庁舎等整備基金・・・・庁舎等の建設、取得、整備及び大規模な改修の資金に充てるもの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地域福祉基金・・・・・保育所の建設等、</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地域の福祉の振興を図るため</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経費の財源に充てるもの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環境施設整備基金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容リ協会拠出金等を積み立てため増加。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庁舎等整備基金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新庁舎建設事業費に充当したため減少。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地域福祉基金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保育所建設事業に充当したため減少。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環境施設整備基金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戸塚環境センターの改築に備えて積立てを続け、その後、改築事業に充当するため取崩しを行う。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庁舎等整備基金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新庁舎建設事業費に充当するため、順次取崩しを行う。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地域福祉基金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保育所建設事業等に充当するため、順次取崩しを行う。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国民健康保険特別会計への繰出金等の財源に充当したため減少。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財政調整基金を事業に積極的に活用することとし、令和２年度予算にはＮＨＫ用地購入費用、国民健康保険特別会計や介護保険特別会計への繰出金等に充当するため、約９３億円の財政調整基金繰出金を計上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土地開発公社から市に代物弁済された土地の売払収入を積立てたため増加。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償還相当額を取崩したため減少。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埼玉高速鉄道経営健全化事業実施に伴う債務の株式化（ＤＥＳ）により、適債性を欠いた借入額の繰上償還相当額を積立てており、毎年、償還相当額を取崩していく。また、土地開発公社の一部業務廃止に伴って起こした第三セクター等改革推進債の償還に備えるため、公社から市に代物弁済された土地の売払収入等を随時積み立てるとともに、償還額相当を取崩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603,838
567,850
61.95
199,768,541
188,993,093
7,911,178
106,645,163
166,807,072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４月に策定した川口市公共施設等総合管理計画（以下、「計画」という。）において、施設総量の適正化、ライフサイクルコスト（生涯費用）の把握と縮減、既存施設の長期利用、インフラ資産の計画的な維持管理・更新という総合的かつ計画的な管理に関する基本的な方針を掲げた。有形固定資産減価償却率は、平成２７年度から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年度まで類似団体平均を上回っており、比較的長期にわたり資産を活用していると見られ、計画に基づいて有形固定資産の更新を行っていくことが重要と考えている。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13081</xdr:rowOff>
    </xdr:from>
    <xdr:to>
      <xdr:col>19</xdr:col>
      <xdr:colOff>187325</xdr:colOff>
      <xdr:row>32</xdr:row>
      <xdr:rowOff>114681</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627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51943</xdr:rowOff>
    </xdr:from>
    <xdr:to>
      <xdr:col>15</xdr:col>
      <xdr:colOff>187325</xdr:colOff>
      <xdr:row>32</xdr:row>
      <xdr:rowOff>153543</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10033</xdr:rowOff>
    </xdr:from>
    <xdr:to>
      <xdr:col>11</xdr:col>
      <xdr:colOff>187325</xdr:colOff>
      <xdr:row>33</xdr:row>
      <xdr:rowOff>111633</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476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16129</xdr:rowOff>
    </xdr:from>
    <xdr:to>
      <xdr:col>23</xdr:col>
      <xdr:colOff>136525</xdr:colOff>
      <xdr:row>31</xdr:row>
      <xdr:rowOff>117729</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39006</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5954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59309</xdr:rowOff>
    </xdr:from>
    <xdr:to>
      <xdr:col>19</xdr:col>
      <xdr:colOff>187325</xdr:colOff>
      <xdr:row>31</xdr:row>
      <xdr:rowOff>160909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66929</xdr:rowOff>
    </xdr:from>
    <xdr:to>
      <xdr:col>23</xdr:col>
      <xdr:colOff>85725</xdr:colOff>
      <xdr:row>31</xdr:row>
      <xdr:rowOff>110109</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4051300" y="615340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157353</xdr:rowOff>
    </xdr:from>
    <xdr:to>
      <xdr:col>15</xdr:col>
      <xdr:colOff>187325</xdr:colOff>
      <xdr:row>31</xdr:row>
      <xdr:rowOff>87503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36703</xdr:rowOff>
    </xdr:from>
    <xdr:to>
      <xdr:col>19</xdr:col>
      <xdr:colOff>136525</xdr:colOff>
      <xdr:row>31</xdr:row>
      <xdr:rowOff>110109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3289300" y="6123178"/>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476500" y="60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36703</xdr:rowOff>
    </xdr:from>
    <xdr:to>
      <xdr:col>15</xdr:col>
      <xdr:colOff>136525</xdr:colOff>
      <xdr:row>31</xdr:row>
      <xdr:rowOff>49657</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2527300" y="6123178"/>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105808</xdr:rowOff>
    </xdr:from>
    <xdr:ext cx="405111" cy="259045"/>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44" y="63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144670</xdr:rowOff>
    </xdr:from>
    <xdr:ext cx="405111" cy="259045"/>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44" y="640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102760</xdr:rowOff>
    </xdr:from>
    <xdr:ext cx="405111" cy="259045"/>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44" y="653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5986</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104030</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584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90" name="n_3mainValue有形固定資産減価償却率">
          <a:extLst>
            <a:ext uri="{FF2B5EF4-FFF2-40B4-BE49-F238E27FC236}">
              <a16:creationId xmlns:a16="http://schemas.microsoft.com/office/drawing/2014/main" id="{00000000-0008-0000-0D00-00005A000000}"/>
            </a:ext>
          </a:extLst>
        </xdr:cNvPr>
        <xdr:cNvSpPr txBox="1"/>
      </xdr:nvSpPr>
      <xdr:spPr>
        <a:xfrm>
          <a:off x="2324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３０年度中の起債額が元利償還額より少額だったため地方債現在高が１４．８億円減少したこと及び土地開発公社から土地の買い戻しを行い、債務負担行為に基づく支出予定額が３９．０億円減少したことなどにより、将来負担額が５６．３億円減少したことが債務償還比率改善の一因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しかし今後は、大規模事業に伴う借入や基金の取崩しが増加する見込みであることから、引き続き財政の健全化に努める。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a:extLst>
            <a:ext uri="{FF2B5EF4-FFF2-40B4-BE49-F238E27FC236}">
              <a16:creationId xmlns:a16="http://schemas.microsoft.com/office/drawing/2014/main" id="{00000000-0008-0000-0D00-000078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a:extLst>
            <a:ext uri="{FF2B5EF4-FFF2-40B4-BE49-F238E27FC236}">
              <a16:creationId xmlns:a16="http://schemas.microsoft.com/office/drawing/2014/main" id="{00000000-0008-0000-0D00-00007A000000}"/>
            </a:ext>
          </a:extLst>
        </xdr:cNvPr>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4" name="債務償還比率平均値テキスト">
          <a:extLst>
            <a:ext uri="{FF2B5EF4-FFF2-40B4-BE49-F238E27FC236}">
              <a16:creationId xmlns:a16="http://schemas.microsoft.com/office/drawing/2014/main" id="{00000000-0008-0000-0D00-00007C000000}"/>
            </a:ext>
          </a:extLst>
        </xdr:cNvPr>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23495</xdr:rowOff>
    </xdr:from>
    <xdr:to>
      <xdr:col>72</xdr:col>
      <xdr:colOff>123825</xdr:colOff>
      <xdr:row>30</xdr:row>
      <xdr:rowOff>125095</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033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74302</xdr:rowOff>
    </xdr:from>
    <xdr:to>
      <xdr:col>76</xdr:col>
      <xdr:colOff>73025</xdr:colOff>
      <xdr:row>32</xdr:row>
      <xdr:rowOff>4452</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744700" y="61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52729</xdr:rowOff>
    </xdr:from>
    <xdr:ext cx="469744" cy="259045"/>
    <xdr:sp macro="" textlink="">
      <xdr:nvSpPr>
        <xdr:cNvPr id="133" name="債務償還比率該当値テキスト">
          <a:extLst>
            <a:ext uri="{FF2B5EF4-FFF2-40B4-BE49-F238E27FC236}">
              <a16:creationId xmlns:a16="http://schemas.microsoft.com/office/drawing/2014/main" id="{00000000-0008-0000-0D00-000085000000}"/>
            </a:ext>
          </a:extLst>
        </xdr:cNvPr>
        <xdr:cNvSpPr txBox="1"/>
      </xdr:nvSpPr>
      <xdr:spPr>
        <a:xfrm>
          <a:off x="14846300" y="6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30043</xdr:rowOff>
    </xdr:from>
    <xdr:to>
      <xdr:col>72</xdr:col>
      <xdr:colOff>123825</xdr:colOff>
      <xdr:row>31</xdr:row>
      <xdr:rowOff>131643</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033500" y="61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80843</xdr:rowOff>
    </xdr:from>
    <xdr:to>
      <xdr:col>76</xdr:col>
      <xdr:colOff>22225</xdr:colOff>
      <xdr:row>31</xdr:row>
      <xdr:rowOff>125102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084300" y="6167318"/>
          <a:ext cx="7112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141622</xdr:rowOff>
    </xdr:from>
    <xdr:ext cx="469744" cy="259045"/>
    <xdr:sp macro="" textlink="">
      <xdr:nvSpPr>
        <xdr:cNvPr id="136" name="n_1aveValue債務償還比率">
          <a:extLst>
            <a:ext uri="{FF2B5EF4-FFF2-40B4-BE49-F238E27FC236}">
              <a16:creationId xmlns:a16="http://schemas.microsoft.com/office/drawing/2014/main" id="{00000000-0008-0000-0D00-000088000000}"/>
            </a:ext>
          </a:extLst>
        </xdr:cNvPr>
        <xdr:cNvSpPr txBox="1"/>
      </xdr:nvSpPr>
      <xdr:spPr>
        <a:xfrm>
          <a:off x="13836727"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122770</xdr:rowOff>
    </xdr:from>
    <xdr:ext cx="469744" cy="259045"/>
    <xdr:sp macro="" textlink="">
      <xdr:nvSpPr>
        <xdr:cNvPr id="137" name="n_1mainValue債務償還比率">
          <a:extLst>
            <a:ext uri="{FF2B5EF4-FFF2-40B4-BE49-F238E27FC236}">
              <a16:creationId xmlns:a16="http://schemas.microsoft.com/office/drawing/2014/main" id="{00000000-0008-0000-0D00-000089000000}"/>
            </a:ext>
          </a:extLst>
        </xdr:cNvPr>
        <xdr:cNvSpPr txBox="1"/>
      </xdr:nvSpPr>
      <xdr:spPr>
        <a:xfrm>
          <a:off x="13836727" y="620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603,838
567,850
61.95
199,768,541
188,993,093
7,911,178
106,645,163
166,807,072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114935</xdr:rowOff>
    </xdr:from>
    <xdr:to>
      <xdr:col>24</xdr:col>
      <xdr:colOff>114300</xdr:colOff>
      <xdr:row>35</xdr:row>
      <xdr:rowOff>45085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137812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151130</xdr:rowOff>
    </xdr:from>
    <xdr:to>
      <xdr:col>20</xdr:col>
      <xdr:colOff>38100</xdr:colOff>
      <xdr:row>35</xdr:row>
      <xdr:rowOff>81280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165735</xdr:rowOff>
    </xdr:from>
    <xdr:to>
      <xdr:col>24</xdr:col>
      <xdr:colOff>63500</xdr:colOff>
      <xdr:row>35</xdr:row>
      <xdr:rowOff>30480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59950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12065</xdr:rowOff>
    </xdr:from>
    <xdr:to>
      <xdr:col>15</xdr:col>
      <xdr:colOff>101600</xdr:colOff>
      <xdr:row>35</xdr:row>
      <xdr:rowOff>113665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30480</xdr:rowOff>
    </xdr:from>
    <xdr:to>
      <xdr:col>19</xdr:col>
      <xdr:colOff>177800</xdr:colOff>
      <xdr:row>35</xdr:row>
      <xdr:rowOff>62865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0312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50165</xdr:rowOff>
    </xdr:from>
    <xdr:to>
      <xdr:col>10</xdr:col>
      <xdr:colOff>165100</xdr:colOff>
      <xdr:row>35</xdr:row>
      <xdr:rowOff>151765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62865</xdr:rowOff>
    </xdr:from>
    <xdr:to>
      <xdr:col>15</xdr:col>
      <xdr:colOff>50800</xdr:colOff>
      <xdr:row>35</xdr:row>
      <xdr:rowOff>100965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0636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97807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130192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168292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112702</xdr:rowOff>
    </xdr:from>
    <xdr:to>
      <xdr:col>50</xdr:col>
      <xdr:colOff>165100</xdr:colOff>
      <xdr:row>41</xdr:row>
      <xdr:rowOff>42852</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123996</xdr:rowOff>
    </xdr:from>
    <xdr:to>
      <xdr:col>46</xdr:col>
      <xdr:colOff>38100</xdr:colOff>
      <xdr:row>41</xdr:row>
      <xdr:rowOff>54146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98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128132</xdr:rowOff>
    </xdr:from>
    <xdr:to>
      <xdr:col>41</xdr:col>
      <xdr:colOff>101600</xdr:colOff>
      <xdr:row>41</xdr:row>
      <xdr:rowOff>58282</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38247</xdr:rowOff>
    </xdr:from>
    <xdr:to>
      <xdr:col>55</xdr:col>
      <xdr:colOff>50800</xdr:colOff>
      <xdr:row>41</xdr:row>
      <xdr:rowOff>139847</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70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124624</xdr:rowOff>
    </xdr:from>
    <xdr:ext cx="469744"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98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37973</xdr:rowOff>
    </xdr:from>
    <xdr:to>
      <xdr:col>50</xdr:col>
      <xdr:colOff>165100</xdr:colOff>
      <xdr:row>41</xdr:row>
      <xdr:rowOff>139573</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70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88773</xdr:rowOff>
    </xdr:from>
    <xdr:to>
      <xdr:col>55</xdr:col>
      <xdr:colOff>0</xdr:colOff>
      <xdr:row>41</xdr:row>
      <xdr:rowOff>89047</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a:off x="9639300" y="7118223"/>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37630</xdr:rowOff>
    </xdr:from>
    <xdr:to>
      <xdr:col>46</xdr:col>
      <xdr:colOff>38100</xdr:colOff>
      <xdr:row>41</xdr:row>
      <xdr:rowOff>139230</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70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88430</xdr:rowOff>
    </xdr:from>
    <xdr:to>
      <xdr:col>50</xdr:col>
      <xdr:colOff>114300</xdr:colOff>
      <xdr:row>41</xdr:row>
      <xdr:rowOff>88773</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8750300" y="711788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37424</xdr:rowOff>
    </xdr:from>
    <xdr:to>
      <xdr:col>41</xdr:col>
      <xdr:colOff>101600</xdr:colOff>
      <xdr:row>41</xdr:row>
      <xdr:rowOff>139024</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70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88224</xdr:rowOff>
    </xdr:from>
    <xdr:to>
      <xdr:col>45</xdr:col>
      <xdr:colOff>177800</xdr:colOff>
      <xdr:row>41</xdr:row>
      <xdr:rowOff>88430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861300" y="7117674"/>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59379</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7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70673</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75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74809</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7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130700</xdr:rowOff>
    </xdr:from>
    <xdr:ext cx="469744"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91727" y="71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130357</xdr:rowOff>
    </xdr:from>
    <xdr:ext cx="469744"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515427" y="715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130151</xdr:rowOff>
    </xdr:from>
    <xdr:ext cx="469744"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626427" y="715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a:extLst>
            <a:ext uri="{FF2B5EF4-FFF2-40B4-BE49-F238E27FC236}">
              <a16:creationId xmlns:a16="http://schemas.microsoft.com/office/drawing/2014/main" id="{00000000-0008-0000-0E00-00009F000000}"/>
            </a:ext>
          </a:extLst>
        </xdr:cNvPr>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00000000-0008-0000-0E00-0000A1000000}"/>
            </a:ext>
          </a:extLst>
        </xdr:cNvPr>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00000000-0008-0000-0E00-0000A3000000}"/>
            </a:ext>
          </a:extLst>
        </xdr:cNvPr>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168275</xdr:rowOff>
    </xdr:from>
    <xdr:to>
      <xdr:col>20</xdr:col>
      <xdr:colOff>38100</xdr:colOff>
      <xdr:row>58</xdr:row>
      <xdr:rowOff>98425</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3746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31115</xdr:rowOff>
    </xdr:from>
    <xdr:to>
      <xdr:col>15</xdr:col>
      <xdr:colOff>101600</xdr:colOff>
      <xdr:row>58</xdr:row>
      <xdr:rowOff>132715</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2857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1968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105410</xdr:rowOff>
    </xdr:from>
    <xdr:to>
      <xdr:col>24</xdr:col>
      <xdr:colOff>114300</xdr:colOff>
      <xdr:row>58</xdr:row>
      <xdr:rowOff>35560</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4584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128287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00000000-0008-0000-0E00-0000AE000000}"/>
            </a:ext>
          </a:extLst>
        </xdr:cNvPr>
        <xdr:cNvSpPr txBox="1"/>
      </xdr:nvSpPr>
      <xdr:spPr>
        <a:xfrm>
          <a:off x="4673600"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135890</xdr:rowOff>
    </xdr:from>
    <xdr:to>
      <xdr:col>20</xdr:col>
      <xdr:colOff>38100</xdr:colOff>
      <xdr:row>58</xdr:row>
      <xdr:rowOff>66040</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3746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156210</xdr:rowOff>
    </xdr:from>
    <xdr:to>
      <xdr:col>24</xdr:col>
      <xdr:colOff>63500</xdr:colOff>
      <xdr:row>58</xdr:row>
      <xdr:rowOff>15240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3797300" y="9928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164465</xdr:rowOff>
    </xdr:from>
    <xdr:to>
      <xdr:col>15</xdr:col>
      <xdr:colOff>101600</xdr:colOff>
      <xdr:row>58</xdr:row>
      <xdr:rowOff>94615</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2857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15240</xdr:rowOff>
    </xdr:from>
    <xdr:to>
      <xdr:col>19</xdr:col>
      <xdr:colOff>177800</xdr:colOff>
      <xdr:row>58</xdr:row>
      <xdr:rowOff>43815</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2908300" y="99593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43815</xdr:rowOff>
    </xdr:from>
    <xdr:to>
      <xdr:col>15</xdr:col>
      <xdr:colOff>50800</xdr:colOff>
      <xdr:row>58</xdr:row>
      <xdr:rowOff>68580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019300" y="99879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89552</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44" y="1003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123842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4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38117</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1816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82567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111142</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a:extLst>
            <a:ext uri="{FF2B5EF4-FFF2-40B4-BE49-F238E27FC236}">
              <a16:creationId xmlns:a16="http://schemas.microsoft.com/office/drawing/2014/main" id="{00000000-0008-0000-0E00-0000C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a:extLst>
            <a:ext uri="{FF2B5EF4-FFF2-40B4-BE49-F238E27FC236}">
              <a16:creationId xmlns:a16="http://schemas.microsoft.com/office/drawing/2014/main" id="{00000000-0008-0000-0E00-0000D1000000}"/>
            </a:ext>
          </a:extLst>
        </xdr:cNvPr>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a:extLst>
            <a:ext uri="{FF2B5EF4-FFF2-40B4-BE49-F238E27FC236}">
              <a16:creationId xmlns:a16="http://schemas.microsoft.com/office/drawing/2014/main" id="{00000000-0008-0000-0E00-0000D3000000}"/>
            </a:ext>
          </a:extLst>
        </xdr:cNvPr>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13" name="【橋りょう・トンネル】&#10;一人当たり有形固定資産（償却資産）額平均値テキスト">
          <a:extLst>
            <a:ext uri="{FF2B5EF4-FFF2-40B4-BE49-F238E27FC236}">
              <a16:creationId xmlns:a16="http://schemas.microsoft.com/office/drawing/2014/main" id="{00000000-0008-0000-0E00-0000D5000000}"/>
            </a:ext>
          </a:extLst>
        </xdr:cNvPr>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28904</xdr:rowOff>
    </xdr:from>
    <xdr:to>
      <xdr:col>55</xdr:col>
      <xdr:colOff>50800</xdr:colOff>
      <xdr:row>62</xdr:row>
      <xdr:rowOff>130504</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10426700" y="1065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7331</xdr:rowOff>
    </xdr:from>
    <xdr:ext cx="534377" cy="259045"/>
    <xdr:sp macro="" textlink="">
      <xdr:nvSpPr>
        <xdr:cNvPr id="224" name="【橋りょう・トンネル】&#10;一人当たり有形固定資産（償却資産）額該当値テキスト">
          <a:extLst>
            <a:ext uri="{FF2B5EF4-FFF2-40B4-BE49-F238E27FC236}">
              <a16:creationId xmlns:a16="http://schemas.microsoft.com/office/drawing/2014/main" id="{00000000-0008-0000-0E00-0000E0000000}"/>
            </a:ext>
          </a:extLst>
        </xdr:cNvPr>
        <xdr:cNvSpPr txBox="1"/>
      </xdr:nvSpPr>
      <xdr:spPr>
        <a:xfrm>
          <a:off x="10515600" y="1063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27418</xdr:rowOff>
    </xdr:from>
    <xdr:to>
      <xdr:col>50</xdr:col>
      <xdr:colOff>165100</xdr:colOff>
      <xdr:row>62</xdr:row>
      <xdr:rowOff>129018</xdr:rowOff>
    </xdr:to>
    <xdr:sp macro="" textlink="">
      <xdr:nvSpPr>
        <xdr:cNvPr id="225" name="楕円 224">
          <a:extLst>
            <a:ext uri="{FF2B5EF4-FFF2-40B4-BE49-F238E27FC236}">
              <a16:creationId xmlns:a16="http://schemas.microsoft.com/office/drawing/2014/main" id="{00000000-0008-0000-0E00-0000E1000000}"/>
            </a:ext>
          </a:extLst>
        </xdr:cNvPr>
        <xdr:cNvSpPr/>
      </xdr:nvSpPr>
      <xdr:spPr>
        <a:xfrm>
          <a:off x="9588500" y="10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78218</xdr:rowOff>
    </xdr:from>
    <xdr:to>
      <xdr:col>55</xdr:col>
      <xdr:colOff>0</xdr:colOff>
      <xdr:row>62</xdr:row>
      <xdr:rowOff>79704</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9639300" y="10708118"/>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26078</xdr:rowOff>
    </xdr:from>
    <xdr:to>
      <xdr:col>46</xdr:col>
      <xdr:colOff>38100</xdr:colOff>
      <xdr:row>62</xdr:row>
      <xdr:rowOff>127678</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8699500" y="106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76878</xdr:rowOff>
    </xdr:from>
    <xdr:to>
      <xdr:col>50</xdr:col>
      <xdr:colOff>114300</xdr:colOff>
      <xdr:row>62</xdr:row>
      <xdr:rowOff>78218</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8750300" y="10706778"/>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26622</xdr:rowOff>
    </xdr:from>
    <xdr:to>
      <xdr:col>41</xdr:col>
      <xdr:colOff>101600</xdr:colOff>
      <xdr:row>62</xdr:row>
      <xdr:rowOff>128222</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7810500" y="106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76878</xdr:rowOff>
    </xdr:from>
    <xdr:to>
      <xdr:col>45</xdr:col>
      <xdr:colOff>177800</xdr:colOff>
      <xdr:row>62</xdr:row>
      <xdr:rowOff>77422</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7861300" y="10706778"/>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1" name="n_1aveValue【橋りょう・トンネル】&#10;一人当たり有形固定資産（償却資産）額">
          <a:extLst>
            <a:ext uri="{FF2B5EF4-FFF2-40B4-BE49-F238E27FC236}">
              <a16:creationId xmlns:a16="http://schemas.microsoft.com/office/drawing/2014/main" id="{00000000-0008-0000-0E00-0000E7000000}"/>
            </a:ext>
          </a:extLst>
        </xdr:cNvPr>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2" name="n_2aveValue【橋りょう・トンネル】&#10;一人当たり有形固定資産（償却資産）額">
          <a:extLst>
            <a:ext uri="{FF2B5EF4-FFF2-40B4-BE49-F238E27FC236}">
              <a16:creationId xmlns:a16="http://schemas.microsoft.com/office/drawing/2014/main" id="{00000000-0008-0000-0E00-0000E8000000}"/>
            </a:ext>
          </a:extLst>
        </xdr:cNvPr>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3" name="n_3ave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120145</xdr:rowOff>
    </xdr:from>
    <xdr:ext cx="534377" cy="259045"/>
    <xdr:sp macro="" textlink="">
      <xdr:nvSpPr>
        <xdr:cNvPr id="234" name="n_1main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9359411" y="1075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118805</xdr:rowOff>
    </xdr:from>
    <xdr:ext cx="534377" cy="259045"/>
    <xdr:sp macro="" textlink="">
      <xdr:nvSpPr>
        <xdr:cNvPr id="235" name="n_2main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483111" y="1074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119349</xdr:rowOff>
    </xdr:from>
    <xdr:ext cx="534377" cy="259045"/>
    <xdr:sp macro="" textlink="">
      <xdr:nvSpPr>
        <xdr:cNvPr id="236" name="n_3main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594111" y="107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a:extLst>
            <a:ext uri="{FF2B5EF4-FFF2-40B4-BE49-F238E27FC236}">
              <a16:creationId xmlns:a16="http://schemas.microsoft.com/office/drawing/2014/main" id="{00000000-0008-0000-0E00-000006010000}"/>
            </a:ext>
          </a:extLst>
        </xdr:cNvPr>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a:extLst>
            <a:ext uri="{FF2B5EF4-FFF2-40B4-BE49-F238E27FC236}">
              <a16:creationId xmlns:a16="http://schemas.microsoft.com/office/drawing/2014/main" id="{00000000-0008-0000-0E00-00000801000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66" name="【公営住宅】&#10;有形固定資産減価償却率平均値テキスト">
          <a:extLst>
            <a:ext uri="{FF2B5EF4-FFF2-40B4-BE49-F238E27FC236}">
              <a16:creationId xmlns:a16="http://schemas.microsoft.com/office/drawing/2014/main" id="{00000000-0008-0000-0E00-00000A010000}"/>
            </a:ext>
          </a:extLst>
        </xdr:cNvPr>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a:extLst>
            <a:ext uri="{FF2B5EF4-FFF2-40B4-BE49-F238E27FC236}">
              <a16:creationId xmlns:a16="http://schemas.microsoft.com/office/drawing/2014/main" id="{00000000-0008-0000-0E00-00000B010000}"/>
            </a:ext>
          </a:extLst>
        </xdr:cNvPr>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68" name="フローチャート: 判断 267">
          <a:extLst>
            <a:ext uri="{FF2B5EF4-FFF2-40B4-BE49-F238E27FC236}">
              <a16:creationId xmlns:a16="http://schemas.microsoft.com/office/drawing/2014/main" id="{00000000-0008-0000-0E00-00000C010000}"/>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9" name="フローチャート: 判断 268">
          <a:extLst>
            <a:ext uri="{FF2B5EF4-FFF2-40B4-BE49-F238E27FC236}">
              <a16:creationId xmlns:a16="http://schemas.microsoft.com/office/drawing/2014/main" id="{00000000-0008-0000-0E00-00000D01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82550</xdr:rowOff>
    </xdr:from>
    <xdr:to>
      <xdr:col>24</xdr:col>
      <xdr:colOff>114300</xdr:colOff>
      <xdr:row>83</xdr:row>
      <xdr:rowOff>12700</xdr:rowOff>
    </xdr:to>
    <xdr:sp macro="" textlink="">
      <xdr:nvSpPr>
        <xdr:cNvPr id="276" name="楕円 275">
          <a:extLst>
            <a:ext uri="{FF2B5EF4-FFF2-40B4-BE49-F238E27FC236}">
              <a16:creationId xmlns:a16="http://schemas.microsoft.com/office/drawing/2014/main" id="{00000000-0008-0000-0E00-000014010000}"/>
            </a:ext>
          </a:extLst>
        </xdr:cNvPr>
        <xdr:cNvSpPr/>
      </xdr:nvSpPr>
      <xdr:spPr>
        <a:xfrm>
          <a:off x="4584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60977</xdr:rowOff>
    </xdr:from>
    <xdr:ext cx="405111" cy="259045"/>
    <xdr:sp macro="" textlink="">
      <xdr:nvSpPr>
        <xdr:cNvPr id="277" name="【公営住宅】&#10;有形固定資産減価償却率該当値テキスト">
          <a:extLst>
            <a:ext uri="{FF2B5EF4-FFF2-40B4-BE49-F238E27FC236}">
              <a16:creationId xmlns:a16="http://schemas.microsoft.com/office/drawing/2014/main" id="{00000000-0008-0000-0E00-000015010000}"/>
            </a:ext>
          </a:extLst>
        </xdr:cNvPr>
        <xdr:cNvSpPr txBox="1"/>
      </xdr:nvSpPr>
      <xdr:spPr>
        <a:xfrm>
          <a:off x="467360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278" name="楕円 277">
          <a:extLst>
            <a:ext uri="{FF2B5EF4-FFF2-40B4-BE49-F238E27FC236}">
              <a16:creationId xmlns:a16="http://schemas.microsoft.com/office/drawing/2014/main" id="{00000000-0008-0000-0E00-000016010000}"/>
            </a:ext>
          </a:extLst>
        </xdr:cNvPr>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133350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3797300" y="14116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36830</xdr:rowOff>
    </xdr:from>
    <xdr:to>
      <xdr:col>15</xdr:col>
      <xdr:colOff>101600</xdr:colOff>
      <xdr:row>80</xdr:row>
      <xdr:rowOff>138430</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2857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87630</xdr:rowOff>
    </xdr:from>
    <xdr:to>
      <xdr:col>19</xdr:col>
      <xdr:colOff>177800</xdr:colOff>
      <xdr:row>82</xdr:row>
      <xdr:rowOff>57150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2908300" y="1380363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93980</xdr:rowOff>
    </xdr:from>
    <xdr:to>
      <xdr:col>10</xdr:col>
      <xdr:colOff>165100</xdr:colOff>
      <xdr:row>81</xdr:row>
      <xdr:rowOff>24130</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1968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87630</xdr:rowOff>
    </xdr:from>
    <xdr:to>
      <xdr:col>15</xdr:col>
      <xdr:colOff>50800</xdr:colOff>
      <xdr:row>80</xdr:row>
      <xdr:rowOff>144780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2019300" y="13803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284" name="n_1aveValue【公営住宅】&#10;有形固定資産減価償却率">
          <a:extLst>
            <a:ext uri="{FF2B5EF4-FFF2-40B4-BE49-F238E27FC236}">
              <a16:creationId xmlns:a16="http://schemas.microsoft.com/office/drawing/2014/main" id="{00000000-0008-0000-0E00-00001C010000}"/>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85" name="n_2aveValue【公営住宅】&#10;有形固定資産減価償却率">
          <a:extLst>
            <a:ext uri="{FF2B5EF4-FFF2-40B4-BE49-F238E27FC236}">
              <a16:creationId xmlns:a16="http://schemas.microsoft.com/office/drawing/2014/main" id="{00000000-0008-0000-0E00-00001D010000}"/>
            </a:ext>
          </a:extLst>
        </xdr:cNvPr>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286" name="n_3aveValue【公営住宅】&#10;有形固定資産減価償却率">
          <a:extLst>
            <a:ext uri="{FF2B5EF4-FFF2-40B4-BE49-F238E27FC236}">
              <a16:creationId xmlns:a16="http://schemas.microsoft.com/office/drawing/2014/main" id="{00000000-0008-0000-0E00-00001E010000}"/>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99077</xdr:rowOff>
    </xdr:from>
    <xdr:ext cx="405111" cy="259045"/>
    <xdr:sp macro="" textlink="">
      <xdr:nvSpPr>
        <xdr:cNvPr id="287" name="n_1mainValue【公営住宅】&#10;有形固定資産減価償却率">
          <a:extLst>
            <a:ext uri="{FF2B5EF4-FFF2-40B4-BE49-F238E27FC236}">
              <a16:creationId xmlns:a16="http://schemas.microsoft.com/office/drawing/2014/main" id="{00000000-0008-0000-0E00-00001F010000}"/>
            </a:ext>
          </a:extLst>
        </xdr:cNvPr>
        <xdr:cNvSpPr txBox="1"/>
      </xdr:nvSpPr>
      <xdr:spPr>
        <a:xfrm>
          <a:off x="3582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154957</xdr:rowOff>
    </xdr:from>
    <xdr:ext cx="405111" cy="259045"/>
    <xdr:sp macro="" textlink="">
      <xdr:nvSpPr>
        <xdr:cNvPr id="288" name="n_2mainValue【公営住宅】&#10;有形固定資産減価償却率">
          <a:extLst>
            <a:ext uri="{FF2B5EF4-FFF2-40B4-BE49-F238E27FC236}">
              <a16:creationId xmlns:a16="http://schemas.microsoft.com/office/drawing/2014/main" id="{00000000-0008-0000-0E00-000020010000}"/>
            </a:ext>
          </a:extLst>
        </xdr:cNvPr>
        <xdr:cNvSpPr txBox="1"/>
      </xdr:nvSpPr>
      <xdr:spPr>
        <a:xfrm>
          <a:off x="2705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40657</xdr:rowOff>
    </xdr:from>
    <xdr:ext cx="405111" cy="259045"/>
    <xdr:sp macro="" textlink="">
      <xdr:nvSpPr>
        <xdr:cNvPr id="289" name="n_3mainValue【公営住宅】&#10;有形固定資産減価償却率">
          <a:extLst>
            <a:ext uri="{FF2B5EF4-FFF2-40B4-BE49-F238E27FC236}">
              <a16:creationId xmlns:a16="http://schemas.microsoft.com/office/drawing/2014/main" id="{00000000-0008-0000-0E00-000021010000}"/>
            </a:ext>
          </a:extLst>
        </xdr:cNvPr>
        <xdr:cNvSpPr txBox="1"/>
      </xdr:nvSpPr>
      <xdr:spPr>
        <a:xfrm>
          <a:off x="1816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E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a:extLst>
            <a:ext uri="{FF2B5EF4-FFF2-40B4-BE49-F238E27FC236}">
              <a16:creationId xmlns:a16="http://schemas.microsoft.com/office/drawing/2014/main" id="{00000000-0008-0000-0E00-00003A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a:extLst>
            <a:ext uri="{FF2B5EF4-FFF2-40B4-BE49-F238E27FC236}">
              <a16:creationId xmlns:a16="http://schemas.microsoft.com/office/drawing/2014/main" id="{00000000-0008-0000-0E00-00003C010000}"/>
            </a:ext>
          </a:extLst>
        </xdr:cNvPr>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18" name="【公営住宅】&#10;一人当たり面積平均値テキスト">
          <a:extLst>
            <a:ext uri="{FF2B5EF4-FFF2-40B4-BE49-F238E27FC236}">
              <a16:creationId xmlns:a16="http://schemas.microsoft.com/office/drawing/2014/main" id="{00000000-0008-0000-0E00-00003E010000}"/>
            </a:ext>
          </a:extLst>
        </xdr:cNvPr>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a:extLst>
            <a:ext uri="{FF2B5EF4-FFF2-40B4-BE49-F238E27FC236}">
              <a16:creationId xmlns:a16="http://schemas.microsoft.com/office/drawing/2014/main" id="{00000000-0008-0000-0E00-00003F010000}"/>
            </a:ext>
          </a:extLst>
        </xdr:cNvPr>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106935</xdr:rowOff>
    </xdr:from>
    <xdr:to>
      <xdr:col>50</xdr:col>
      <xdr:colOff>165100</xdr:colOff>
      <xdr:row>85</xdr:row>
      <xdr:rowOff>37085</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9588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23876</xdr:rowOff>
    </xdr:from>
    <xdr:to>
      <xdr:col>55</xdr:col>
      <xdr:colOff>50800</xdr:colOff>
      <xdr:row>85</xdr:row>
      <xdr:rowOff>125476</xdr:rowOff>
    </xdr:to>
    <xdr:sp macro="" textlink="">
      <xdr:nvSpPr>
        <xdr:cNvPr id="328" name="楕円 327">
          <a:extLst>
            <a:ext uri="{FF2B5EF4-FFF2-40B4-BE49-F238E27FC236}">
              <a16:creationId xmlns:a16="http://schemas.microsoft.com/office/drawing/2014/main" id="{00000000-0008-0000-0E00-000048010000}"/>
            </a:ext>
          </a:extLst>
        </xdr:cNvPr>
        <xdr:cNvSpPr/>
      </xdr:nvSpPr>
      <xdr:spPr>
        <a:xfrm>
          <a:off x="104267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2303</xdr:rowOff>
    </xdr:from>
    <xdr:ext cx="469744" cy="259045"/>
    <xdr:sp macro="" textlink="">
      <xdr:nvSpPr>
        <xdr:cNvPr id="329" name="【公営住宅】&#10;一人当たり面積該当値テキスト">
          <a:extLst>
            <a:ext uri="{FF2B5EF4-FFF2-40B4-BE49-F238E27FC236}">
              <a16:creationId xmlns:a16="http://schemas.microsoft.com/office/drawing/2014/main" id="{00000000-0008-0000-0E00-000049010000}"/>
            </a:ext>
          </a:extLst>
        </xdr:cNvPr>
        <xdr:cNvSpPr txBox="1"/>
      </xdr:nvSpPr>
      <xdr:spPr>
        <a:xfrm>
          <a:off x="10515600"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22352</xdr:rowOff>
    </xdr:from>
    <xdr:to>
      <xdr:col>50</xdr:col>
      <xdr:colOff>165100</xdr:colOff>
      <xdr:row>85</xdr:row>
      <xdr:rowOff>123952</xdr:rowOff>
    </xdr:to>
    <xdr:sp macro="" textlink="">
      <xdr:nvSpPr>
        <xdr:cNvPr id="330" name="楕円 329">
          <a:extLst>
            <a:ext uri="{FF2B5EF4-FFF2-40B4-BE49-F238E27FC236}">
              <a16:creationId xmlns:a16="http://schemas.microsoft.com/office/drawing/2014/main" id="{00000000-0008-0000-0E00-00004A010000}"/>
            </a:ext>
          </a:extLst>
        </xdr:cNvPr>
        <xdr:cNvSpPr/>
      </xdr:nvSpPr>
      <xdr:spPr>
        <a:xfrm>
          <a:off x="9588500" y="145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73152</xdr:rowOff>
    </xdr:from>
    <xdr:to>
      <xdr:col>55</xdr:col>
      <xdr:colOff>0</xdr:colOff>
      <xdr:row>85</xdr:row>
      <xdr:rowOff>74676</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9639300" y="1464640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15494</xdr:rowOff>
    </xdr:from>
    <xdr:to>
      <xdr:col>46</xdr:col>
      <xdr:colOff>38100</xdr:colOff>
      <xdr:row>85</xdr:row>
      <xdr:rowOff>117094</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8699500" y="14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66294</xdr:rowOff>
    </xdr:from>
    <xdr:to>
      <xdr:col>50</xdr:col>
      <xdr:colOff>114300</xdr:colOff>
      <xdr:row>85</xdr:row>
      <xdr:rowOff>73152</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8750300" y="146395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xdr:rowOff>
    </xdr:from>
    <xdr:to>
      <xdr:col>41</xdr:col>
      <xdr:colOff>101600</xdr:colOff>
      <xdr:row>85</xdr:row>
      <xdr:rowOff>116332</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7810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65532</xdr:rowOff>
    </xdr:from>
    <xdr:to>
      <xdr:col>45</xdr:col>
      <xdr:colOff>177800</xdr:colOff>
      <xdr:row>85</xdr:row>
      <xdr:rowOff>66294</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7861300" y="146387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53612</xdr:rowOff>
    </xdr:from>
    <xdr:ext cx="469744" cy="259045"/>
    <xdr:sp macro="" textlink="">
      <xdr:nvSpPr>
        <xdr:cNvPr id="336" name="n_1aveValue【公営住宅】&#10;一人当たり面積">
          <a:extLst>
            <a:ext uri="{FF2B5EF4-FFF2-40B4-BE49-F238E27FC236}">
              <a16:creationId xmlns:a16="http://schemas.microsoft.com/office/drawing/2014/main" id="{00000000-0008-0000-0E00-000050010000}"/>
            </a:ext>
          </a:extLst>
        </xdr:cNvPr>
        <xdr:cNvSpPr txBox="1"/>
      </xdr:nvSpPr>
      <xdr:spPr>
        <a:xfrm>
          <a:off x="9391727" y="14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37" name="n_2aveValue【公営住宅】&#10;一人当たり面積">
          <a:extLst>
            <a:ext uri="{FF2B5EF4-FFF2-40B4-BE49-F238E27FC236}">
              <a16:creationId xmlns:a16="http://schemas.microsoft.com/office/drawing/2014/main" id="{00000000-0008-0000-0E00-000051010000}"/>
            </a:ext>
          </a:extLst>
        </xdr:cNvPr>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38" name="n_3aveValue【公営住宅】&#10;一人当たり面積">
          <a:extLst>
            <a:ext uri="{FF2B5EF4-FFF2-40B4-BE49-F238E27FC236}">
              <a16:creationId xmlns:a16="http://schemas.microsoft.com/office/drawing/2014/main" id="{00000000-0008-0000-0E00-000052010000}"/>
            </a:ext>
          </a:extLst>
        </xdr:cNvPr>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115079</xdr:rowOff>
    </xdr:from>
    <xdr:ext cx="469744" cy="259045"/>
    <xdr:sp macro="" textlink="">
      <xdr:nvSpPr>
        <xdr:cNvPr id="339" name="n_1mainValue【公営住宅】&#10;一人当たり面積">
          <a:extLst>
            <a:ext uri="{FF2B5EF4-FFF2-40B4-BE49-F238E27FC236}">
              <a16:creationId xmlns:a16="http://schemas.microsoft.com/office/drawing/2014/main" id="{00000000-0008-0000-0E00-000053010000}"/>
            </a:ext>
          </a:extLst>
        </xdr:cNvPr>
        <xdr:cNvSpPr txBox="1"/>
      </xdr:nvSpPr>
      <xdr:spPr>
        <a:xfrm>
          <a:off x="9391727" y="146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108221</xdr:rowOff>
    </xdr:from>
    <xdr:ext cx="469744" cy="259045"/>
    <xdr:sp macro="" textlink="">
      <xdr:nvSpPr>
        <xdr:cNvPr id="340" name="n_2mainValue【公営住宅】&#10;一人当たり面積">
          <a:extLst>
            <a:ext uri="{FF2B5EF4-FFF2-40B4-BE49-F238E27FC236}">
              <a16:creationId xmlns:a16="http://schemas.microsoft.com/office/drawing/2014/main" id="{00000000-0008-0000-0E00-000054010000}"/>
            </a:ext>
          </a:extLst>
        </xdr:cNvPr>
        <xdr:cNvSpPr txBox="1"/>
      </xdr:nvSpPr>
      <xdr:spPr>
        <a:xfrm>
          <a:off x="8515427"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107459</xdr:rowOff>
    </xdr:from>
    <xdr:ext cx="469744" cy="259045"/>
    <xdr:sp macro="" textlink="">
      <xdr:nvSpPr>
        <xdr:cNvPr id="341" name="n_3mainValue【公営住宅】&#10;一人当たり面積">
          <a:extLst>
            <a:ext uri="{FF2B5EF4-FFF2-40B4-BE49-F238E27FC236}">
              <a16:creationId xmlns:a16="http://schemas.microsoft.com/office/drawing/2014/main" id="{00000000-0008-0000-0E00-000055010000}"/>
            </a:ext>
          </a:extLst>
        </xdr:cNvPr>
        <xdr:cNvSpPr txBox="1"/>
      </xdr:nvSpPr>
      <xdr:spPr>
        <a:xfrm>
          <a:off x="76264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00000000-0008-0000-0E00-00007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83" name="【認定こども園・幼稚園・保育所】&#10;有形固定資産減価償却率最小値テキスト">
          <a:extLst>
            <a:ext uri="{FF2B5EF4-FFF2-40B4-BE49-F238E27FC236}">
              <a16:creationId xmlns:a16="http://schemas.microsoft.com/office/drawing/2014/main" id="{00000000-0008-0000-0E00-00007F010000}"/>
            </a:ext>
          </a:extLst>
        </xdr:cNvPr>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85" name="【認定こども園・幼稚園・保育所】&#10;有形固定資産減価償却率最大値テキスト">
          <a:extLst>
            <a:ext uri="{FF2B5EF4-FFF2-40B4-BE49-F238E27FC236}">
              <a16:creationId xmlns:a16="http://schemas.microsoft.com/office/drawing/2014/main" id="{00000000-0008-0000-0E00-000081010000}"/>
            </a:ext>
          </a:extLst>
        </xdr:cNvPr>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id="{00000000-0008-0000-0E00-000083010000}"/>
            </a:ext>
          </a:extLst>
        </xdr:cNvPr>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46355</xdr:rowOff>
    </xdr:from>
    <xdr:to>
      <xdr:col>85</xdr:col>
      <xdr:colOff>177800</xdr:colOff>
      <xdr:row>40</xdr:row>
      <xdr:rowOff>147955</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62687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132732</xdr:rowOff>
    </xdr:from>
    <xdr:ext cx="405111" cy="259045"/>
    <xdr:sp macro="" textlink="">
      <xdr:nvSpPr>
        <xdr:cNvPr id="398" name="【認定こども園・幼稚園・保育所】&#10;有形固定資産減価償却率該当値テキスト">
          <a:extLst>
            <a:ext uri="{FF2B5EF4-FFF2-40B4-BE49-F238E27FC236}">
              <a16:creationId xmlns:a16="http://schemas.microsoft.com/office/drawing/2014/main" id="{00000000-0008-0000-0E00-00008E010000}"/>
            </a:ext>
          </a:extLst>
        </xdr:cNvPr>
        <xdr:cNvSpPr txBox="1"/>
      </xdr:nvSpPr>
      <xdr:spPr>
        <a:xfrm>
          <a:off x="16357600" y="681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46355</xdr:rowOff>
    </xdr:from>
    <xdr:to>
      <xdr:col>81</xdr:col>
      <xdr:colOff>101600</xdr:colOff>
      <xdr:row>40</xdr:row>
      <xdr:rowOff>147955</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5430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97155</xdr:rowOff>
    </xdr:from>
    <xdr:to>
      <xdr:col>85</xdr:col>
      <xdr:colOff>127000</xdr:colOff>
      <xdr:row>40</xdr:row>
      <xdr:rowOff>97155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5481300" y="69551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154940</xdr:rowOff>
    </xdr:from>
    <xdr:to>
      <xdr:col>76</xdr:col>
      <xdr:colOff>165100</xdr:colOff>
      <xdr:row>39</xdr:row>
      <xdr:rowOff>85090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4541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34290</xdr:rowOff>
    </xdr:from>
    <xdr:to>
      <xdr:col>81</xdr:col>
      <xdr:colOff>50800</xdr:colOff>
      <xdr:row>40</xdr:row>
      <xdr:rowOff>97155</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4592300" y="6720840"/>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39</xdr:row>
      <xdr:rowOff>34290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3703300" y="6659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00000000-0008-0000-0E00-000095010000}"/>
            </a:ext>
          </a:extLst>
        </xdr:cNvPr>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00000000-0008-0000-0E00-000096010000}"/>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00000000-0008-0000-0E00-000097010000}"/>
            </a:ext>
          </a:extLst>
        </xdr:cNvPr>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139082</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00000000-0008-0000-0E00-000098010000}"/>
            </a:ext>
          </a:extLst>
        </xdr:cNvPr>
        <xdr:cNvSpPr txBox="1"/>
      </xdr:nvSpPr>
      <xdr:spPr>
        <a:xfrm>
          <a:off x="152660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76217</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4389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00000000-0008-0000-0E00-0000A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id="{00000000-0008-0000-0E00-0000B1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id="{00000000-0008-0000-0E00-0000B3010000}"/>
            </a:ext>
          </a:extLst>
        </xdr:cNvPr>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id="{00000000-0008-0000-0E00-0000B5010000}"/>
            </a:ext>
          </a:extLst>
        </xdr:cNvPr>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66548</xdr:rowOff>
    </xdr:from>
    <xdr:to>
      <xdr:col>112</xdr:col>
      <xdr:colOff>38100</xdr:colOff>
      <xdr:row>40</xdr:row>
      <xdr:rowOff>168148</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21272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68834</xdr:rowOff>
    </xdr:from>
    <xdr:to>
      <xdr:col>107</xdr:col>
      <xdr:colOff>101600</xdr:colOff>
      <xdr:row>40</xdr:row>
      <xdr:rowOff>170434</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20383500" y="692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55118</xdr:rowOff>
    </xdr:from>
    <xdr:to>
      <xdr:col>102</xdr:col>
      <xdr:colOff>165100</xdr:colOff>
      <xdr:row>40</xdr:row>
      <xdr:rowOff>156718</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9494500" y="69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123698</xdr:rowOff>
    </xdr:from>
    <xdr:to>
      <xdr:col>116</xdr:col>
      <xdr:colOff>114300</xdr:colOff>
      <xdr:row>41</xdr:row>
      <xdr:rowOff>53848</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221107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56405</xdr:rowOff>
    </xdr:from>
    <xdr:ext cx="469744" cy="259045"/>
    <xdr:sp macro="" textlink="">
      <xdr:nvSpPr>
        <xdr:cNvPr id="448" name="【認定こども園・幼稚園・保育所】&#10;一人当たり面積該当値テキスト">
          <a:extLst>
            <a:ext uri="{FF2B5EF4-FFF2-40B4-BE49-F238E27FC236}">
              <a16:creationId xmlns:a16="http://schemas.microsoft.com/office/drawing/2014/main" id="{00000000-0008-0000-0E00-0000C0010000}"/>
            </a:ext>
          </a:extLst>
        </xdr:cNvPr>
        <xdr:cNvSpPr txBox="1"/>
      </xdr:nvSpPr>
      <xdr:spPr>
        <a:xfrm>
          <a:off x="22199600"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123698</xdr:rowOff>
    </xdr:from>
    <xdr:to>
      <xdr:col>112</xdr:col>
      <xdr:colOff>38100</xdr:colOff>
      <xdr:row>41</xdr:row>
      <xdr:rowOff>53848</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21272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3048</xdr:rowOff>
    </xdr:from>
    <xdr:to>
      <xdr:col>116</xdr:col>
      <xdr:colOff>63500</xdr:colOff>
      <xdr:row>41</xdr:row>
      <xdr:rowOff>3048</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21323300" y="70324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137414</xdr:rowOff>
    </xdr:from>
    <xdr:to>
      <xdr:col>107</xdr:col>
      <xdr:colOff>101600</xdr:colOff>
      <xdr:row>41</xdr:row>
      <xdr:rowOff>67564</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0383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3048</xdr:rowOff>
    </xdr:from>
    <xdr:to>
      <xdr:col>111</xdr:col>
      <xdr:colOff>177800</xdr:colOff>
      <xdr:row>41</xdr:row>
      <xdr:rowOff>16764</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20434300" y="703249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128270</xdr:rowOff>
    </xdr:from>
    <xdr:to>
      <xdr:col>102</xdr:col>
      <xdr:colOff>165100</xdr:colOff>
      <xdr:row>41</xdr:row>
      <xdr:rowOff>58420</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9494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xdr:rowOff>
    </xdr:from>
    <xdr:to>
      <xdr:col>107</xdr:col>
      <xdr:colOff>50800</xdr:colOff>
      <xdr:row>41</xdr:row>
      <xdr:rowOff>16764</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9545300" y="70370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13225</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00000000-0008-0000-0E00-0000C7010000}"/>
            </a:ext>
          </a:extLst>
        </xdr:cNvPr>
        <xdr:cNvSpPr txBox="1"/>
      </xdr:nvSpPr>
      <xdr:spPr>
        <a:xfrm>
          <a:off x="210757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15511</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00000000-0008-0000-0E00-0000C8010000}"/>
            </a:ext>
          </a:extLst>
        </xdr:cNvPr>
        <xdr:cNvSpPr txBox="1"/>
      </xdr:nvSpPr>
      <xdr:spPr>
        <a:xfrm>
          <a:off x="20199427" y="67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1795</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00000000-0008-0000-0E00-0000C9010000}"/>
            </a:ext>
          </a:extLst>
        </xdr:cNvPr>
        <xdr:cNvSpPr txBox="1"/>
      </xdr:nvSpPr>
      <xdr:spPr>
        <a:xfrm>
          <a:off x="19310427"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44975</xdr:rowOff>
    </xdr:from>
    <xdr:ext cx="469744" cy="259045"/>
    <xdr:sp macro="" textlink="">
      <xdr:nvSpPr>
        <xdr:cNvPr id="458" name="n_1mainValue【認定こども園・幼稚園・保育所】&#10;一人当たり面積">
          <a:extLst>
            <a:ext uri="{FF2B5EF4-FFF2-40B4-BE49-F238E27FC236}">
              <a16:creationId xmlns:a16="http://schemas.microsoft.com/office/drawing/2014/main" id="{00000000-0008-0000-0E00-0000CA010000}"/>
            </a:ext>
          </a:extLst>
        </xdr:cNvPr>
        <xdr:cNvSpPr txBox="1"/>
      </xdr:nvSpPr>
      <xdr:spPr>
        <a:xfrm>
          <a:off x="210757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58691</xdr:rowOff>
    </xdr:from>
    <xdr:ext cx="469744" cy="259045"/>
    <xdr:sp macro="" textlink="">
      <xdr:nvSpPr>
        <xdr:cNvPr id="459" name="n_2mainValue【認定こども園・幼稚園・保育所】&#10;一人当たり面積">
          <a:extLst>
            <a:ext uri="{FF2B5EF4-FFF2-40B4-BE49-F238E27FC236}">
              <a16:creationId xmlns:a16="http://schemas.microsoft.com/office/drawing/2014/main" id="{00000000-0008-0000-0E00-0000CB010000}"/>
            </a:ext>
          </a:extLst>
        </xdr:cNvPr>
        <xdr:cNvSpPr txBox="1"/>
      </xdr:nvSpPr>
      <xdr:spPr>
        <a:xfrm>
          <a:off x="201994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49547</xdr:rowOff>
    </xdr:from>
    <xdr:ext cx="469744" cy="259045"/>
    <xdr:sp macro="" textlink="">
      <xdr:nvSpPr>
        <xdr:cNvPr id="460" name="n_3mainValue【認定こども園・幼稚園・保育所】&#10;一人当たり面積">
          <a:extLst>
            <a:ext uri="{FF2B5EF4-FFF2-40B4-BE49-F238E27FC236}">
              <a16:creationId xmlns:a16="http://schemas.microsoft.com/office/drawing/2014/main" id="{00000000-0008-0000-0E00-0000CC010000}"/>
            </a:ext>
          </a:extLst>
        </xdr:cNvPr>
        <xdr:cNvSpPr txBox="1"/>
      </xdr:nvSpPr>
      <xdr:spPr>
        <a:xfrm>
          <a:off x="19310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00000000-0008-0000-0E00-0000E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86" name="【学校施設】&#10;有形固定資産減価償却率最小値テキスト">
          <a:extLst>
            <a:ext uri="{FF2B5EF4-FFF2-40B4-BE49-F238E27FC236}">
              <a16:creationId xmlns:a16="http://schemas.microsoft.com/office/drawing/2014/main" id="{00000000-0008-0000-0E00-0000E6010000}"/>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88" name="【学校施設】&#10;有形固定資産減価償却率最大値テキスト">
          <a:extLst>
            <a:ext uri="{FF2B5EF4-FFF2-40B4-BE49-F238E27FC236}">
              <a16:creationId xmlns:a16="http://schemas.microsoft.com/office/drawing/2014/main" id="{00000000-0008-0000-0E00-0000E8010000}"/>
            </a:ext>
          </a:extLst>
        </xdr:cNvPr>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490" name="【学校施設】&#10;有形固定資産減価償却率平均値テキスト">
          <a:extLst>
            <a:ext uri="{FF2B5EF4-FFF2-40B4-BE49-F238E27FC236}">
              <a16:creationId xmlns:a16="http://schemas.microsoft.com/office/drawing/2014/main" id="{00000000-0008-0000-0E00-0000EA010000}"/>
            </a:ext>
          </a:extLst>
        </xdr:cNvPr>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6268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106697</xdr:rowOff>
    </xdr:from>
    <xdr:ext cx="405111" cy="259045"/>
    <xdr:sp macro="" textlink="">
      <xdr:nvSpPr>
        <xdr:cNvPr id="501" name="【学校施設】&#10;有形固定資産減価償却率該当値テキスト">
          <a:extLst>
            <a:ext uri="{FF2B5EF4-FFF2-40B4-BE49-F238E27FC236}">
              <a16:creationId xmlns:a16="http://schemas.microsoft.com/office/drawing/2014/main" id="{00000000-0008-0000-0E00-0000F5010000}"/>
            </a:ext>
          </a:extLst>
        </xdr:cNvPr>
        <xdr:cNvSpPr txBox="1"/>
      </xdr:nvSpPr>
      <xdr:spPr>
        <a:xfrm>
          <a:off x="16357600"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xdr:rowOff>
    </xdr:from>
    <xdr:to>
      <xdr:col>85</xdr:col>
      <xdr:colOff>127000</xdr:colOff>
      <xdr:row>60</xdr:row>
      <xdr:rowOff>68580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5481300" y="10123170"/>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44450</xdr:rowOff>
    </xdr:from>
    <xdr:to>
      <xdr:col>76</xdr:col>
      <xdr:colOff>165100</xdr:colOff>
      <xdr:row>59</xdr:row>
      <xdr:rowOff>146050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60</xdr:row>
      <xdr:rowOff>68580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4592300" y="102108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162560</xdr:rowOff>
    </xdr:from>
    <xdr:to>
      <xdr:col>72</xdr:col>
      <xdr:colOff>38100</xdr:colOff>
      <xdr:row>58</xdr:row>
      <xdr:rowOff>92710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3652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41910</xdr:rowOff>
    </xdr:from>
    <xdr:to>
      <xdr:col>76</xdr:col>
      <xdr:colOff>114300</xdr:colOff>
      <xdr:row>59</xdr:row>
      <xdr:rowOff>95250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3703300" y="998601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508" name="n_1aveValue【学校施設】&#10;有形固定資産減価償却率">
          <a:extLst>
            <a:ext uri="{FF2B5EF4-FFF2-40B4-BE49-F238E27FC236}">
              <a16:creationId xmlns:a16="http://schemas.microsoft.com/office/drawing/2014/main" id="{00000000-0008-0000-0E00-0000FC010000}"/>
            </a:ext>
          </a:extLst>
        </xdr:cNvPr>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509" name="n_2aveValue【学校施設】&#10;有形固定資産減価償却率">
          <a:extLst>
            <a:ext uri="{FF2B5EF4-FFF2-40B4-BE49-F238E27FC236}">
              <a16:creationId xmlns:a16="http://schemas.microsoft.com/office/drawing/2014/main" id="{00000000-0008-0000-0E00-0000FD010000}"/>
            </a:ext>
          </a:extLst>
        </xdr:cNvPr>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510" name="n_3aveValue【学校施設】&#10;有形固定資産減価償却率">
          <a:extLst>
            <a:ext uri="{FF2B5EF4-FFF2-40B4-BE49-F238E27FC236}">
              <a16:creationId xmlns:a16="http://schemas.microsoft.com/office/drawing/2014/main" id="{00000000-0008-0000-0E00-0000FE010000}"/>
            </a:ext>
          </a:extLst>
        </xdr:cNvPr>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511" name="n_1mainValue【学校施設】&#10;有形固定資産減価償却率">
          <a:extLst>
            <a:ext uri="{FF2B5EF4-FFF2-40B4-BE49-F238E27FC236}">
              <a16:creationId xmlns:a16="http://schemas.microsoft.com/office/drawing/2014/main" id="{00000000-0008-0000-0E00-0000FF010000}"/>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137177</xdr:rowOff>
    </xdr:from>
    <xdr:ext cx="405111" cy="259045"/>
    <xdr:sp macro="" textlink="">
      <xdr:nvSpPr>
        <xdr:cNvPr id="512" name="n_2mainValue【学校施設】&#10;有形固定資産減価償却率">
          <a:extLst>
            <a:ext uri="{FF2B5EF4-FFF2-40B4-BE49-F238E27FC236}">
              <a16:creationId xmlns:a16="http://schemas.microsoft.com/office/drawing/2014/main" id="{00000000-0008-0000-0E00-000000020000}"/>
            </a:ext>
          </a:extLst>
        </xdr:cNvPr>
        <xdr:cNvSpPr txBox="1"/>
      </xdr:nvSpPr>
      <xdr:spPr>
        <a:xfrm>
          <a:off x="14389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109237</xdr:rowOff>
    </xdr:from>
    <xdr:ext cx="405111" cy="259045"/>
    <xdr:sp macro="" textlink="">
      <xdr:nvSpPr>
        <xdr:cNvPr id="513" name="n_3mainValue【学校施設】&#10;有形固定資産減価償却率">
          <a:extLst>
            <a:ext uri="{FF2B5EF4-FFF2-40B4-BE49-F238E27FC236}">
              <a16:creationId xmlns:a16="http://schemas.microsoft.com/office/drawing/2014/main" id="{00000000-0008-0000-0E00-000001020000}"/>
            </a:ext>
          </a:extLst>
        </xdr:cNvPr>
        <xdr:cNvSpPr txBox="1"/>
      </xdr:nvSpPr>
      <xdr:spPr>
        <a:xfrm>
          <a:off x="13500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a:extLst>
            <a:ext uri="{FF2B5EF4-FFF2-40B4-BE49-F238E27FC236}">
              <a16:creationId xmlns:a16="http://schemas.microsoft.com/office/drawing/2014/main" id="{00000000-0008-0000-0E00-00001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39" name="【学校施設】&#10;一人当たり面積最小値テキスト">
          <a:extLst>
            <a:ext uri="{FF2B5EF4-FFF2-40B4-BE49-F238E27FC236}">
              <a16:creationId xmlns:a16="http://schemas.microsoft.com/office/drawing/2014/main" id="{00000000-0008-0000-0E00-00001B020000}"/>
            </a:ext>
          </a:extLst>
        </xdr:cNvPr>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41" name="【学校施設】&#10;一人当たり面積最大値テキスト">
          <a:extLst>
            <a:ext uri="{FF2B5EF4-FFF2-40B4-BE49-F238E27FC236}">
              <a16:creationId xmlns:a16="http://schemas.microsoft.com/office/drawing/2014/main" id="{00000000-0008-0000-0E00-00001D020000}"/>
            </a:ext>
          </a:extLst>
        </xdr:cNvPr>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43" name="【学校施設】&#10;一人当たり面積平均値テキスト">
          <a:extLst>
            <a:ext uri="{FF2B5EF4-FFF2-40B4-BE49-F238E27FC236}">
              <a16:creationId xmlns:a16="http://schemas.microsoft.com/office/drawing/2014/main" id="{00000000-0008-0000-0E00-00001F020000}"/>
            </a:ext>
          </a:extLst>
        </xdr:cNvPr>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85217</xdr:rowOff>
    </xdr:from>
    <xdr:to>
      <xdr:col>112</xdr:col>
      <xdr:colOff>38100</xdr:colOff>
      <xdr:row>64</xdr:row>
      <xdr:rowOff>15367</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21272500" y="1088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93218</xdr:rowOff>
    </xdr:from>
    <xdr:to>
      <xdr:col>107</xdr:col>
      <xdr:colOff>101600</xdr:colOff>
      <xdr:row>64</xdr:row>
      <xdr:rowOff>23368</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0383500" y="1089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90932</xdr:rowOff>
    </xdr:from>
    <xdr:to>
      <xdr:col>102</xdr:col>
      <xdr:colOff>165100</xdr:colOff>
      <xdr:row>64</xdr:row>
      <xdr:rowOff>21082</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9494500" y="108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33782</xdr:rowOff>
    </xdr:from>
    <xdr:to>
      <xdr:col>116</xdr:col>
      <xdr:colOff>114300</xdr:colOff>
      <xdr:row>64</xdr:row>
      <xdr:rowOff>135382</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22110700" y="110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120159</xdr:rowOff>
    </xdr:from>
    <xdr:ext cx="469744" cy="259045"/>
    <xdr:sp macro="" textlink="">
      <xdr:nvSpPr>
        <xdr:cNvPr id="554" name="【学校施設】&#10;一人当たり面積該当値テキスト">
          <a:extLst>
            <a:ext uri="{FF2B5EF4-FFF2-40B4-BE49-F238E27FC236}">
              <a16:creationId xmlns:a16="http://schemas.microsoft.com/office/drawing/2014/main" id="{00000000-0008-0000-0E00-00002A020000}"/>
            </a:ext>
          </a:extLst>
        </xdr:cNvPr>
        <xdr:cNvSpPr txBox="1"/>
      </xdr:nvSpPr>
      <xdr:spPr>
        <a:xfrm>
          <a:off x="22199600" y="1092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12065</xdr:rowOff>
    </xdr:from>
    <xdr:to>
      <xdr:col>112</xdr:col>
      <xdr:colOff>38100</xdr:colOff>
      <xdr:row>64</xdr:row>
      <xdr:rowOff>113665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21272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62865</xdr:rowOff>
    </xdr:from>
    <xdr:to>
      <xdr:col>116</xdr:col>
      <xdr:colOff>63500</xdr:colOff>
      <xdr:row>64</xdr:row>
      <xdr:rowOff>84582</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21323300" y="1103566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17780</xdr:rowOff>
    </xdr:from>
    <xdr:to>
      <xdr:col>107</xdr:col>
      <xdr:colOff>101600</xdr:colOff>
      <xdr:row>64</xdr:row>
      <xdr:rowOff>119380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20383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62865</xdr:rowOff>
    </xdr:from>
    <xdr:to>
      <xdr:col>111</xdr:col>
      <xdr:colOff>177800</xdr:colOff>
      <xdr:row>64</xdr:row>
      <xdr:rowOff>68580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20434300" y="110356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166751</xdr:rowOff>
    </xdr:from>
    <xdr:to>
      <xdr:col>102</xdr:col>
      <xdr:colOff>165100</xdr:colOff>
      <xdr:row>64</xdr:row>
      <xdr:rowOff>96901</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9494500" y="109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46101</xdr:rowOff>
    </xdr:from>
    <xdr:to>
      <xdr:col>107</xdr:col>
      <xdr:colOff>50800</xdr:colOff>
      <xdr:row>64</xdr:row>
      <xdr:rowOff>68580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9545300" y="1101890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31894</xdr:rowOff>
    </xdr:from>
    <xdr:ext cx="469744" cy="259045"/>
    <xdr:sp macro="" textlink="">
      <xdr:nvSpPr>
        <xdr:cNvPr id="561" name="n_1aveValue【学校施設】&#10;一人当たり面積">
          <a:extLst>
            <a:ext uri="{FF2B5EF4-FFF2-40B4-BE49-F238E27FC236}">
              <a16:creationId xmlns:a16="http://schemas.microsoft.com/office/drawing/2014/main" id="{00000000-0008-0000-0E00-000031020000}"/>
            </a:ext>
          </a:extLst>
        </xdr:cNvPr>
        <xdr:cNvSpPr txBox="1"/>
      </xdr:nvSpPr>
      <xdr:spPr>
        <a:xfrm>
          <a:off x="21075727" y="1066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39895</xdr:rowOff>
    </xdr:from>
    <xdr:ext cx="469744" cy="259045"/>
    <xdr:sp macro="" textlink="">
      <xdr:nvSpPr>
        <xdr:cNvPr id="562" name="n_2aveValue【学校施設】&#10;一人当たり面積">
          <a:extLst>
            <a:ext uri="{FF2B5EF4-FFF2-40B4-BE49-F238E27FC236}">
              <a16:creationId xmlns:a16="http://schemas.microsoft.com/office/drawing/2014/main" id="{00000000-0008-0000-0E00-000032020000}"/>
            </a:ext>
          </a:extLst>
        </xdr:cNvPr>
        <xdr:cNvSpPr txBox="1"/>
      </xdr:nvSpPr>
      <xdr:spPr>
        <a:xfrm>
          <a:off x="20199427" y="1066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37609</xdr:rowOff>
    </xdr:from>
    <xdr:ext cx="469744" cy="259045"/>
    <xdr:sp macro="" textlink="">
      <xdr:nvSpPr>
        <xdr:cNvPr id="563" name="n_3aveValue【学校施設】&#10;一人当たり面積">
          <a:extLst>
            <a:ext uri="{FF2B5EF4-FFF2-40B4-BE49-F238E27FC236}">
              <a16:creationId xmlns:a16="http://schemas.microsoft.com/office/drawing/2014/main" id="{00000000-0008-0000-0E00-000033020000}"/>
            </a:ext>
          </a:extLst>
        </xdr:cNvPr>
        <xdr:cNvSpPr txBox="1"/>
      </xdr:nvSpPr>
      <xdr:spPr>
        <a:xfrm>
          <a:off x="19310427" y="106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104792</xdr:rowOff>
    </xdr:from>
    <xdr:ext cx="469744" cy="259045"/>
    <xdr:sp macro="" textlink="">
      <xdr:nvSpPr>
        <xdr:cNvPr id="564" name="n_1mainValue【学校施設】&#10;一人当たり面積">
          <a:extLst>
            <a:ext uri="{FF2B5EF4-FFF2-40B4-BE49-F238E27FC236}">
              <a16:creationId xmlns:a16="http://schemas.microsoft.com/office/drawing/2014/main" id="{00000000-0008-0000-0E00-000034020000}"/>
            </a:ext>
          </a:extLst>
        </xdr:cNvPr>
        <xdr:cNvSpPr txBox="1"/>
      </xdr:nvSpPr>
      <xdr:spPr>
        <a:xfrm>
          <a:off x="210757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110507</xdr:rowOff>
    </xdr:from>
    <xdr:ext cx="469744" cy="259045"/>
    <xdr:sp macro="" textlink="">
      <xdr:nvSpPr>
        <xdr:cNvPr id="565" name="n_2mainValue【学校施設】&#10;一人当たり面積">
          <a:extLst>
            <a:ext uri="{FF2B5EF4-FFF2-40B4-BE49-F238E27FC236}">
              <a16:creationId xmlns:a16="http://schemas.microsoft.com/office/drawing/2014/main" id="{00000000-0008-0000-0E00-000035020000}"/>
            </a:ext>
          </a:extLst>
        </xdr:cNvPr>
        <xdr:cNvSpPr txBox="1"/>
      </xdr:nvSpPr>
      <xdr:spPr>
        <a:xfrm>
          <a:off x="20199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88028</xdr:rowOff>
    </xdr:from>
    <xdr:ext cx="469744" cy="259045"/>
    <xdr:sp macro="" textlink="">
      <xdr:nvSpPr>
        <xdr:cNvPr id="566" name="n_3mainValue【学校施設】&#10;一人当たり面積">
          <a:extLst>
            <a:ext uri="{FF2B5EF4-FFF2-40B4-BE49-F238E27FC236}">
              <a16:creationId xmlns:a16="http://schemas.microsoft.com/office/drawing/2014/main" id="{00000000-0008-0000-0E00-000036020000}"/>
            </a:ext>
          </a:extLst>
        </xdr:cNvPr>
        <xdr:cNvSpPr txBox="1"/>
      </xdr:nvSpPr>
      <xdr:spPr>
        <a:xfrm>
          <a:off x="19310427" y="1106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a:extLst>
            <a:ext uri="{FF2B5EF4-FFF2-40B4-BE49-F238E27FC236}">
              <a16:creationId xmlns:a16="http://schemas.microsoft.com/office/drawing/2014/main" id="{00000000-0008-0000-0E00-00004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92" name="【児童館】&#10;有形固定資産減価償却率最小値テキスト">
          <a:extLst>
            <a:ext uri="{FF2B5EF4-FFF2-40B4-BE49-F238E27FC236}">
              <a16:creationId xmlns:a16="http://schemas.microsoft.com/office/drawing/2014/main" id="{00000000-0008-0000-0E00-000050020000}"/>
            </a:ext>
          </a:extLst>
        </xdr:cNvPr>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94" name="【児童館】&#10;有形固定資産減価償却率最大値テキスト">
          <a:extLst>
            <a:ext uri="{FF2B5EF4-FFF2-40B4-BE49-F238E27FC236}">
              <a16:creationId xmlns:a16="http://schemas.microsoft.com/office/drawing/2014/main" id="{00000000-0008-0000-0E00-000052020000}"/>
            </a:ext>
          </a:extLst>
        </xdr:cNvPr>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596" name="【児童館】&#10;有形固定資産減価償却率平均値テキスト">
          <a:extLst>
            <a:ext uri="{FF2B5EF4-FFF2-40B4-BE49-F238E27FC236}">
              <a16:creationId xmlns:a16="http://schemas.microsoft.com/office/drawing/2014/main" id="{00000000-0008-0000-0E00-000054020000}"/>
            </a:ext>
          </a:extLst>
        </xdr:cNvPr>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6268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133366</xdr:rowOff>
    </xdr:from>
    <xdr:ext cx="405111" cy="259045"/>
    <xdr:sp macro="" textlink="">
      <xdr:nvSpPr>
        <xdr:cNvPr id="607" name="【児童館】&#10;有形固定資産減価償却率該当値テキスト">
          <a:extLst>
            <a:ext uri="{FF2B5EF4-FFF2-40B4-BE49-F238E27FC236}">
              <a16:creationId xmlns:a16="http://schemas.microsoft.com/office/drawing/2014/main" id="{00000000-0008-0000-0E00-00005F020000}"/>
            </a:ext>
          </a:extLst>
        </xdr:cNvPr>
        <xdr:cNvSpPr txBox="1"/>
      </xdr:nvSpPr>
      <xdr:spPr>
        <a:xfrm>
          <a:off x="163576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25400</xdr:rowOff>
    </xdr:from>
    <xdr:to>
      <xdr:col>81</xdr:col>
      <xdr:colOff>101600</xdr:colOff>
      <xdr:row>82</xdr:row>
      <xdr:rowOff>127000</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543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34289</xdr:rowOff>
    </xdr:from>
    <xdr:to>
      <xdr:col>85</xdr:col>
      <xdr:colOff>127000</xdr:colOff>
      <xdr:row>82</xdr:row>
      <xdr:rowOff>76200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5481300" y="140931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454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76200</xdr:rowOff>
    </xdr:from>
    <xdr:to>
      <xdr:col>81</xdr:col>
      <xdr:colOff>50800</xdr:colOff>
      <xdr:row>82</xdr:row>
      <xdr:rowOff>118111</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4592300" y="14135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109220</xdr:rowOff>
    </xdr:from>
    <xdr:to>
      <xdr:col>72</xdr:col>
      <xdr:colOff>38100</xdr:colOff>
      <xdr:row>83</xdr:row>
      <xdr:rowOff>39370</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3652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118111</xdr:rowOff>
    </xdr:from>
    <xdr:to>
      <xdr:col>76</xdr:col>
      <xdr:colOff>114300</xdr:colOff>
      <xdr:row>82</xdr:row>
      <xdr:rowOff>160020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3703300" y="14177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14" name="n_1aveValue【児童館】&#10;有形固定資産減価償却率">
          <a:extLst>
            <a:ext uri="{FF2B5EF4-FFF2-40B4-BE49-F238E27FC236}">
              <a16:creationId xmlns:a16="http://schemas.microsoft.com/office/drawing/2014/main" id="{00000000-0008-0000-0E00-000066020000}"/>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615" name="n_2aveValue【児童館】&#10;有形固定資産減価償却率">
          <a:extLst>
            <a:ext uri="{FF2B5EF4-FFF2-40B4-BE49-F238E27FC236}">
              <a16:creationId xmlns:a16="http://schemas.microsoft.com/office/drawing/2014/main" id="{00000000-0008-0000-0E00-000067020000}"/>
            </a:ext>
          </a:extLst>
        </xdr:cNvPr>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616" name="n_3aveValue【児童館】&#10;有形固定資産減価償却率">
          <a:extLst>
            <a:ext uri="{FF2B5EF4-FFF2-40B4-BE49-F238E27FC236}">
              <a16:creationId xmlns:a16="http://schemas.microsoft.com/office/drawing/2014/main" id="{00000000-0008-0000-0E00-000068020000}"/>
            </a:ext>
          </a:extLst>
        </xdr:cNvPr>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143527</xdr:rowOff>
    </xdr:from>
    <xdr:ext cx="405111" cy="259045"/>
    <xdr:sp macro="" textlink="">
      <xdr:nvSpPr>
        <xdr:cNvPr id="617" name="n_1mainValue【児童館】&#10;有形固定資産減価償却率">
          <a:extLst>
            <a:ext uri="{FF2B5EF4-FFF2-40B4-BE49-F238E27FC236}">
              <a16:creationId xmlns:a16="http://schemas.microsoft.com/office/drawing/2014/main" id="{00000000-0008-0000-0E00-000069020000}"/>
            </a:ext>
          </a:extLst>
        </xdr:cNvPr>
        <xdr:cNvSpPr txBox="1"/>
      </xdr:nvSpPr>
      <xdr:spPr>
        <a:xfrm>
          <a:off x="15266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18" name="n_2mainValue【児童館】&#10;有形固定資産減価償却率">
          <a:extLst>
            <a:ext uri="{FF2B5EF4-FFF2-40B4-BE49-F238E27FC236}">
              <a16:creationId xmlns:a16="http://schemas.microsoft.com/office/drawing/2014/main" id="{00000000-0008-0000-0E00-00006A020000}"/>
            </a:ext>
          </a:extLst>
        </xdr:cNvPr>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55897</xdr:rowOff>
    </xdr:from>
    <xdr:ext cx="405111" cy="259045"/>
    <xdr:sp macro="" textlink="">
      <xdr:nvSpPr>
        <xdr:cNvPr id="619" name="n_3mainValue【児童館】&#10;有形固定資産減価償却率">
          <a:extLst>
            <a:ext uri="{FF2B5EF4-FFF2-40B4-BE49-F238E27FC236}">
              <a16:creationId xmlns:a16="http://schemas.microsoft.com/office/drawing/2014/main" id="{00000000-0008-0000-0E00-00006B020000}"/>
            </a:ext>
          </a:extLst>
        </xdr:cNvPr>
        <xdr:cNvSpPr txBox="1"/>
      </xdr:nvSpPr>
      <xdr:spPr>
        <a:xfrm>
          <a:off x="13500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児童館】&#10;一人当たり面積グラフ枠">
          <a:extLst>
            <a:ext uri="{FF2B5EF4-FFF2-40B4-BE49-F238E27FC236}">
              <a16:creationId xmlns:a16="http://schemas.microsoft.com/office/drawing/2014/main" id="{00000000-0008-0000-0E00-00008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44" name="【児童館】&#10;一人当たり面積最小値テキスト">
          <a:extLst>
            <a:ext uri="{FF2B5EF4-FFF2-40B4-BE49-F238E27FC236}">
              <a16:creationId xmlns:a16="http://schemas.microsoft.com/office/drawing/2014/main" id="{00000000-0008-0000-0E00-000084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46" name="【児童館】&#10;一人当たり面積最大値テキスト">
          <a:extLst>
            <a:ext uri="{FF2B5EF4-FFF2-40B4-BE49-F238E27FC236}">
              <a16:creationId xmlns:a16="http://schemas.microsoft.com/office/drawing/2014/main" id="{00000000-0008-0000-0E00-000086020000}"/>
            </a:ext>
          </a:extLst>
        </xdr:cNvPr>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48" name="【児童館】&#10;一人当たり面積平均値テキスト">
          <a:extLst>
            <a:ext uri="{FF2B5EF4-FFF2-40B4-BE49-F238E27FC236}">
              <a16:creationId xmlns:a16="http://schemas.microsoft.com/office/drawing/2014/main" id="{00000000-0008-0000-0E00-000088020000}"/>
            </a:ext>
          </a:extLst>
        </xdr:cNvPr>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44450</xdr:rowOff>
    </xdr:from>
    <xdr:to>
      <xdr:col>112</xdr:col>
      <xdr:colOff>38100</xdr:colOff>
      <xdr:row>85</xdr:row>
      <xdr:rowOff>146050</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21272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20383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9494500" y="1460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38100</xdr:rowOff>
    </xdr:from>
    <xdr:to>
      <xdr:col>116</xdr:col>
      <xdr:colOff>114300</xdr:colOff>
      <xdr:row>86</xdr:row>
      <xdr:rowOff>139700</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22110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124477</xdr:rowOff>
    </xdr:from>
    <xdr:ext cx="469744" cy="259045"/>
    <xdr:sp macro="" textlink="">
      <xdr:nvSpPr>
        <xdr:cNvPr id="659" name="【児童館】&#10;一人当たり面積該当値テキスト">
          <a:extLst>
            <a:ext uri="{FF2B5EF4-FFF2-40B4-BE49-F238E27FC236}">
              <a16:creationId xmlns:a16="http://schemas.microsoft.com/office/drawing/2014/main" id="{00000000-0008-0000-0E00-000093020000}"/>
            </a:ext>
          </a:extLst>
        </xdr:cNvPr>
        <xdr:cNvSpPr txBox="1"/>
      </xdr:nvSpPr>
      <xdr:spPr>
        <a:xfrm>
          <a:off x="221996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38100</xdr:rowOff>
    </xdr:from>
    <xdr:to>
      <xdr:col>112</xdr:col>
      <xdr:colOff>38100</xdr:colOff>
      <xdr:row>86</xdr:row>
      <xdr:rowOff>139700</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21272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88900</xdr:rowOff>
    </xdr:from>
    <xdr:to>
      <xdr:col>116</xdr:col>
      <xdr:colOff>63500</xdr:colOff>
      <xdr:row>86</xdr:row>
      <xdr:rowOff>88900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21323300" y="1483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38100</xdr:rowOff>
    </xdr:from>
    <xdr:to>
      <xdr:col>107</xdr:col>
      <xdr:colOff>101600</xdr:colOff>
      <xdr:row>86</xdr:row>
      <xdr:rowOff>139700</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20383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88900</xdr:rowOff>
    </xdr:from>
    <xdr:to>
      <xdr:col>111</xdr:col>
      <xdr:colOff>177800</xdr:colOff>
      <xdr:row>86</xdr:row>
      <xdr:rowOff>88900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20434300" y="1483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38100</xdr:rowOff>
    </xdr:from>
    <xdr:to>
      <xdr:col>102</xdr:col>
      <xdr:colOff>165100</xdr:colOff>
      <xdr:row>86</xdr:row>
      <xdr:rowOff>139700</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9494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88900</xdr:rowOff>
    </xdr:from>
    <xdr:to>
      <xdr:col>107</xdr:col>
      <xdr:colOff>50800</xdr:colOff>
      <xdr:row>86</xdr:row>
      <xdr:rowOff>88900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9545300" y="1483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162577</xdr:rowOff>
    </xdr:from>
    <xdr:ext cx="469744" cy="259045"/>
    <xdr:sp macro="" textlink="">
      <xdr:nvSpPr>
        <xdr:cNvPr id="666" name="n_1aveValue【児童館】&#10;一人当たり面積">
          <a:extLst>
            <a:ext uri="{FF2B5EF4-FFF2-40B4-BE49-F238E27FC236}">
              <a16:creationId xmlns:a16="http://schemas.microsoft.com/office/drawing/2014/main" id="{00000000-0008-0000-0E00-00009A020000}"/>
            </a:ext>
          </a:extLst>
        </xdr:cNvPr>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67" name="n_2aveValue【児童館】&#10;一人当たり面積">
          <a:extLst>
            <a:ext uri="{FF2B5EF4-FFF2-40B4-BE49-F238E27FC236}">
              <a16:creationId xmlns:a16="http://schemas.microsoft.com/office/drawing/2014/main" id="{00000000-0008-0000-0E00-00009B020000}"/>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149877</xdr:rowOff>
    </xdr:from>
    <xdr:ext cx="469744" cy="259045"/>
    <xdr:sp macro="" textlink="">
      <xdr:nvSpPr>
        <xdr:cNvPr id="668" name="n_3aveValue【児童館】&#10;一人当たり面積">
          <a:extLst>
            <a:ext uri="{FF2B5EF4-FFF2-40B4-BE49-F238E27FC236}">
              <a16:creationId xmlns:a16="http://schemas.microsoft.com/office/drawing/2014/main" id="{00000000-0008-0000-0E00-00009C020000}"/>
            </a:ext>
          </a:extLst>
        </xdr:cNvPr>
        <xdr:cNvSpPr txBox="1"/>
      </xdr:nvSpPr>
      <xdr:spPr>
        <a:xfrm>
          <a:off x="19310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130827</xdr:rowOff>
    </xdr:from>
    <xdr:ext cx="469744" cy="259045"/>
    <xdr:sp macro="" textlink="">
      <xdr:nvSpPr>
        <xdr:cNvPr id="669" name="n_1mainValue【児童館】&#10;一人当たり面積">
          <a:extLst>
            <a:ext uri="{FF2B5EF4-FFF2-40B4-BE49-F238E27FC236}">
              <a16:creationId xmlns:a16="http://schemas.microsoft.com/office/drawing/2014/main" id="{00000000-0008-0000-0E00-00009D020000}"/>
            </a:ext>
          </a:extLst>
        </xdr:cNvPr>
        <xdr:cNvSpPr txBox="1"/>
      </xdr:nvSpPr>
      <xdr:spPr>
        <a:xfrm>
          <a:off x="210757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130827</xdr:rowOff>
    </xdr:from>
    <xdr:ext cx="469744" cy="259045"/>
    <xdr:sp macro="" textlink="">
      <xdr:nvSpPr>
        <xdr:cNvPr id="670" name="n_2mainValue【児童館】&#10;一人当たり面積">
          <a:extLst>
            <a:ext uri="{FF2B5EF4-FFF2-40B4-BE49-F238E27FC236}">
              <a16:creationId xmlns:a16="http://schemas.microsoft.com/office/drawing/2014/main" id="{00000000-0008-0000-0E00-00009E020000}"/>
            </a:ext>
          </a:extLst>
        </xdr:cNvPr>
        <xdr:cNvSpPr txBox="1"/>
      </xdr:nvSpPr>
      <xdr:spPr>
        <a:xfrm>
          <a:off x="20199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130827</xdr:rowOff>
    </xdr:from>
    <xdr:ext cx="469744" cy="259045"/>
    <xdr:sp macro="" textlink="">
      <xdr:nvSpPr>
        <xdr:cNvPr id="671" name="n_3mainValue【児童館】&#10;一人当たり面積">
          <a:extLst>
            <a:ext uri="{FF2B5EF4-FFF2-40B4-BE49-F238E27FC236}">
              <a16:creationId xmlns:a16="http://schemas.microsoft.com/office/drawing/2014/main" id="{00000000-0008-0000-0E00-00009F020000}"/>
            </a:ext>
          </a:extLst>
        </xdr:cNvPr>
        <xdr:cNvSpPr txBox="1"/>
      </xdr:nvSpPr>
      <xdr:spPr>
        <a:xfrm>
          <a:off x="19310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3" name="【公民館】&#10;有形固定資産減価償却率グラフ枠">
          <a:extLst>
            <a:ext uri="{FF2B5EF4-FFF2-40B4-BE49-F238E27FC236}">
              <a16:creationId xmlns:a16="http://schemas.microsoft.com/office/drawing/2014/main" id="{00000000-0008-0000-0E00-0000B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95" name="【公民館】&#10;有形固定資産減価償却率最小値テキスト">
          <a:extLst>
            <a:ext uri="{FF2B5EF4-FFF2-40B4-BE49-F238E27FC236}">
              <a16:creationId xmlns:a16="http://schemas.microsoft.com/office/drawing/2014/main" id="{00000000-0008-0000-0E00-0000B7020000}"/>
            </a:ext>
          </a:extLst>
        </xdr:cNvPr>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97" name="【公民館】&#10;有形固定資産減価償却率最大値テキスト">
          <a:extLst>
            <a:ext uri="{FF2B5EF4-FFF2-40B4-BE49-F238E27FC236}">
              <a16:creationId xmlns:a16="http://schemas.microsoft.com/office/drawing/2014/main" id="{00000000-0008-0000-0E00-0000B90200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699" name="【公民館】&#10;有形固定資産減価償却率平均値テキスト">
          <a:extLst>
            <a:ext uri="{FF2B5EF4-FFF2-40B4-BE49-F238E27FC236}">
              <a16:creationId xmlns:a16="http://schemas.microsoft.com/office/drawing/2014/main" id="{00000000-0008-0000-0E00-0000BB020000}"/>
            </a:ext>
          </a:extLst>
        </xdr:cNvPr>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148844</xdr:rowOff>
    </xdr:from>
    <xdr:to>
      <xdr:col>81</xdr:col>
      <xdr:colOff>101600</xdr:colOff>
      <xdr:row>107</xdr:row>
      <xdr:rowOff>78994</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5430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162561</xdr:rowOff>
    </xdr:from>
    <xdr:to>
      <xdr:col>76</xdr:col>
      <xdr:colOff>165100</xdr:colOff>
      <xdr:row>107</xdr:row>
      <xdr:rowOff>92711</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4541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50546</xdr:rowOff>
    </xdr:from>
    <xdr:to>
      <xdr:col>72</xdr:col>
      <xdr:colOff>38100</xdr:colOff>
      <xdr:row>107</xdr:row>
      <xdr:rowOff>152146</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3652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7113</xdr:rowOff>
    </xdr:from>
    <xdr:to>
      <xdr:col>85</xdr:col>
      <xdr:colOff>177800</xdr:colOff>
      <xdr:row>108</xdr:row>
      <xdr:rowOff>108713</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62687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93490</xdr:rowOff>
    </xdr:from>
    <xdr:ext cx="405111" cy="259045"/>
    <xdr:sp macro="" textlink="">
      <xdr:nvSpPr>
        <xdr:cNvPr id="710" name="【公民館】&#10;有形固定資産減価償却率該当値テキスト">
          <a:extLst>
            <a:ext uri="{FF2B5EF4-FFF2-40B4-BE49-F238E27FC236}">
              <a16:creationId xmlns:a16="http://schemas.microsoft.com/office/drawing/2014/main" id="{00000000-0008-0000-0E00-0000C6020000}"/>
            </a:ext>
          </a:extLst>
        </xdr:cNvPr>
        <xdr:cNvSpPr txBox="1"/>
      </xdr:nvSpPr>
      <xdr:spPr>
        <a:xfrm>
          <a:off x="16357600" y="1843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164846</xdr:rowOff>
    </xdr:from>
    <xdr:to>
      <xdr:col>81</xdr:col>
      <xdr:colOff>101600</xdr:colOff>
      <xdr:row>108</xdr:row>
      <xdr:rowOff>94996</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5430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44196</xdr:rowOff>
    </xdr:from>
    <xdr:to>
      <xdr:col>85</xdr:col>
      <xdr:colOff>127000</xdr:colOff>
      <xdr:row>108</xdr:row>
      <xdr:rowOff>57913</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5481300" y="185607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71120</xdr:rowOff>
    </xdr:from>
    <xdr:to>
      <xdr:col>76</xdr:col>
      <xdr:colOff>165100</xdr:colOff>
      <xdr:row>108</xdr:row>
      <xdr:rowOff>1270</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454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121920</xdr:rowOff>
    </xdr:from>
    <xdr:to>
      <xdr:col>81</xdr:col>
      <xdr:colOff>50800</xdr:colOff>
      <xdr:row>108</xdr:row>
      <xdr:rowOff>44196</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4592300" y="1846707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50546</xdr:rowOff>
    </xdr:from>
    <xdr:to>
      <xdr:col>72</xdr:col>
      <xdr:colOff>38100</xdr:colOff>
      <xdr:row>107</xdr:row>
      <xdr:rowOff>152146</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3652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101346</xdr:rowOff>
    </xdr:from>
    <xdr:to>
      <xdr:col>76</xdr:col>
      <xdr:colOff>114300</xdr:colOff>
      <xdr:row>107</xdr:row>
      <xdr:rowOff>121920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3703300" y="1844649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95521</xdr:rowOff>
    </xdr:from>
    <xdr:ext cx="405111" cy="259045"/>
    <xdr:sp macro="" textlink="">
      <xdr:nvSpPr>
        <xdr:cNvPr id="717" name="n_1aveValue【公民館】&#10;有形固定資産減価償却率">
          <a:extLst>
            <a:ext uri="{FF2B5EF4-FFF2-40B4-BE49-F238E27FC236}">
              <a16:creationId xmlns:a16="http://schemas.microsoft.com/office/drawing/2014/main" id="{00000000-0008-0000-0E00-0000CD020000}"/>
            </a:ext>
          </a:extLst>
        </xdr:cNvPr>
        <xdr:cNvSpPr txBox="1"/>
      </xdr:nvSpPr>
      <xdr:spPr>
        <a:xfrm>
          <a:off x="15266044" y="1809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109238</xdr:rowOff>
    </xdr:from>
    <xdr:ext cx="405111" cy="259045"/>
    <xdr:sp macro="" textlink="">
      <xdr:nvSpPr>
        <xdr:cNvPr id="718" name="n_2aveValue【公民館】&#10;有形固定資産減価償却率">
          <a:extLst>
            <a:ext uri="{FF2B5EF4-FFF2-40B4-BE49-F238E27FC236}">
              <a16:creationId xmlns:a16="http://schemas.microsoft.com/office/drawing/2014/main" id="{00000000-0008-0000-0E00-0000CE020000}"/>
            </a:ext>
          </a:extLst>
        </xdr:cNvPr>
        <xdr:cNvSpPr txBox="1"/>
      </xdr:nvSpPr>
      <xdr:spPr>
        <a:xfrm>
          <a:off x="14389744" y="1811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143273</xdr:rowOff>
    </xdr:from>
    <xdr:ext cx="405111" cy="259045"/>
    <xdr:sp macro="" textlink="">
      <xdr:nvSpPr>
        <xdr:cNvPr id="719" name="n_3aveValue【公民館】&#10;有形固定資産減価償却率">
          <a:extLst>
            <a:ext uri="{FF2B5EF4-FFF2-40B4-BE49-F238E27FC236}">
              <a16:creationId xmlns:a16="http://schemas.microsoft.com/office/drawing/2014/main" id="{00000000-0008-0000-0E00-0000CF020000}"/>
            </a:ext>
          </a:extLst>
        </xdr:cNvPr>
        <xdr:cNvSpPr txBox="1"/>
      </xdr:nvSpPr>
      <xdr:spPr>
        <a:xfrm>
          <a:off x="13500744" y="1848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86123</xdr:rowOff>
    </xdr:from>
    <xdr:ext cx="405111" cy="259045"/>
    <xdr:sp macro="" textlink="">
      <xdr:nvSpPr>
        <xdr:cNvPr id="720" name="n_1mainValue【公民館】&#10;有形固定資産減価償却率">
          <a:extLst>
            <a:ext uri="{FF2B5EF4-FFF2-40B4-BE49-F238E27FC236}">
              <a16:creationId xmlns:a16="http://schemas.microsoft.com/office/drawing/2014/main" id="{00000000-0008-0000-0E00-0000D0020000}"/>
            </a:ext>
          </a:extLst>
        </xdr:cNvPr>
        <xdr:cNvSpPr txBox="1"/>
      </xdr:nvSpPr>
      <xdr:spPr>
        <a:xfrm>
          <a:off x="15266044" y="1860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163847</xdr:rowOff>
    </xdr:from>
    <xdr:ext cx="405111" cy="259045"/>
    <xdr:sp macro="" textlink="">
      <xdr:nvSpPr>
        <xdr:cNvPr id="721" name="n_2mainValue【公民館】&#10;有形固定資産減価償却率">
          <a:extLst>
            <a:ext uri="{FF2B5EF4-FFF2-40B4-BE49-F238E27FC236}">
              <a16:creationId xmlns:a16="http://schemas.microsoft.com/office/drawing/2014/main" id="{00000000-0008-0000-0E00-0000D1020000}"/>
            </a:ext>
          </a:extLst>
        </xdr:cNvPr>
        <xdr:cNvSpPr txBox="1"/>
      </xdr:nvSpPr>
      <xdr:spPr>
        <a:xfrm>
          <a:off x="14389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168673</xdr:rowOff>
    </xdr:from>
    <xdr:ext cx="405111" cy="259045"/>
    <xdr:sp macro="" textlink="">
      <xdr:nvSpPr>
        <xdr:cNvPr id="722" name="n_3mainValue【公民館】&#10;有形固定資産減価償却率">
          <a:extLst>
            <a:ext uri="{FF2B5EF4-FFF2-40B4-BE49-F238E27FC236}">
              <a16:creationId xmlns:a16="http://schemas.microsoft.com/office/drawing/2014/main" id="{00000000-0008-0000-0E00-0000D2020000}"/>
            </a:ext>
          </a:extLst>
        </xdr:cNvPr>
        <xdr:cNvSpPr txBox="1"/>
      </xdr:nvSpPr>
      <xdr:spPr>
        <a:xfrm>
          <a:off x="13500744" y="1817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公民館】&#10;一人当たり面積グラフ枠">
          <a:extLst>
            <a:ext uri="{FF2B5EF4-FFF2-40B4-BE49-F238E27FC236}">
              <a16:creationId xmlns:a16="http://schemas.microsoft.com/office/drawing/2014/main" id="{00000000-0008-0000-0E00-0000E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47" name="【公民館】&#10;一人当たり面積最小値テキスト">
          <a:extLst>
            <a:ext uri="{FF2B5EF4-FFF2-40B4-BE49-F238E27FC236}">
              <a16:creationId xmlns:a16="http://schemas.microsoft.com/office/drawing/2014/main" id="{00000000-0008-0000-0E00-0000EB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49" name="【公民館】&#10;一人当たり面積最大値テキスト">
          <a:extLst>
            <a:ext uri="{FF2B5EF4-FFF2-40B4-BE49-F238E27FC236}">
              <a16:creationId xmlns:a16="http://schemas.microsoft.com/office/drawing/2014/main" id="{00000000-0008-0000-0E00-0000ED020000}"/>
            </a:ext>
          </a:extLst>
        </xdr:cNvPr>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51" name="【公民館】&#10;一人当たり面積平均値テキスト">
          <a:extLst>
            <a:ext uri="{FF2B5EF4-FFF2-40B4-BE49-F238E27FC236}">
              <a16:creationId xmlns:a16="http://schemas.microsoft.com/office/drawing/2014/main" id="{00000000-0008-0000-0E00-0000EF020000}"/>
            </a:ext>
          </a:extLst>
        </xdr:cNvPr>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82566</xdr:rowOff>
    </xdr:from>
    <xdr:ext cx="469744" cy="259045"/>
    <xdr:sp macro="" textlink="">
      <xdr:nvSpPr>
        <xdr:cNvPr id="762" name="【公民館】&#10;一人当たり面積該当値テキスト">
          <a:extLst>
            <a:ext uri="{FF2B5EF4-FFF2-40B4-BE49-F238E27FC236}">
              <a16:creationId xmlns:a16="http://schemas.microsoft.com/office/drawing/2014/main" id="{00000000-0008-0000-0E00-0000FA020000}"/>
            </a:ext>
          </a:extLst>
        </xdr:cNvPr>
        <xdr:cNvSpPr txBox="1"/>
      </xdr:nvSpPr>
      <xdr:spPr>
        <a:xfrm>
          <a:off x="22199600"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21589</xdr:rowOff>
    </xdr:from>
    <xdr:to>
      <xdr:col>112</xdr:col>
      <xdr:colOff>38100</xdr:colOff>
      <xdr:row>105</xdr:row>
      <xdr:rowOff>123189</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2127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110489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21323300" y="180746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2038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72389</xdr:rowOff>
    </xdr:from>
    <xdr:to>
      <xdr:col>111</xdr:col>
      <xdr:colOff>177800</xdr:colOff>
      <xdr:row>105</xdr:row>
      <xdr:rowOff>118111</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20434300" y="18074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113030</xdr:rowOff>
    </xdr:from>
    <xdr:to>
      <xdr:col>102</xdr:col>
      <xdr:colOff>165100</xdr:colOff>
      <xdr:row>106</xdr:row>
      <xdr:rowOff>43180</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9494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118111</xdr:rowOff>
    </xdr:from>
    <xdr:to>
      <xdr:col>107</xdr:col>
      <xdr:colOff>50800</xdr:colOff>
      <xdr:row>105</xdr:row>
      <xdr:rowOff>163830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flipV="1">
          <a:off x="19545300" y="18120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69" name="n_1aveValue【公民館】&#10;一人当たり面積">
          <a:extLst>
            <a:ext uri="{FF2B5EF4-FFF2-40B4-BE49-F238E27FC236}">
              <a16:creationId xmlns:a16="http://schemas.microsoft.com/office/drawing/2014/main" id="{00000000-0008-0000-0E00-000001030000}"/>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70" name="n_2aveValue【公民館】&#10;一人当たり面積">
          <a:extLst>
            <a:ext uri="{FF2B5EF4-FFF2-40B4-BE49-F238E27FC236}">
              <a16:creationId xmlns:a16="http://schemas.microsoft.com/office/drawing/2014/main" id="{00000000-0008-0000-0E00-000002030000}"/>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71" name="n_3aveValue【公民館】&#10;一人当たり面積">
          <a:extLst>
            <a:ext uri="{FF2B5EF4-FFF2-40B4-BE49-F238E27FC236}">
              <a16:creationId xmlns:a16="http://schemas.microsoft.com/office/drawing/2014/main" id="{00000000-0008-0000-0E00-000003030000}"/>
            </a:ext>
          </a:extLst>
        </xdr:cNvPr>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114316</xdr:rowOff>
    </xdr:from>
    <xdr:ext cx="469744" cy="259045"/>
    <xdr:sp macro="" textlink="">
      <xdr:nvSpPr>
        <xdr:cNvPr id="772" name="n_1mainValue【公民館】&#10;一人当たり面積">
          <a:extLst>
            <a:ext uri="{FF2B5EF4-FFF2-40B4-BE49-F238E27FC236}">
              <a16:creationId xmlns:a16="http://schemas.microsoft.com/office/drawing/2014/main" id="{00000000-0008-0000-0E00-000004030000}"/>
            </a:ext>
          </a:extLst>
        </xdr:cNvPr>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773" name="n_2mainValue【公民館】&#10;一人当たり面積">
          <a:extLst>
            <a:ext uri="{FF2B5EF4-FFF2-40B4-BE49-F238E27FC236}">
              <a16:creationId xmlns:a16="http://schemas.microsoft.com/office/drawing/2014/main" id="{00000000-0008-0000-0E00-000005030000}"/>
            </a:ext>
          </a:extLst>
        </xdr:cNvPr>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774" name="n_3mainValue【公民館】&#10;一人当たり面積">
          <a:extLst>
            <a:ext uri="{FF2B5EF4-FFF2-40B4-BE49-F238E27FC236}">
              <a16:creationId xmlns:a16="http://schemas.microsoft.com/office/drawing/2014/main" id="{00000000-0008-0000-0E00-000006030000}"/>
            </a:ext>
          </a:extLst>
        </xdr:cNvPr>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年度末において、当市で有形固定資産減価償却率が類似団体と比較して特に大きな施設類型は、道路である。道路は、８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ポイントと類似団体、全国平均と比べて高い。１９８０年代以前に整備された道路の整備費が資産の約９割を占めており、老朽化度合いが高い状況である。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及び公民館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は、老朽化の解消のため、建替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や耐震改修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を実施し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てきたため、類似団体と比較して有形固定資産減価償却率は低くなっている。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603,838
567,850
61.95
199,768,541
188,993,093
7,911,178
106,645,163
166,807,072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43362</xdr:rowOff>
    </xdr:from>
    <xdr:to>
      <xdr:col>15</xdr:col>
      <xdr:colOff>101600</xdr:colOff>
      <xdr:row>38</xdr:row>
      <xdr:rowOff>144962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95613</xdr:rowOff>
    </xdr:from>
    <xdr:to>
      <xdr:col>24</xdr:col>
      <xdr:colOff>114300</xdr:colOff>
      <xdr:row>39</xdr:row>
      <xdr:rowOff>25763</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74040</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126637</xdr:rowOff>
    </xdr:from>
    <xdr:to>
      <xdr:col>20</xdr:col>
      <xdr:colOff>38100</xdr:colOff>
      <xdr:row>39</xdr:row>
      <xdr:rowOff>56787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146413</xdr:rowOff>
    </xdr:from>
    <xdr:to>
      <xdr:col>24</xdr:col>
      <xdr:colOff>63500</xdr:colOff>
      <xdr:row>39</xdr:row>
      <xdr:rowOff>5987</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6615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159294</xdr:rowOff>
    </xdr:from>
    <xdr:to>
      <xdr:col>15</xdr:col>
      <xdr:colOff>101600</xdr:colOff>
      <xdr:row>39</xdr:row>
      <xdr:rowOff>89444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5987</xdr:rowOff>
    </xdr:from>
    <xdr:to>
      <xdr:col>19</xdr:col>
      <xdr:colOff>177800</xdr:colOff>
      <xdr:row>39</xdr:row>
      <xdr:rowOff>38644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6925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126637</xdr:rowOff>
    </xdr:from>
    <xdr:to>
      <xdr:col>10</xdr:col>
      <xdr:colOff>165100</xdr:colOff>
      <xdr:row>39</xdr:row>
      <xdr:rowOff>56787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5987</xdr:rowOff>
    </xdr:from>
    <xdr:to>
      <xdr:col>15</xdr:col>
      <xdr:colOff>50800</xdr:colOff>
      <xdr:row>39</xdr:row>
      <xdr:rowOff>38644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6925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161488</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47914</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80571</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47914</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146050</xdr:rowOff>
    </xdr:from>
    <xdr:to>
      <xdr:col>50</xdr:col>
      <xdr:colOff>165100</xdr:colOff>
      <xdr:row>40</xdr:row>
      <xdr:rowOff>76200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12700</xdr:rowOff>
    </xdr:from>
    <xdr:to>
      <xdr:col>41</xdr:col>
      <xdr:colOff>101600</xdr:colOff>
      <xdr:row>40</xdr:row>
      <xdr:rowOff>114300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143527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40</xdr:row>
      <xdr:rowOff>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84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158750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675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67327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67327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54627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00000000-0008-0000-0F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a:extLst>
            <a:ext uri="{FF2B5EF4-FFF2-40B4-BE49-F238E27FC236}">
              <a16:creationId xmlns:a16="http://schemas.microsoft.com/office/drawing/2014/main" id="{00000000-0008-0000-0F00-0000A1000000}"/>
            </a:ext>
          </a:extLst>
        </xdr:cNvPr>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a:extLst>
            <a:ext uri="{FF2B5EF4-FFF2-40B4-BE49-F238E27FC236}">
              <a16:creationId xmlns:a16="http://schemas.microsoft.com/office/drawing/2014/main" id="{00000000-0008-0000-0F00-0000A3000000}"/>
            </a:ext>
          </a:extLst>
        </xdr:cNvPr>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00000000-0008-0000-0F00-0000A5000000}"/>
            </a:ext>
          </a:extLst>
        </xdr:cNvPr>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79502</xdr:rowOff>
    </xdr:from>
    <xdr:to>
      <xdr:col>20</xdr:col>
      <xdr:colOff>38100</xdr:colOff>
      <xdr:row>60</xdr:row>
      <xdr:rowOff>9652</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3746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88646</xdr:rowOff>
    </xdr:from>
    <xdr:to>
      <xdr:col>15</xdr:col>
      <xdr:colOff>101600</xdr:colOff>
      <xdr:row>60</xdr:row>
      <xdr:rowOff>18796</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2857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1968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134366</xdr:rowOff>
    </xdr:from>
    <xdr:to>
      <xdr:col>24</xdr:col>
      <xdr:colOff>114300</xdr:colOff>
      <xdr:row>60</xdr:row>
      <xdr:rowOff>64516</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45847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112793</xdr:rowOff>
    </xdr:from>
    <xdr:ext cx="405111" cy="259045"/>
    <xdr:sp macro="" textlink="">
      <xdr:nvSpPr>
        <xdr:cNvPr id="176" name="【体育館・プール】&#10;有形固定資産減価償却率該当値テキスト">
          <a:extLst>
            <a:ext uri="{FF2B5EF4-FFF2-40B4-BE49-F238E27FC236}">
              <a16:creationId xmlns:a16="http://schemas.microsoft.com/office/drawing/2014/main" id="{00000000-0008-0000-0F00-0000B0000000}"/>
            </a:ext>
          </a:extLst>
        </xdr:cNvPr>
        <xdr:cNvSpPr txBox="1"/>
      </xdr:nvSpPr>
      <xdr:spPr>
        <a:xfrm>
          <a:off x="4673600"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116078</xdr:rowOff>
    </xdr:from>
    <xdr:to>
      <xdr:col>20</xdr:col>
      <xdr:colOff>38100</xdr:colOff>
      <xdr:row>60</xdr:row>
      <xdr:rowOff>46228</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3746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166878</xdr:rowOff>
    </xdr:from>
    <xdr:to>
      <xdr:col>24</xdr:col>
      <xdr:colOff>63500</xdr:colOff>
      <xdr:row>60</xdr:row>
      <xdr:rowOff>13716</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3797300" y="102824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127508</xdr:rowOff>
    </xdr:from>
    <xdr:to>
      <xdr:col>15</xdr:col>
      <xdr:colOff>101600</xdr:colOff>
      <xdr:row>60</xdr:row>
      <xdr:rowOff>57658</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2857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166878</xdr:rowOff>
    </xdr:from>
    <xdr:to>
      <xdr:col>19</xdr:col>
      <xdr:colOff>177800</xdr:colOff>
      <xdr:row>60</xdr:row>
      <xdr:rowOff>6858</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2908300" y="102824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196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6858</xdr:rowOff>
    </xdr:from>
    <xdr:to>
      <xdr:col>15</xdr:col>
      <xdr:colOff>50800</xdr:colOff>
      <xdr:row>60</xdr:row>
      <xdr:rowOff>57150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2019300" y="1029385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26179</xdr:rowOff>
    </xdr:from>
    <xdr:ext cx="405111" cy="259045"/>
    <xdr:sp macro="" textlink="">
      <xdr:nvSpPr>
        <xdr:cNvPr id="183" name="n_1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3582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35323</xdr:rowOff>
    </xdr:from>
    <xdr:ext cx="405111" cy="259045"/>
    <xdr:sp macro="" textlink="">
      <xdr:nvSpPr>
        <xdr:cNvPr id="184" name="n_2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27057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185" name="n_3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37355</xdr:rowOff>
    </xdr:from>
    <xdr:ext cx="405111" cy="259045"/>
    <xdr:sp macro="" textlink="">
      <xdr:nvSpPr>
        <xdr:cNvPr id="186" name="n_1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48785</xdr:rowOff>
    </xdr:from>
    <xdr:ext cx="405111" cy="259045"/>
    <xdr:sp macro="" textlink="">
      <xdr:nvSpPr>
        <xdr:cNvPr id="187" name="n_2main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99077</xdr:rowOff>
    </xdr:from>
    <xdr:ext cx="405111" cy="259045"/>
    <xdr:sp macro="" textlink="">
      <xdr:nvSpPr>
        <xdr:cNvPr id="188" name="n_3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a:extLst>
            <a:ext uri="{FF2B5EF4-FFF2-40B4-BE49-F238E27FC236}">
              <a16:creationId xmlns:a16="http://schemas.microsoft.com/office/drawing/2014/main" id="{00000000-0008-0000-0F00-0000D5000000}"/>
            </a:ext>
          </a:extLst>
        </xdr:cNvPr>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a:extLst>
            <a:ext uri="{FF2B5EF4-FFF2-40B4-BE49-F238E27FC236}">
              <a16:creationId xmlns:a16="http://schemas.microsoft.com/office/drawing/2014/main" id="{00000000-0008-0000-0F00-0000D7000000}"/>
            </a:ext>
          </a:extLst>
        </xdr:cNvPr>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17" name="【体育館・プール】&#10;一人当たり面積平均値テキスト">
          <a:extLst>
            <a:ext uri="{FF2B5EF4-FFF2-40B4-BE49-F238E27FC236}">
              <a16:creationId xmlns:a16="http://schemas.microsoft.com/office/drawing/2014/main" id="{00000000-0008-0000-0F00-0000D9000000}"/>
            </a:ext>
          </a:extLst>
        </xdr:cNvPr>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38100</xdr:rowOff>
    </xdr:from>
    <xdr:to>
      <xdr:col>50</xdr:col>
      <xdr:colOff>165100</xdr:colOff>
      <xdr:row>63</xdr:row>
      <xdr:rowOff>139700</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9588500" y="108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45720</xdr:rowOff>
    </xdr:from>
    <xdr:to>
      <xdr:col>46</xdr:col>
      <xdr:colOff>38100</xdr:colOff>
      <xdr:row>63</xdr:row>
      <xdr:rowOff>147320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86995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31750</xdr:rowOff>
    </xdr:from>
    <xdr:to>
      <xdr:col>41</xdr:col>
      <xdr:colOff>101600</xdr:colOff>
      <xdr:row>63</xdr:row>
      <xdr:rowOff>133350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7810500" y="1083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58420</xdr:rowOff>
    </xdr:from>
    <xdr:to>
      <xdr:col>55</xdr:col>
      <xdr:colOff>50800</xdr:colOff>
      <xdr:row>63</xdr:row>
      <xdr:rowOff>160020</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10426700" y="108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28" name="【体育館・プール】&#10;一人当たり面積該当値テキスト">
          <a:extLst>
            <a:ext uri="{FF2B5EF4-FFF2-40B4-BE49-F238E27FC236}">
              <a16:creationId xmlns:a16="http://schemas.microsoft.com/office/drawing/2014/main" id="{00000000-0008-0000-0F00-0000E4000000}"/>
            </a:ext>
          </a:extLst>
        </xdr:cNvPr>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57150</xdr:rowOff>
    </xdr:from>
    <xdr:to>
      <xdr:col>50</xdr:col>
      <xdr:colOff>165100</xdr:colOff>
      <xdr:row>63</xdr:row>
      <xdr:rowOff>158750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9588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107950</xdr:rowOff>
    </xdr:from>
    <xdr:to>
      <xdr:col>55</xdr:col>
      <xdr:colOff>0</xdr:colOff>
      <xdr:row>63</xdr:row>
      <xdr:rowOff>109220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9639300" y="109093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57150</xdr:rowOff>
    </xdr:from>
    <xdr:to>
      <xdr:col>46</xdr:col>
      <xdr:colOff>38100</xdr:colOff>
      <xdr:row>63</xdr:row>
      <xdr:rowOff>158750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8699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107950</xdr:rowOff>
    </xdr:from>
    <xdr:to>
      <xdr:col>50</xdr:col>
      <xdr:colOff>114300</xdr:colOff>
      <xdr:row>63</xdr:row>
      <xdr:rowOff>107950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8750300" y="1090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57150</xdr:rowOff>
    </xdr:from>
    <xdr:to>
      <xdr:col>41</xdr:col>
      <xdr:colOff>101600</xdr:colOff>
      <xdr:row>63</xdr:row>
      <xdr:rowOff>158750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7810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107950</xdr:rowOff>
    </xdr:from>
    <xdr:to>
      <xdr:col>45</xdr:col>
      <xdr:colOff>177800</xdr:colOff>
      <xdr:row>63</xdr:row>
      <xdr:rowOff>107950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861300" y="1090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156227</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F00-0000EB000000}"/>
            </a:ext>
          </a:extLst>
        </xdr:cNvPr>
        <xdr:cNvSpPr txBox="1"/>
      </xdr:nvSpPr>
      <xdr:spPr>
        <a:xfrm>
          <a:off x="9391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F00-0000EC000000}"/>
            </a:ext>
          </a:extLst>
        </xdr:cNvPr>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149877</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F00-0000ED000000}"/>
            </a:ext>
          </a:extLst>
        </xdr:cNvPr>
        <xdr:cNvSpPr txBox="1"/>
      </xdr:nvSpPr>
      <xdr:spPr>
        <a:xfrm>
          <a:off x="7626427"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149877</xdr:rowOff>
    </xdr:from>
    <xdr:ext cx="469744" cy="259045"/>
    <xdr:sp macro="" textlink="">
      <xdr:nvSpPr>
        <xdr:cNvPr id="238" name="n_1mainValue【体育館・プール】&#10;一人当たり面積">
          <a:extLst>
            <a:ext uri="{FF2B5EF4-FFF2-40B4-BE49-F238E27FC236}">
              <a16:creationId xmlns:a16="http://schemas.microsoft.com/office/drawing/2014/main" id="{00000000-0008-0000-0F00-0000EE000000}"/>
            </a:ext>
          </a:extLst>
        </xdr:cNvPr>
        <xdr:cNvSpPr txBox="1"/>
      </xdr:nvSpPr>
      <xdr:spPr>
        <a:xfrm>
          <a:off x="93917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149877</xdr:rowOff>
    </xdr:from>
    <xdr:ext cx="469744" cy="259045"/>
    <xdr:sp macro="" textlink="">
      <xdr:nvSpPr>
        <xdr:cNvPr id="239" name="n_2mainValue【体育館・プール】&#10;一人当たり面積">
          <a:extLst>
            <a:ext uri="{FF2B5EF4-FFF2-40B4-BE49-F238E27FC236}">
              <a16:creationId xmlns:a16="http://schemas.microsoft.com/office/drawing/2014/main" id="{00000000-0008-0000-0F00-0000EF000000}"/>
            </a:ext>
          </a:extLst>
        </xdr:cNvPr>
        <xdr:cNvSpPr txBox="1"/>
      </xdr:nvSpPr>
      <xdr:spPr>
        <a:xfrm>
          <a:off x="8515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149877</xdr:rowOff>
    </xdr:from>
    <xdr:ext cx="469744" cy="259045"/>
    <xdr:sp macro="" textlink="">
      <xdr:nvSpPr>
        <xdr:cNvPr id="240" name="n_3mainValue【体育館・プール】&#10;一人当たり面積">
          <a:extLst>
            <a:ext uri="{FF2B5EF4-FFF2-40B4-BE49-F238E27FC236}">
              <a16:creationId xmlns:a16="http://schemas.microsoft.com/office/drawing/2014/main" id="{00000000-0008-0000-0F00-0000F0000000}"/>
            </a:ext>
          </a:extLst>
        </xdr:cNvPr>
        <xdr:cNvSpPr txBox="1"/>
      </xdr:nvSpPr>
      <xdr:spPr>
        <a:xfrm>
          <a:off x="7626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0000000-0008-0000-0F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00000000-0008-0000-0F00-00000A010000}"/>
            </a:ext>
          </a:extLst>
        </xdr:cNvPr>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a:extLst>
            <a:ext uri="{FF2B5EF4-FFF2-40B4-BE49-F238E27FC236}">
              <a16:creationId xmlns:a16="http://schemas.microsoft.com/office/drawing/2014/main" id="{00000000-0008-0000-0F00-00000C010000}"/>
            </a:ext>
          </a:extLst>
        </xdr:cNvPr>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0000000-0008-0000-0F00-00000E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00000000-0008-0000-0F00-000019010000}"/>
            </a:ext>
          </a:extLst>
        </xdr:cNvPr>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31114</xdr:rowOff>
    </xdr:from>
    <xdr:to>
      <xdr:col>20</xdr:col>
      <xdr:colOff>38100</xdr:colOff>
      <xdr:row>83</xdr:row>
      <xdr:rowOff>132714</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3746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81914</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3797300" y="1430273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29211</xdr:rowOff>
    </xdr:from>
    <xdr:to>
      <xdr:col>15</xdr:col>
      <xdr:colOff>101600</xdr:colOff>
      <xdr:row>83</xdr:row>
      <xdr:rowOff>130811</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2857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80011</xdr:rowOff>
    </xdr:from>
    <xdr:to>
      <xdr:col>19</xdr:col>
      <xdr:colOff>177800</xdr:colOff>
      <xdr:row>83</xdr:row>
      <xdr:rowOff>81914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2908300" y="143103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55880</xdr:rowOff>
    </xdr:from>
    <xdr:to>
      <xdr:col>10</xdr:col>
      <xdr:colOff>165100</xdr:colOff>
      <xdr:row>83</xdr:row>
      <xdr:rowOff>157480</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196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80011</xdr:rowOff>
    </xdr:from>
    <xdr:to>
      <xdr:col>15</xdr:col>
      <xdr:colOff>50800</xdr:colOff>
      <xdr:row>83</xdr:row>
      <xdr:rowOff>106680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2019300" y="14310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130191</xdr:rowOff>
    </xdr:from>
    <xdr:ext cx="405111" cy="259045"/>
    <xdr:sp macro="" textlink="">
      <xdr:nvSpPr>
        <xdr:cNvPr id="288" name="n_1aveValue【福祉施設】&#10;有形固定資産減価償却率">
          <a:extLst>
            <a:ext uri="{FF2B5EF4-FFF2-40B4-BE49-F238E27FC236}">
              <a16:creationId xmlns:a16="http://schemas.microsoft.com/office/drawing/2014/main" id="{00000000-0008-0000-0F00-000020010000}"/>
            </a:ext>
          </a:extLst>
        </xdr:cNvPr>
        <xdr:cNvSpPr txBox="1"/>
      </xdr:nvSpPr>
      <xdr:spPr>
        <a:xfrm>
          <a:off x="35820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89" name="n_2aveValue【福祉施設】&#10;有形固定資産減価償却率">
          <a:extLst>
            <a:ext uri="{FF2B5EF4-FFF2-40B4-BE49-F238E27FC236}">
              <a16:creationId xmlns:a16="http://schemas.microsoft.com/office/drawing/2014/main" id="{00000000-0008-0000-0F00-000021010000}"/>
            </a:ext>
          </a:extLst>
        </xdr:cNvPr>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290" name="n_3aveValue【福祉施設】&#10;有形固定資産減価償却率">
          <a:extLst>
            <a:ext uri="{FF2B5EF4-FFF2-40B4-BE49-F238E27FC236}">
              <a16:creationId xmlns:a16="http://schemas.microsoft.com/office/drawing/2014/main" id="{00000000-0008-0000-0F00-000022010000}"/>
            </a:ext>
          </a:extLst>
        </xdr:cNvPr>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123841</xdr:rowOff>
    </xdr:from>
    <xdr:ext cx="405111" cy="259045"/>
    <xdr:sp macro="" textlink="">
      <xdr:nvSpPr>
        <xdr:cNvPr id="291" name="n_1mainValue【福祉施設】&#10;有形固定資産減価償却率">
          <a:extLst>
            <a:ext uri="{FF2B5EF4-FFF2-40B4-BE49-F238E27FC236}">
              <a16:creationId xmlns:a16="http://schemas.microsoft.com/office/drawing/2014/main" id="{00000000-0008-0000-0F00-000023010000}"/>
            </a:ext>
          </a:extLst>
        </xdr:cNvPr>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147338</xdr:rowOff>
    </xdr:from>
    <xdr:ext cx="405111" cy="259045"/>
    <xdr:sp macro="" textlink="">
      <xdr:nvSpPr>
        <xdr:cNvPr id="292" name="n_2mainValue【福祉施設】&#10;有形固定資産減価償却率">
          <a:extLst>
            <a:ext uri="{FF2B5EF4-FFF2-40B4-BE49-F238E27FC236}">
              <a16:creationId xmlns:a16="http://schemas.microsoft.com/office/drawing/2014/main" id="{00000000-0008-0000-0F00-000024010000}"/>
            </a:ext>
          </a:extLst>
        </xdr:cNvPr>
        <xdr:cNvSpPr txBox="1"/>
      </xdr:nvSpPr>
      <xdr:spPr>
        <a:xfrm>
          <a:off x="2705744"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2557</xdr:rowOff>
    </xdr:from>
    <xdr:ext cx="405111" cy="259045"/>
    <xdr:sp macro="" textlink="">
      <xdr:nvSpPr>
        <xdr:cNvPr id="293" name="n_3mainValue【福祉施設】&#10;有形固定資産減価償却率">
          <a:extLst>
            <a:ext uri="{FF2B5EF4-FFF2-40B4-BE49-F238E27FC236}">
              <a16:creationId xmlns:a16="http://schemas.microsoft.com/office/drawing/2014/main" id="{00000000-0008-0000-0F00-000025010000}"/>
            </a:ext>
          </a:extLst>
        </xdr:cNvPr>
        <xdr:cNvSpPr txBox="1"/>
      </xdr:nvSpPr>
      <xdr:spPr>
        <a:xfrm>
          <a:off x="1816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00000000-0008-0000-0F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a:extLst>
            <a:ext uri="{FF2B5EF4-FFF2-40B4-BE49-F238E27FC236}">
              <a16:creationId xmlns:a16="http://schemas.microsoft.com/office/drawing/2014/main" id="{00000000-0008-0000-0F00-00003E010000}"/>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a:extLst>
            <a:ext uri="{FF2B5EF4-FFF2-40B4-BE49-F238E27FC236}">
              <a16:creationId xmlns:a16="http://schemas.microsoft.com/office/drawing/2014/main" id="{00000000-0008-0000-0F00-000040010000}"/>
            </a:ext>
          </a:extLst>
        </xdr:cNvPr>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2" name="【福祉施設】&#10;一人当たり面積平均値テキスト">
          <a:extLst>
            <a:ext uri="{FF2B5EF4-FFF2-40B4-BE49-F238E27FC236}">
              <a16:creationId xmlns:a16="http://schemas.microsoft.com/office/drawing/2014/main" id="{00000000-0008-0000-0F00-000042010000}"/>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78739</xdr:rowOff>
    </xdr:from>
    <xdr:to>
      <xdr:col>41</xdr:col>
      <xdr:colOff>101600</xdr:colOff>
      <xdr:row>85</xdr:row>
      <xdr:rowOff>8889</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7810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0426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64788</xdr:rowOff>
    </xdr:from>
    <xdr:ext cx="469744" cy="259045"/>
    <xdr:sp macro="" textlink="">
      <xdr:nvSpPr>
        <xdr:cNvPr id="333" name="【福祉施設】&#10;一人当たり面積該当値テキスト">
          <a:extLst>
            <a:ext uri="{FF2B5EF4-FFF2-40B4-BE49-F238E27FC236}">
              <a16:creationId xmlns:a16="http://schemas.microsoft.com/office/drawing/2014/main" id="{00000000-0008-0000-0F00-00004D010000}"/>
            </a:ext>
          </a:extLst>
        </xdr:cNvPr>
        <xdr:cNvSpPr txBox="1"/>
      </xdr:nvSpPr>
      <xdr:spPr>
        <a:xfrm>
          <a:off x="10515600"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86361</xdr:rowOff>
    </xdr:from>
    <xdr:to>
      <xdr:col>50</xdr:col>
      <xdr:colOff>165100</xdr:colOff>
      <xdr:row>85</xdr:row>
      <xdr:rowOff>16511</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9588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137161</xdr:rowOff>
    </xdr:from>
    <xdr:to>
      <xdr:col>55</xdr:col>
      <xdr:colOff>0</xdr:colOff>
      <xdr:row>84</xdr:row>
      <xdr:rowOff>137161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9639300" y="14538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71120</xdr:rowOff>
    </xdr:from>
    <xdr:to>
      <xdr:col>46</xdr:col>
      <xdr:colOff>38100</xdr:colOff>
      <xdr:row>85</xdr:row>
      <xdr:rowOff>1270</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8699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121920</xdr:rowOff>
    </xdr:from>
    <xdr:to>
      <xdr:col>50</xdr:col>
      <xdr:colOff>114300</xdr:colOff>
      <xdr:row>84</xdr:row>
      <xdr:rowOff>137161</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8750300" y="14523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121920</xdr:rowOff>
    </xdr:from>
    <xdr:to>
      <xdr:col>45</xdr:col>
      <xdr:colOff>177800</xdr:colOff>
      <xdr:row>84</xdr:row>
      <xdr:rowOff>152400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7861300" y="14523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40" name="n_1aveValue【福祉施設】&#10;一人当たり面積">
          <a:extLst>
            <a:ext uri="{FF2B5EF4-FFF2-40B4-BE49-F238E27FC236}">
              <a16:creationId xmlns:a16="http://schemas.microsoft.com/office/drawing/2014/main" id="{00000000-0008-0000-0F00-000054010000}"/>
            </a:ext>
          </a:extLst>
        </xdr:cNvPr>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41" name="n_2aveValue【福祉施設】&#10;一人当たり面積">
          <a:extLst>
            <a:ext uri="{FF2B5EF4-FFF2-40B4-BE49-F238E27FC236}">
              <a16:creationId xmlns:a16="http://schemas.microsoft.com/office/drawing/2014/main" id="{00000000-0008-0000-0F00-000055010000}"/>
            </a:ext>
          </a:extLst>
        </xdr:cNvPr>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25416</xdr:rowOff>
    </xdr:from>
    <xdr:ext cx="469744" cy="259045"/>
    <xdr:sp macro="" textlink="">
      <xdr:nvSpPr>
        <xdr:cNvPr id="342" name="n_3aveValue【福祉施設】&#10;一人当たり面積">
          <a:extLst>
            <a:ext uri="{FF2B5EF4-FFF2-40B4-BE49-F238E27FC236}">
              <a16:creationId xmlns:a16="http://schemas.microsoft.com/office/drawing/2014/main" id="{00000000-0008-0000-0F00-000056010000}"/>
            </a:ext>
          </a:extLst>
        </xdr:cNvPr>
        <xdr:cNvSpPr txBox="1"/>
      </xdr:nvSpPr>
      <xdr:spPr>
        <a:xfrm>
          <a:off x="7626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7638</xdr:rowOff>
    </xdr:from>
    <xdr:ext cx="469744" cy="259045"/>
    <xdr:sp macro="" textlink="">
      <xdr:nvSpPr>
        <xdr:cNvPr id="343" name="n_1mainValue【福祉施設】&#10;一人当たり面積">
          <a:extLst>
            <a:ext uri="{FF2B5EF4-FFF2-40B4-BE49-F238E27FC236}">
              <a16:creationId xmlns:a16="http://schemas.microsoft.com/office/drawing/2014/main" id="{00000000-0008-0000-0F00-000057010000}"/>
            </a:ext>
          </a:extLst>
        </xdr:cNvPr>
        <xdr:cNvSpPr txBox="1"/>
      </xdr:nvSpPr>
      <xdr:spPr>
        <a:xfrm>
          <a:off x="93917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163847</xdr:rowOff>
    </xdr:from>
    <xdr:ext cx="469744" cy="259045"/>
    <xdr:sp macro="" textlink="">
      <xdr:nvSpPr>
        <xdr:cNvPr id="344" name="n_2mainValue【福祉施設】&#10;一人当たり面積">
          <a:extLst>
            <a:ext uri="{FF2B5EF4-FFF2-40B4-BE49-F238E27FC236}">
              <a16:creationId xmlns:a16="http://schemas.microsoft.com/office/drawing/2014/main" id="{00000000-0008-0000-0F00-000058010000}"/>
            </a:ext>
          </a:extLst>
        </xdr:cNvPr>
        <xdr:cNvSpPr txBox="1"/>
      </xdr:nvSpPr>
      <xdr:spPr>
        <a:xfrm>
          <a:off x="8515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45" name="n_3mainValue【福祉施設】&#10;一人当たり面積">
          <a:extLst>
            <a:ext uri="{FF2B5EF4-FFF2-40B4-BE49-F238E27FC236}">
              <a16:creationId xmlns:a16="http://schemas.microsoft.com/office/drawing/2014/main" id="{00000000-0008-0000-0F00-000059010000}"/>
            </a:ext>
          </a:extLst>
        </xdr:cNvPr>
        <xdr:cNvSpPr txBox="1"/>
      </xdr:nvSpPr>
      <xdr:spPr>
        <a:xfrm>
          <a:off x="7626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F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a:extLst>
            <a:ext uri="{FF2B5EF4-FFF2-40B4-BE49-F238E27FC236}">
              <a16:creationId xmlns:a16="http://schemas.microsoft.com/office/drawing/2014/main" id="{00000000-0008-0000-0F00-000074010000}"/>
            </a:ext>
          </a:extLst>
        </xdr:cNvPr>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00000000-0008-0000-0F00-000076010000}"/>
            </a:ext>
          </a:extLst>
        </xdr:cNvPr>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00000000-0008-0000-0F00-000078010000}"/>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152763</xdr:rowOff>
    </xdr:from>
    <xdr:to>
      <xdr:col>15</xdr:col>
      <xdr:colOff>101600</xdr:colOff>
      <xdr:row>104</xdr:row>
      <xdr:rowOff>82913</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857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121738</xdr:rowOff>
    </xdr:from>
    <xdr:to>
      <xdr:col>24</xdr:col>
      <xdr:colOff>114300</xdr:colOff>
      <xdr:row>104</xdr:row>
      <xdr:rowOff>51888</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4584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144615</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F00-000083010000}"/>
            </a:ext>
          </a:extLst>
        </xdr:cNvPr>
        <xdr:cNvSpPr txBox="1"/>
      </xdr:nvSpPr>
      <xdr:spPr>
        <a:xfrm>
          <a:off x="4673600" y="1763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146231</xdr:rowOff>
    </xdr:from>
    <xdr:to>
      <xdr:col>20</xdr:col>
      <xdr:colOff>38100</xdr:colOff>
      <xdr:row>104</xdr:row>
      <xdr:rowOff>76381</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3746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xdr:rowOff>
    </xdr:from>
    <xdr:to>
      <xdr:col>24</xdr:col>
      <xdr:colOff>63500</xdr:colOff>
      <xdr:row>104</xdr:row>
      <xdr:rowOff>25581</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3797300" y="1783188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110308</xdr:rowOff>
    </xdr:from>
    <xdr:to>
      <xdr:col>15</xdr:col>
      <xdr:colOff>101600</xdr:colOff>
      <xdr:row>104</xdr:row>
      <xdr:rowOff>40458</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857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161108</xdr:rowOff>
    </xdr:from>
    <xdr:to>
      <xdr:col>19</xdr:col>
      <xdr:colOff>177800</xdr:colOff>
      <xdr:row>104</xdr:row>
      <xdr:rowOff>25581</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2908300" y="178204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68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161108</xdr:rowOff>
    </xdr:from>
    <xdr:to>
      <xdr:col>15</xdr:col>
      <xdr:colOff>50800</xdr:colOff>
      <xdr:row>104</xdr:row>
      <xdr:rowOff>20682</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2019300" y="178204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79846</xdr:rowOff>
    </xdr:from>
    <xdr:ext cx="405111" cy="259045"/>
    <xdr:sp macro="" textlink="">
      <xdr:nvSpPr>
        <xdr:cNvPr id="394" name="n_1aveValue【市民会館】&#10;有形固定資産減価償却率">
          <a:extLst>
            <a:ext uri="{FF2B5EF4-FFF2-40B4-BE49-F238E27FC236}">
              <a16:creationId xmlns:a16="http://schemas.microsoft.com/office/drawing/2014/main" id="{00000000-0008-0000-0F00-00008A010000}"/>
            </a:ext>
          </a:extLst>
        </xdr:cNvPr>
        <xdr:cNvSpPr txBox="1"/>
      </xdr:nvSpPr>
      <xdr:spPr>
        <a:xfrm>
          <a:off x="3582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74040</xdr:rowOff>
    </xdr:from>
    <xdr:ext cx="405111" cy="259045"/>
    <xdr:sp macro="" textlink="">
      <xdr:nvSpPr>
        <xdr:cNvPr id="395" name="n_2aveValue【市民会館】&#10;有形固定資産減価償却率">
          <a:extLst>
            <a:ext uri="{FF2B5EF4-FFF2-40B4-BE49-F238E27FC236}">
              <a16:creationId xmlns:a16="http://schemas.microsoft.com/office/drawing/2014/main" id="{00000000-0008-0000-0F00-00008B010000}"/>
            </a:ext>
          </a:extLst>
        </xdr:cNvPr>
        <xdr:cNvSpPr txBox="1"/>
      </xdr:nvSpPr>
      <xdr:spPr>
        <a:xfrm>
          <a:off x="2705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396" name="n_3aveValue【市民会館】&#10;有形固定資産減価償却率">
          <a:extLst>
            <a:ext uri="{FF2B5EF4-FFF2-40B4-BE49-F238E27FC236}">
              <a16:creationId xmlns:a16="http://schemas.microsoft.com/office/drawing/2014/main" id="{00000000-0008-0000-0F00-00008C010000}"/>
            </a:ext>
          </a:extLst>
        </xdr:cNvPr>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67508</xdr:rowOff>
    </xdr:from>
    <xdr:ext cx="405111" cy="259045"/>
    <xdr:sp macro="" textlink="">
      <xdr:nvSpPr>
        <xdr:cNvPr id="397" name="n_1mainValue【市民会館】&#10;有形固定資産減価償却率">
          <a:extLst>
            <a:ext uri="{FF2B5EF4-FFF2-40B4-BE49-F238E27FC236}">
              <a16:creationId xmlns:a16="http://schemas.microsoft.com/office/drawing/2014/main" id="{00000000-0008-0000-0F00-00008D010000}"/>
            </a:ext>
          </a:extLst>
        </xdr:cNvPr>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56985</xdr:rowOff>
    </xdr:from>
    <xdr:ext cx="405111" cy="259045"/>
    <xdr:sp macro="" textlink="">
      <xdr:nvSpPr>
        <xdr:cNvPr id="398" name="n_2mainValue【市民会館】&#10;有形固定資産減価償却率">
          <a:extLst>
            <a:ext uri="{FF2B5EF4-FFF2-40B4-BE49-F238E27FC236}">
              <a16:creationId xmlns:a16="http://schemas.microsoft.com/office/drawing/2014/main" id="{00000000-0008-0000-0F00-00008E010000}"/>
            </a:ext>
          </a:extLst>
        </xdr:cNvPr>
        <xdr:cNvSpPr txBox="1"/>
      </xdr:nvSpPr>
      <xdr:spPr>
        <a:xfrm>
          <a:off x="2705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399" name="n_3mainValue【市民会館】&#10;有形固定資産減価償却率">
          <a:extLst>
            <a:ext uri="{FF2B5EF4-FFF2-40B4-BE49-F238E27FC236}">
              <a16:creationId xmlns:a16="http://schemas.microsoft.com/office/drawing/2014/main" id="{00000000-0008-0000-0F00-00008F010000}"/>
            </a:ext>
          </a:extLst>
        </xdr:cNvPr>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00000000-0008-0000-0F00-0000A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a:extLst>
            <a:ext uri="{FF2B5EF4-FFF2-40B4-BE49-F238E27FC236}">
              <a16:creationId xmlns:a16="http://schemas.microsoft.com/office/drawing/2014/main" id="{00000000-0008-0000-0F00-0000A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a:extLst>
            <a:ext uri="{FF2B5EF4-FFF2-40B4-BE49-F238E27FC236}">
              <a16:creationId xmlns:a16="http://schemas.microsoft.com/office/drawing/2014/main" id="{00000000-0008-0000-0F00-0000A6010000}"/>
            </a:ext>
          </a:extLst>
        </xdr:cNvPr>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4" name="【市民会館】&#10;一人当たり面積平均値テキスト">
          <a:extLst>
            <a:ext uri="{FF2B5EF4-FFF2-40B4-BE49-F238E27FC236}">
              <a16:creationId xmlns:a16="http://schemas.microsoft.com/office/drawing/2014/main" id="{00000000-0008-0000-0F00-0000A8010000}"/>
            </a:ext>
          </a:extLst>
        </xdr:cNvPr>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8699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0426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158132</xdr:rowOff>
    </xdr:from>
    <xdr:ext cx="469744" cy="259045"/>
    <xdr:sp macro="" textlink="">
      <xdr:nvSpPr>
        <xdr:cNvPr id="435" name="【市民会館】&#10;一人当たり面積該当値テキスト">
          <a:extLst>
            <a:ext uri="{FF2B5EF4-FFF2-40B4-BE49-F238E27FC236}">
              <a16:creationId xmlns:a16="http://schemas.microsoft.com/office/drawing/2014/main" id="{00000000-0008-0000-0F00-0000B3010000}"/>
            </a:ext>
          </a:extLst>
        </xdr:cNvPr>
        <xdr:cNvSpPr txBox="1"/>
      </xdr:nvSpPr>
      <xdr:spPr>
        <a:xfrm>
          <a:off x="10515600" y="1798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2539</xdr:rowOff>
    </xdr:from>
    <xdr:to>
      <xdr:col>50</xdr:col>
      <xdr:colOff>165100</xdr:colOff>
      <xdr:row>105</xdr:row>
      <xdr:rowOff>104139</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9588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53339</xdr:rowOff>
    </xdr:from>
    <xdr:to>
      <xdr:col>55</xdr:col>
      <xdr:colOff>0</xdr:colOff>
      <xdr:row>105</xdr:row>
      <xdr:rowOff>59055</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9639300" y="180555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93980</xdr:rowOff>
    </xdr:from>
    <xdr:to>
      <xdr:col>46</xdr:col>
      <xdr:colOff>38100</xdr:colOff>
      <xdr:row>105</xdr:row>
      <xdr:rowOff>24130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8699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144780</xdr:rowOff>
    </xdr:from>
    <xdr:to>
      <xdr:col>50</xdr:col>
      <xdr:colOff>114300</xdr:colOff>
      <xdr:row>105</xdr:row>
      <xdr:rowOff>53339</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8750300" y="179755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76836</xdr:rowOff>
    </xdr:from>
    <xdr:to>
      <xdr:col>41</xdr:col>
      <xdr:colOff>101600</xdr:colOff>
      <xdr:row>105</xdr:row>
      <xdr:rowOff>6986</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7810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127636</xdr:rowOff>
    </xdr:from>
    <xdr:to>
      <xdr:col>45</xdr:col>
      <xdr:colOff>177800</xdr:colOff>
      <xdr:row>104</xdr:row>
      <xdr:rowOff>144780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7861300" y="179584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442" name="n_1aveValue【市民会館】&#10;一人当たり面積">
          <a:extLst>
            <a:ext uri="{FF2B5EF4-FFF2-40B4-BE49-F238E27FC236}">
              <a16:creationId xmlns:a16="http://schemas.microsoft.com/office/drawing/2014/main" id="{00000000-0008-0000-0F00-0000BA010000}"/>
            </a:ext>
          </a:extLst>
        </xdr:cNvPr>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89552</xdr:rowOff>
    </xdr:from>
    <xdr:ext cx="469744" cy="259045"/>
    <xdr:sp macro="" textlink="">
      <xdr:nvSpPr>
        <xdr:cNvPr id="443" name="n_2aveValue【市民会館】&#10;一人当たり面積">
          <a:extLst>
            <a:ext uri="{FF2B5EF4-FFF2-40B4-BE49-F238E27FC236}">
              <a16:creationId xmlns:a16="http://schemas.microsoft.com/office/drawing/2014/main" id="{00000000-0008-0000-0F00-0000BB010000}"/>
            </a:ext>
          </a:extLst>
        </xdr:cNvPr>
        <xdr:cNvSpPr txBox="1"/>
      </xdr:nvSpPr>
      <xdr:spPr>
        <a:xfrm>
          <a:off x="8515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44" name="n_3aveValue【市民会館】&#10;一人当たり面積">
          <a:extLst>
            <a:ext uri="{FF2B5EF4-FFF2-40B4-BE49-F238E27FC236}">
              <a16:creationId xmlns:a16="http://schemas.microsoft.com/office/drawing/2014/main" id="{00000000-0008-0000-0F00-0000BC010000}"/>
            </a:ext>
          </a:extLst>
        </xdr:cNvPr>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95266</xdr:rowOff>
    </xdr:from>
    <xdr:ext cx="469744" cy="259045"/>
    <xdr:sp macro="" textlink="">
      <xdr:nvSpPr>
        <xdr:cNvPr id="445" name="n_1mainValue【市民会館】&#10;一人当たり面積">
          <a:extLst>
            <a:ext uri="{FF2B5EF4-FFF2-40B4-BE49-F238E27FC236}">
              <a16:creationId xmlns:a16="http://schemas.microsoft.com/office/drawing/2014/main" id="{00000000-0008-0000-0F00-0000BD010000}"/>
            </a:ext>
          </a:extLst>
        </xdr:cNvPr>
        <xdr:cNvSpPr txBox="1"/>
      </xdr:nvSpPr>
      <xdr:spPr>
        <a:xfrm>
          <a:off x="93917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40657</xdr:rowOff>
    </xdr:from>
    <xdr:ext cx="469744" cy="259045"/>
    <xdr:sp macro="" textlink="">
      <xdr:nvSpPr>
        <xdr:cNvPr id="446" name="n_2mainValue【市民会館】&#10;一人当たり面積">
          <a:extLst>
            <a:ext uri="{FF2B5EF4-FFF2-40B4-BE49-F238E27FC236}">
              <a16:creationId xmlns:a16="http://schemas.microsoft.com/office/drawing/2014/main" id="{00000000-0008-0000-0F00-0000BE010000}"/>
            </a:ext>
          </a:extLst>
        </xdr:cNvPr>
        <xdr:cNvSpPr txBox="1"/>
      </xdr:nvSpPr>
      <xdr:spPr>
        <a:xfrm>
          <a:off x="8515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23513</xdr:rowOff>
    </xdr:from>
    <xdr:ext cx="469744" cy="259045"/>
    <xdr:sp macro="" textlink="">
      <xdr:nvSpPr>
        <xdr:cNvPr id="447" name="n_3mainValue【市民会館】&#10;一人当たり面積">
          <a:extLst>
            <a:ext uri="{FF2B5EF4-FFF2-40B4-BE49-F238E27FC236}">
              <a16:creationId xmlns:a16="http://schemas.microsoft.com/office/drawing/2014/main" id="{00000000-0008-0000-0F00-0000BF010000}"/>
            </a:ext>
          </a:extLst>
        </xdr:cNvPr>
        <xdr:cNvSpPr txBox="1"/>
      </xdr:nvSpPr>
      <xdr:spPr>
        <a:xfrm>
          <a:off x="76264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a:extLst>
            <a:ext uri="{FF2B5EF4-FFF2-40B4-BE49-F238E27FC236}">
              <a16:creationId xmlns:a16="http://schemas.microsoft.com/office/drawing/2014/main" id="{00000000-0008-0000-0F00-0000D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a:extLst>
            <a:ext uri="{FF2B5EF4-FFF2-40B4-BE49-F238E27FC236}">
              <a16:creationId xmlns:a16="http://schemas.microsoft.com/office/drawing/2014/main" id="{00000000-0008-0000-0F00-0000D901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a:extLst>
            <a:ext uri="{FF2B5EF4-FFF2-40B4-BE49-F238E27FC236}">
              <a16:creationId xmlns:a16="http://schemas.microsoft.com/office/drawing/2014/main" id="{00000000-0008-0000-0F00-0000DB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77" name="【一般廃棄物処理施設】&#10;有形固定資産減価償却率平均値テキスト">
          <a:extLst>
            <a:ext uri="{FF2B5EF4-FFF2-40B4-BE49-F238E27FC236}">
              <a16:creationId xmlns:a16="http://schemas.microsoft.com/office/drawing/2014/main" id="{00000000-0008-0000-0F00-0000DD010000}"/>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6268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17162</xdr:rowOff>
    </xdr:from>
    <xdr:ext cx="405111" cy="259045"/>
    <xdr:sp macro="" textlink="">
      <xdr:nvSpPr>
        <xdr:cNvPr id="488" name="【一般廃棄物処理施設】&#10;有形固定資産減価償却率該当値テキスト">
          <a:extLst>
            <a:ext uri="{FF2B5EF4-FFF2-40B4-BE49-F238E27FC236}">
              <a16:creationId xmlns:a16="http://schemas.microsoft.com/office/drawing/2014/main" id="{00000000-0008-0000-0F00-0000E8010000}"/>
            </a:ext>
          </a:extLst>
        </xdr:cNvPr>
        <xdr:cNvSpPr txBox="1"/>
      </xdr:nvSpPr>
      <xdr:spPr>
        <a:xfrm>
          <a:off x="163576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101600</xdr:rowOff>
    </xdr:from>
    <xdr:to>
      <xdr:col>81</xdr:col>
      <xdr:colOff>101600</xdr:colOff>
      <xdr:row>39</xdr:row>
      <xdr:rowOff>31750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89535</xdr:rowOff>
    </xdr:from>
    <xdr:to>
      <xdr:col>85</xdr:col>
      <xdr:colOff>127000</xdr:colOff>
      <xdr:row>38</xdr:row>
      <xdr:rowOff>152400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5481300" y="66046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164465</xdr:rowOff>
    </xdr:from>
    <xdr:to>
      <xdr:col>76</xdr:col>
      <xdr:colOff>165100</xdr:colOff>
      <xdr:row>39</xdr:row>
      <xdr:rowOff>94615</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152400</xdr:rowOff>
    </xdr:from>
    <xdr:to>
      <xdr:col>81</xdr:col>
      <xdr:colOff>50800</xdr:colOff>
      <xdr:row>39</xdr:row>
      <xdr:rowOff>43815</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4592300" y="66675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57785</xdr:rowOff>
    </xdr:from>
    <xdr:to>
      <xdr:col>72</xdr:col>
      <xdr:colOff>38100</xdr:colOff>
      <xdr:row>39</xdr:row>
      <xdr:rowOff>159385</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3652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43815</xdr:rowOff>
    </xdr:from>
    <xdr:to>
      <xdr:col>76</xdr:col>
      <xdr:colOff>114300</xdr:colOff>
      <xdr:row>39</xdr:row>
      <xdr:rowOff>108585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13703300" y="67303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495" name="n_1aveValue【一般廃棄物処理施設】&#10;有形固定資産減価償却率">
          <a:extLst>
            <a:ext uri="{FF2B5EF4-FFF2-40B4-BE49-F238E27FC236}">
              <a16:creationId xmlns:a16="http://schemas.microsoft.com/office/drawing/2014/main" id="{00000000-0008-0000-0F00-0000EF010000}"/>
            </a:ext>
          </a:extLst>
        </xdr:cNvPr>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96" name="n_2aveValue【一般廃棄物処理施設】&#10;有形固定資産減価償却率">
          <a:extLst>
            <a:ext uri="{FF2B5EF4-FFF2-40B4-BE49-F238E27FC236}">
              <a16:creationId xmlns:a16="http://schemas.microsoft.com/office/drawing/2014/main" id="{00000000-0008-0000-0F00-0000F0010000}"/>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97" name="n_3aveValue【一般廃棄物処理施設】&#10;有形固定資産減価償却率">
          <a:extLst>
            <a:ext uri="{FF2B5EF4-FFF2-40B4-BE49-F238E27FC236}">
              <a16:creationId xmlns:a16="http://schemas.microsoft.com/office/drawing/2014/main" id="{00000000-0008-0000-0F00-0000F1010000}"/>
            </a:ext>
          </a:extLst>
        </xdr:cNvPr>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22877</xdr:rowOff>
    </xdr:from>
    <xdr:ext cx="405111" cy="259045"/>
    <xdr:sp macro="" textlink="">
      <xdr:nvSpPr>
        <xdr:cNvPr id="498" name="n_1main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5266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85742</xdr:rowOff>
    </xdr:from>
    <xdr:ext cx="405111" cy="259045"/>
    <xdr:sp macro="" textlink="">
      <xdr:nvSpPr>
        <xdr:cNvPr id="499" name="n_2main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4389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150512</xdr:rowOff>
    </xdr:from>
    <xdr:ext cx="405111" cy="259045"/>
    <xdr:sp macro="" textlink="">
      <xdr:nvSpPr>
        <xdr:cNvPr id="500" name="n_3main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3500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00000000-0008-0000-0F00-00000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a:extLst>
            <a:ext uri="{FF2B5EF4-FFF2-40B4-BE49-F238E27FC236}">
              <a16:creationId xmlns:a16="http://schemas.microsoft.com/office/drawing/2014/main" id="{00000000-0008-0000-0F00-00000F020000}"/>
            </a:ext>
          </a:extLst>
        </xdr:cNvPr>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a:extLst>
            <a:ext uri="{FF2B5EF4-FFF2-40B4-BE49-F238E27FC236}">
              <a16:creationId xmlns:a16="http://schemas.microsoft.com/office/drawing/2014/main" id="{00000000-0008-0000-0F00-000011020000}"/>
            </a:ext>
          </a:extLst>
        </xdr:cNvPr>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31" name="【一般廃棄物処理施設】&#10;一人当たり有形固定資産（償却資産）額平均値テキスト">
          <a:extLst>
            <a:ext uri="{FF2B5EF4-FFF2-40B4-BE49-F238E27FC236}">
              <a16:creationId xmlns:a16="http://schemas.microsoft.com/office/drawing/2014/main" id="{00000000-0008-0000-0F00-000013020000}"/>
            </a:ext>
          </a:extLst>
        </xdr:cNvPr>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142933</xdr:rowOff>
    </xdr:from>
    <xdr:to>
      <xdr:col>112</xdr:col>
      <xdr:colOff>38100</xdr:colOff>
      <xdr:row>39</xdr:row>
      <xdr:rowOff>73083</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21272500" y="665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1081</xdr:rowOff>
    </xdr:from>
    <xdr:to>
      <xdr:col>107</xdr:col>
      <xdr:colOff>101600</xdr:colOff>
      <xdr:row>39</xdr:row>
      <xdr:rowOff>102681</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20383500" y="668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21808</xdr:rowOff>
    </xdr:from>
    <xdr:to>
      <xdr:col>102</xdr:col>
      <xdr:colOff>165100</xdr:colOff>
      <xdr:row>39</xdr:row>
      <xdr:rowOff>123408</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9494500" y="670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80242</xdr:rowOff>
    </xdr:from>
    <xdr:to>
      <xdr:col>116</xdr:col>
      <xdr:colOff>114300</xdr:colOff>
      <xdr:row>40</xdr:row>
      <xdr:rowOff>10392</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22110700" y="676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58669</xdr:rowOff>
    </xdr:from>
    <xdr:ext cx="534377" cy="259045"/>
    <xdr:sp macro="" textlink="">
      <xdr:nvSpPr>
        <xdr:cNvPr id="542" name="【一般廃棄物処理施設】&#10;一人当たり有形固定資産（償却資産）額該当値テキスト">
          <a:extLst>
            <a:ext uri="{FF2B5EF4-FFF2-40B4-BE49-F238E27FC236}">
              <a16:creationId xmlns:a16="http://schemas.microsoft.com/office/drawing/2014/main" id="{00000000-0008-0000-0F00-00001E020000}"/>
            </a:ext>
          </a:extLst>
        </xdr:cNvPr>
        <xdr:cNvSpPr txBox="1"/>
      </xdr:nvSpPr>
      <xdr:spPr>
        <a:xfrm>
          <a:off x="22199600" y="674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77575</xdr:rowOff>
    </xdr:from>
    <xdr:to>
      <xdr:col>112</xdr:col>
      <xdr:colOff>38100</xdr:colOff>
      <xdr:row>40</xdr:row>
      <xdr:rowOff>7725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21272500" y="676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128375</xdr:rowOff>
    </xdr:from>
    <xdr:to>
      <xdr:col>116</xdr:col>
      <xdr:colOff>63500</xdr:colOff>
      <xdr:row>39</xdr:row>
      <xdr:rowOff>131042</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21323300" y="681492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74005</xdr:rowOff>
    </xdr:from>
    <xdr:to>
      <xdr:col>107</xdr:col>
      <xdr:colOff>101600</xdr:colOff>
      <xdr:row>40</xdr:row>
      <xdr:rowOff>4155</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20383500" y="676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124805</xdr:rowOff>
    </xdr:from>
    <xdr:to>
      <xdr:col>111</xdr:col>
      <xdr:colOff>177800</xdr:colOff>
      <xdr:row>39</xdr:row>
      <xdr:rowOff>128375</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20434300" y="6811355"/>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70489</xdr:rowOff>
    </xdr:from>
    <xdr:to>
      <xdr:col>102</xdr:col>
      <xdr:colOff>165100</xdr:colOff>
      <xdr:row>40</xdr:row>
      <xdr:rowOff>639</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9494500" y="675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121289</xdr:rowOff>
    </xdr:from>
    <xdr:to>
      <xdr:col>107</xdr:col>
      <xdr:colOff>50800</xdr:colOff>
      <xdr:row>39</xdr:row>
      <xdr:rowOff>124805</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9545300" y="6807839"/>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89610</xdr:rowOff>
    </xdr:from>
    <xdr:ext cx="534377" cy="259045"/>
    <xdr:sp macro="" textlink="">
      <xdr:nvSpPr>
        <xdr:cNvPr id="549" name="n_1aveValue【一般廃棄物処理施設】&#10;一人当たり有形固定資産（償却資産）額">
          <a:extLst>
            <a:ext uri="{FF2B5EF4-FFF2-40B4-BE49-F238E27FC236}">
              <a16:creationId xmlns:a16="http://schemas.microsoft.com/office/drawing/2014/main" id="{00000000-0008-0000-0F00-000025020000}"/>
            </a:ext>
          </a:extLst>
        </xdr:cNvPr>
        <xdr:cNvSpPr txBox="1"/>
      </xdr:nvSpPr>
      <xdr:spPr>
        <a:xfrm>
          <a:off x="21043411" y="643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119208</xdr:rowOff>
    </xdr:from>
    <xdr:ext cx="534377" cy="259045"/>
    <xdr:sp macro="" textlink="">
      <xdr:nvSpPr>
        <xdr:cNvPr id="550" name="n_2aveValue【一般廃棄物処理施設】&#10;一人当たり有形固定資産（償却資産）額">
          <a:extLst>
            <a:ext uri="{FF2B5EF4-FFF2-40B4-BE49-F238E27FC236}">
              <a16:creationId xmlns:a16="http://schemas.microsoft.com/office/drawing/2014/main" id="{00000000-0008-0000-0F00-000026020000}"/>
            </a:ext>
          </a:extLst>
        </xdr:cNvPr>
        <xdr:cNvSpPr txBox="1"/>
      </xdr:nvSpPr>
      <xdr:spPr>
        <a:xfrm>
          <a:off x="20167111" y="646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139935</xdr:rowOff>
    </xdr:from>
    <xdr:ext cx="534377" cy="259045"/>
    <xdr:sp macro="" textlink="">
      <xdr:nvSpPr>
        <xdr:cNvPr id="551" name="n_3ave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19278111" y="64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170302</xdr:rowOff>
    </xdr:from>
    <xdr:ext cx="534377" cy="259045"/>
    <xdr:sp macro="" textlink="">
      <xdr:nvSpPr>
        <xdr:cNvPr id="552" name="n_1mainValue【一般廃棄物処理施設】&#10;一人当たり有形固定資産（償却資産）額">
          <a:extLst>
            <a:ext uri="{FF2B5EF4-FFF2-40B4-BE49-F238E27FC236}">
              <a16:creationId xmlns:a16="http://schemas.microsoft.com/office/drawing/2014/main" id="{00000000-0008-0000-0F00-000028020000}"/>
            </a:ext>
          </a:extLst>
        </xdr:cNvPr>
        <xdr:cNvSpPr txBox="1"/>
      </xdr:nvSpPr>
      <xdr:spPr>
        <a:xfrm>
          <a:off x="21043411" y="685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166732</xdr:rowOff>
    </xdr:from>
    <xdr:ext cx="534377" cy="259045"/>
    <xdr:sp macro="" textlink="">
      <xdr:nvSpPr>
        <xdr:cNvPr id="553" name="n_2main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20167111" y="685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163216</xdr:rowOff>
    </xdr:from>
    <xdr:ext cx="534377" cy="259045"/>
    <xdr:sp macro="" textlink="">
      <xdr:nvSpPr>
        <xdr:cNvPr id="554" name="n_3mainValue【一般廃棄物処理施設】&#10;一人当たり有形固定資産（償却資産）額">
          <a:extLst>
            <a:ext uri="{FF2B5EF4-FFF2-40B4-BE49-F238E27FC236}">
              <a16:creationId xmlns:a16="http://schemas.microsoft.com/office/drawing/2014/main" id="{00000000-0008-0000-0F00-00002A020000}"/>
            </a:ext>
          </a:extLst>
        </xdr:cNvPr>
        <xdr:cNvSpPr txBox="1"/>
      </xdr:nvSpPr>
      <xdr:spPr>
        <a:xfrm>
          <a:off x="19278111" y="68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a:extLst>
            <a:ext uri="{FF2B5EF4-FFF2-40B4-BE49-F238E27FC236}">
              <a16:creationId xmlns:a16="http://schemas.microsoft.com/office/drawing/2014/main" id="{00000000-0008-0000-0F00-00004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a:extLst>
            <a:ext uri="{FF2B5EF4-FFF2-40B4-BE49-F238E27FC236}">
              <a16:creationId xmlns:a16="http://schemas.microsoft.com/office/drawing/2014/main" id="{00000000-0008-0000-0F00-000043020000}"/>
            </a:ext>
          </a:extLst>
        </xdr:cNvPr>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a:extLst>
            <a:ext uri="{FF2B5EF4-FFF2-40B4-BE49-F238E27FC236}">
              <a16:creationId xmlns:a16="http://schemas.microsoft.com/office/drawing/2014/main" id="{00000000-0008-0000-0F00-000045020000}"/>
            </a:ext>
          </a:extLst>
        </xdr:cNvPr>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83" name="【保健センター・保健所】&#10;有形固定資産減価償却率平均値テキスト">
          <a:extLst>
            <a:ext uri="{FF2B5EF4-FFF2-40B4-BE49-F238E27FC236}">
              <a16:creationId xmlns:a16="http://schemas.microsoft.com/office/drawing/2014/main" id="{00000000-0008-0000-0F00-000047020000}"/>
            </a:ext>
          </a:extLst>
        </xdr:cNvPr>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90170</xdr:rowOff>
    </xdr:from>
    <xdr:to>
      <xdr:col>85</xdr:col>
      <xdr:colOff>177800</xdr:colOff>
      <xdr:row>61</xdr:row>
      <xdr:rowOff>20320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6268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68597</xdr:rowOff>
    </xdr:from>
    <xdr:ext cx="405111" cy="259045"/>
    <xdr:sp macro="" textlink="">
      <xdr:nvSpPr>
        <xdr:cNvPr id="594" name="【保健センター・保健所】&#10;有形固定資産減価償却率該当値テキスト">
          <a:extLst>
            <a:ext uri="{FF2B5EF4-FFF2-40B4-BE49-F238E27FC236}">
              <a16:creationId xmlns:a16="http://schemas.microsoft.com/office/drawing/2014/main" id="{00000000-0008-0000-0F00-000052020000}"/>
            </a:ext>
          </a:extLst>
        </xdr:cNvPr>
        <xdr:cNvSpPr txBox="1"/>
      </xdr:nvSpPr>
      <xdr:spPr>
        <a:xfrm>
          <a:off x="163576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145415</xdr:rowOff>
    </xdr:from>
    <xdr:to>
      <xdr:col>81</xdr:col>
      <xdr:colOff>101600</xdr:colOff>
      <xdr:row>61</xdr:row>
      <xdr:rowOff>75565</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5430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140970</xdr:rowOff>
    </xdr:from>
    <xdr:to>
      <xdr:col>85</xdr:col>
      <xdr:colOff>127000</xdr:colOff>
      <xdr:row>61</xdr:row>
      <xdr:rowOff>24765</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5481300" y="1042797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4541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32385</xdr:rowOff>
    </xdr:from>
    <xdr:to>
      <xdr:col>81</xdr:col>
      <xdr:colOff>50800</xdr:colOff>
      <xdr:row>61</xdr:row>
      <xdr:rowOff>24765</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4592300" y="1031938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xdr:rowOff>
    </xdr:from>
    <xdr:to>
      <xdr:col>72</xdr:col>
      <xdr:colOff>38100</xdr:colOff>
      <xdr:row>60</xdr:row>
      <xdr:rowOff>102235</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3652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32385</xdr:rowOff>
    </xdr:from>
    <xdr:to>
      <xdr:col>76</xdr:col>
      <xdr:colOff>114300</xdr:colOff>
      <xdr:row>60</xdr:row>
      <xdr:rowOff>51435</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3703300" y="103193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156862</xdr:rowOff>
    </xdr:from>
    <xdr:ext cx="405111" cy="259045"/>
    <xdr:sp macro="" textlink="">
      <xdr:nvSpPr>
        <xdr:cNvPr id="601" name="n_1aveValue【保健センター・保健所】&#10;有形固定資産減価償却率">
          <a:extLst>
            <a:ext uri="{FF2B5EF4-FFF2-40B4-BE49-F238E27FC236}">
              <a16:creationId xmlns:a16="http://schemas.microsoft.com/office/drawing/2014/main" id="{00000000-0008-0000-0F00-000059020000}"/>
            </a:ext>
          </a:extLst>
        </xdr:cNvPr>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602" name="n_2aveValue【保健センター・保健所】&#10;有形固定資産減価償却率">
          <a:extLst>
            <a:ext uri="{FF2B5EF4-FFF2-40B4-BE49-F238E27FC236}">
              <a16:creationId xmlns:a16="http://schemas.microsoft.com/office/drawing/2014/main" id="{00000000-0008-0000-0F00-00005A020000}"/>
            </a:ext>
          </a:extLst>
        </xdr:cNvPr>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03" name="n_3aveValue【保健センター・保健所】&#10;有形固定資産減価償却率">
          <a:extLst>
            <a:ext uri="{FF2B5EF4-FFF2-40B4-BE49-F238E27FC236}">
              <a16:creationId xmlns:a16="http://schemas.microsoft.com/office/drawing/2014/main" id="{00000000-0008-0000-0F00-00005B020000}"/>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66692</xdr:rowOff>
    </xdr:from>
    <xdr:ext cx="405111" cy="259045"/>
    <xdr:sp macro="" textlink="">
      <xdr:nvSpPr>
        <xdr:cNvPr id="604" name="n_1mainValue【保健センター・保健所】&#10;有形固定資産減価償却率">
          <a:extLst>
            <a:ext uri="{FF2B5EF4-FFF2-40B4-BE49-F238E27FC236}">
              <a16:creationId xmlns:a16="http://schemas.microsoft.com/office/drawing/2014/main" id="{00000000-0008-0000-0F00-00005C020000}"/>
            </a:ext>
          </a:extLst>
        </xdr:cNvPr>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605" name="n_2main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93362</xdr:rowOff>
    </xdr:from>
    <xdr:ext cx="405111" cy="259045"/>
    <xdr:sp macro="" textlink="">
      <xdr:nvSpPr>
        <xdr:cNvPr id="606" name="n_3mainValue【保健センター・保健所】&#10;有形固定資産減価償却率">
          <a:extLst>
            <a:ext uri="{FF2B5EF4-FFF2-40B4-BE49-F238E27FC236}">
              <a16:creationId xmlns:a16="http://schemas.microsoft.com/office/drawing/2014/main" id="{00000000-0008-0000-0F00-00005E020000}"/>
            </a:ext>
          </a:extLst>
        </xdr:cNvPr>
        <xdr:cNvSpPr txBox="1"/>
      </xdr:nvSpPr>
      <xdr:spPr>
        <a:xfrm>
          <a:off x="13500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a:extLst>
            <a:ext uri="{FF2B5EF4-FFF2-40B4-BE49-F238E27FC236}">
              <a16:creationId xmlns:a16="http://schemas.microsoft.com/office/drawing/2014/main" id="{00000000-0008-0000-0F00-00007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a:extLst>
            <a:ext uri="{FF2B5EF4-FFF2-40B4-BE49-F238E27FC236}">
              <a16:creationId xmlns:a16="http://schemas.microsoft.com/office/drawing/2014/main" id="{00000000-0008-0000-0F00-000077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a:extLst>
            <a:ext uri="{FF2B5EF4-FFF2-40B4-BE49-F238E27FC236}">
              <a16:creationId xmlns:a16="http://schemas.microsoft.com/office/drawing/2014/main" id="{00000000-0008-0000-0F00-000079020000}"/>
            </a:ext>
          </a:extLst>
        </xdr:cNvPr>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35" name="【保健センター・保健所】&#10;一人当たり面積平均値テキスト">
          <a:extLst>
            <a:ext uri="{FF2B5EF4-FFF2-40B4-BE49-F238E27FC236}">
              <a16:creationId xmlns:a16="http://schemas.microsoft.com/office/drawing/2014/main" id="{00000000-0008-0000-0F00-00007B020000}"/>
            </a:ext>
          </a:extLst>
        </xdr:cNvPr>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46" name="【保健センター・保健所】&#10;一人当たり面積該当値テキスト">
          <a:extLst>
            <a:ext uri="{FF2B5EF4-FFF2-40B4-BE49-F238E27FC236}">
              <a16:creationId xmlns:a16="http://schemas.microsoft.com/office/drawing/2014/main" id="{00000000-0008-0000-0F00-000086020000}"/>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9494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152400</xdr:rowOff>
    </xdr:from>
    <xdr:to>
      <xdr:col>107</xdr:col>
      <xdr:colOff>50800</xdr:colOff>
      <xdr:row>64</xdr:row>
      <xdr:rowOff>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9545300" y="10953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53" name="n_1aveValue【保健センター・保健所】&#10;一人当たり面積">
          <a:extLst>
            <a:ext uri="{FF2B5EF4-FFF2-40B4-BE49-F238E27FC236}">
              <a16:creationId xmlns:a16="http://schemas.microsoft.com/office/drawing/2014/main" id="{00000000-0008-0000-0F00-00008D020000}"/>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54" name="n_2aveValue【保健センター・保健所】&#10;一人当たり面積">
          <a:extLst>
            <a:ext uri="{FF2B5EF4-FFF2-40B4-BE49-F238E27FC236}">
              <a16:creationId xmlns:a16="http://schemas.microsoft.com/office/drawing/2014/main" id="{00000000-0008-0000-0F00-00008E020000}"/>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655" name="n_3aveValue【保健センター・保健所】&#10;一人当たり面積">
          <a:extLst>
            <a:ext uri="{FF2B5EF4-FFF2-40B4-BE49-F238E27FC236}">
              <a16:creationId xmlns:a16="http://schemas.microsoft.com/office/drawing/2014/main" id="{00000000-0008-0000-0F00-00008F020000}"/>
            </a:ext>
          </a:extLst>
        </xdr:cNvPr>
        <xdr:cNvSpPr txBox="1"/>
      </xdr:nvSpPr>
      <xdr:spPr>
        <a:xfrm>
          <a:off x="19310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56" name="n_1mainValue【保健センター・保健所】&#10;一人当たり面積">
          <a:extLst>
            <a:ext uri="{FF2B5EF4-FFF2-40B4-BE49-F238E27FC236}">
              <a16:creationId xmlns:a16="http://schemas.microsoft.com/office/drawing/2014/main" id="{00000000-0008-0000-0F00-000090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57" name="n_2mainValue【保健センター・保健所】&#10;一人当たり面積">
          <a:extLst>
            <a:ext uri="{FF2B5EF4-FFF2-40B4-BE49-F238E27FC236}">
              <a16:creationId xmlns:a16="http://schemas.microsoft.com/office/drawing/2014/main" id="{00000000-0008-0000-0F00-00009102000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658" name="n_3mainValue【保健センター・保健所】&#10;一人当たり面積">
          <a:extLst>
            <a:ext uri="{FF2B5EF4-FFF2-40B4-BE49-F238E27FC236}">
              <a16:creationId xmlns:a16="http://schemas.microsoft.com/office/drawing/2014/main" id="{00000000-0008-0000-0F00-000092020000}"/>
            </a:ext>
          </a:extLst>
        </xdr:cNvPr>
        <xdr:cNvSpPr txBox="1"/>
      </xdr:nvSpPr>
      <xdr:spPr>
        <a:xfrm>
          <a:off x="19310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a:extLst>
            <a:ext uri="{FF2B5EF4-FFF2-40B4-BE49-F238E27FC236}">
              <a16:creationId xmlns:a16="http://schemas.microsoft.com/office/drawing/2014/main" id="{00000000-0008-0000-0F00-0000A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a:extLst>
            <a:ext uri="{FF2B5EF4-FFF2-40B4-BE49-F238E27FC236}">
              <a16:creationId xmlns:a16="http://schemas.microsoft.com/office/drawing/2014/main" id="{00000000-0008-0000-0F00-0000AA020000}"/>
            </a:ext>
          </a:extLst>
        </xdr:cNvPr>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a:extLst>
            <a:ext uri="{FF2B5EF4-FFF2-40B4-BE49-F238E27FC236}">
              <a16:creationId xmlns:a16="http://schemas.microsoft.com/office/drawing/2014/main" id="{00000000-0008-0000-0F00-0000AC020000}"/>
            </a:ext>
          </a:extLst>
        </xdr:cNvPr>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86" name="【消防施設】&#10;有形固定資産減価償却率平均値テキスト">
          <a:extLst>
            <a:ext uri="{FF2B5EF4-FFF2-40B4-BE49-F238E27FC236}">
              <a16:creationId xmlns:a16="http://schemas.microsoft.com/office/drawing/2014/main" id="{00000000-0008-0000-0F00-0000AE020000}"/>
            </a:ext>
          </a:extLst>
        </xdr:cNvPr>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163322</xdr:rowOff>
    </xdr:from>
    <xdr:to>
      <xdr:col>85</xdr:col>
      <xdr:colOff>177800</xdr:colOff>
      <xdr:row>80</xdr:row>
      <xdr:rowOff>93472</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62687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14749</xdr:rowOff>
    </xdr:from>
    <xdr:ext cx="405111" cy="259045"/>
    <xdr:sp macro="" textlink="">
      <xdr:nvSpPr>
        <xdr:cNvPr id="697" name="【消防施設】&#10;有形固定資産減価償却率該当値テキスト">
          <a:extLst>
            <a:ext uri="{FF2B5EF4-FFF2-40B4-BE49-F238E27FC236}">
              <a16:creationId xmlns:a16="http://schemas.microsoft.com/office/drawing/2014/main" id="{00000000-0008-0000-0F00-0000B9020000}"/>
            </a:ext>
          </a:extLst>
        </xdr:cNvPr>
        <xdr:cNvSpPr txBox="1"/>
      </xdr:nvSpPr>
      <xdr:spPr>
        <a:xfrm>
          <a:off x="16357600" y="1355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19304</xdr:rowOff>
    </xdr:from>
    <xdr:to>
      <xdr:col>81</xdr:col>
      <xdr:colOff>101600</xdr:colOff>
      <xdr:row>80</xdr:row>
      <xdr:rowOff>120904</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5430500" y="13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42672</xdr:rowOff>
    </xdr:from>
    <xdr:to>
      <xdr:col>85</xdr:col>
      <xdr:colOff>127000</xdr:colOff>
      <xdr:row>80</xdr:row>
      <xdr:rowOff>70104</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15481300" y="137586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46737</xdr:rowOff>
    </xdr:from>
    <xdr:to>
      <xdr:col>76</xdr:col>
      <xdr:colOff>165100</xdr:colOff>
      <xdr:row>80</xdr:row>
      <xdr:rowOff>148337</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45415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70104</xdr:rowOff>
    </xdr:from>
    <xdr:to>
      <xdr:col>81</xdr:col>
      <xdr:colOff>50800</xdr:colOff>
      <xdr:row>80</xdr:row>
      <xdr:rowOff>97537</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4592300" y="137861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156463</xdr:rowOff>
    </xdr:from>
    <xdr:to>
      <xdr:col>72</xdr:col>
      <xdr:colOff>38100</xdr:colOff>
      <xdr:row>81</xdr:row>
      <xdr:rowOff>86613</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3652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97537</xdr:rowOff>
    </xdr:from>
    <xdr:to>
      <xdr:col>76</xdr:col>
      <xdr:colOff>114300</xdr:colOff>
      <xdr:row>81</xdr:row>
      <xdr:rowOff>35813</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3703300" y="138135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704" name="n_1aveValue【消防施設】&#10;有形固定資産減価償却率">
          <a:extLst>
            <a:ext uri="{FF2B5EF4-FFF2-40B4-BE49-F238E27FC236}">
              <a16:creationId xmlns:a16="http://schemas.microsoft.com/office/drawing/2014/main" id="{00000000-0008-0000-0F00-0000C0020000}"/>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705" name="n_2aveValue【消防施設】&#10;有形固定資産減価償却率">
          <a:extLst>
            <a:ext uri="{FF2B5EF4-FFF2-40B4-BE49-F238E27FC236}">
              <a16:creationId xmlns:a16="http://schemas.microsoft.com/office/drawing/2014/main" id="{00000000-0008-0000-0F00-0000C1020000}"/>
            </a:ext>
          </a:extLst>
        </xdr:cNvPr>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89171</xdr:rowOff>
    </xdr:from>
    <xdr:ext cx="405111" cy="259045"/>
    <xdr:sp macro="" textlink="">
      <xdr:nvSpPr>
        <xdr:cNvPr id="706" name="n_3aveValue【消防施設】&#10;有形固定資産減価償却率">
          <a:extLst>
            <a:ext uri="{FF2B5EF4-FFF2-40B4-BE49-F238E27FC236}">
              <a16:creationId xmlns:a16="http://schemas.microsoft.com/office/drawing/2014/main" id="{00000000-0008-0000-0F00-0000C2020000}"/>
            </a:ext>
          </a:extLst>
        </xdr:cNvPr>
        <xdr:cNvSpPr txBox="1"/>
      </xdr:nvSpPr>
      <xdr:spPr>
        <a:xfrm>
          <a:off x="13500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137431</xdr:rowOff>
    </xdr:from>
    <xdr:ext cx="405111" cy="259045"/>
    <xdr:sp macro="" textlink="">
      <xdr:nvSpPr>
        <xdr:cNvPr id="707" name="n_1mainValue【消防施設】&#10;有形固定資産減価償却率">
          <a:extLst>
            <a:ext uri="{FF2B5EF4-FFF2-40B4-BE49-F238E27FC236}">
              <a16:creationId xmlns:a16="http://schemas.microsoft.com/office/drawing/2014/main" id="{00000000-0008-0000-0F00-0000C3020000}"/>
            </a:ext>
          </a:extLst>
        </xdr:cNvPr>
        <xdr:cNvSpPr txBox="1"/>
      </xdr:nvSpPr>
      <xdr:spPr>
        <a:xfrm>
          <a:off x="15266044" y="1351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164864</xdr:rowOff>
    </xdr:from>
    <xdr:ext cx="405111" cy="259045"/>
    <xdr:sp macro="" textlink="">
      <xdr:nvSpPr>
        <xdr:cNvPr id="708" name="n_2mainValue【消防施設】&#10;有形固定資産減価償却率">
          <a:extLst>
            <a:ext uri="{FF2B5EF4-FFF2-40B4-BE49-F238E27FC236}">
              <a16:creationId xmlns:a16="http://schemas.microsoft.com/office/drawing/2014/main" id="{00000000-0008-0000-0F00-0000C4020000}"/>
            </a:ext>
          </a:extLst>
        </xdr:cNvPr>
        <xdr:cNvSpPr txBox="1"/>
      </xdr:nvSpPr>
      <xdr:spPr>
        <a:xfrm>
          <a:off x="143897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103140</xdr:rowOff>
    </xdr:from>
    <xdr:ext cx="405111" cy="259045"/>
    <xdr:sp macro="" textlink="">
      <xdr:nvSpPr>
        <xdr:cNvPr id="709" name="n_3mainValue【消防施設】&#10;有形固定資産減価償却率">
          <a:extLst>
            <a:ext uri="{FF2B5EF4-FFF2-40B4-BE49-F238E27FC236}">
              <a16:creationId xmlns:a16="http://schemas.microsoft.com/office/drawing/2014/main" id="{00000000-0008-0000-0F00-0000C5020000}"/>
            </a:ext>
          </a:extLst>
        </xdr:cNvPr>
        <xdr:cNvSpPr txBox="1"/>
      </xdr:nvSpPr>
      <xdr:spPr>
        <a:xfrm>
          <a:off x="13500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a:extLst>
            <a:ext uri="{FF2B5EF4-FFF2-40B4-BE49-F238E27FC236}">
              <a16:creationId xmlns:a16="http://schemas.microsoft.com/office/drawing/2014/main" id="{00000000-0008-0000-0F00-0000D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a:extLst>
            <a:ext uri="{FF2B5EF4-FFF2-40B4-BE49-F238E27FC236}">
              <a16:creationId xmlns:a16="http://schemas.microsoft.com/office/drawing/2014/main" id="{00000000-0008-0000-0F00-0000DC020000}"/>
            </a:ext>
          </a:extLst>
        </xdr:cNvPr>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a:extLst>
            <a:ext uri="{FF2B5EF4-FFF2-40B4-BE49-F238E27FC236}">
              <a16:creationId xmlns:a16="http://schemas.microsoft.com/office/drawing/2014/main" id="{00000000-0008-0000-0F00-0000DE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36" name="【消防施設】&#10;一人当たり面積平均値テキスト">
          <a:extLst>
            <a:ext uri="{FF2B5EF4-FFF2-40B4-BE49-F238E27FC236}">
              <a16:creationId xmlns:a16="http://schemas.microsoft.com/office/drawing/2014/main" id="{00000000-0008-0000-0F00-0000E0020000}"/>
            </a:ext>
          </a:extLst>
        </xdr:cNvPr>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161037</xdr:rowOff>
    </xdr:from>
    <xdr:to>
      <xdr:col>112</xdr:col>
      <xdr:colOff>38100</xdr:colOff>
      <xdr:row>83</xdr:row>
      <xdr:rowOff>91187</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21272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19494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747" name="【消防施設】&#10;一人当たり面積該当値テキスト">
          <a:extLst>
            <a:ext uri="{FF2B5EF4-FFF2-40B4-BE49-F238E27FC236}">
              <a16:creationId xmlns:a16="http://schemas.microsoft.com/office/drawing/2014/main" id="{00000000-0008-0000-0F00-0000EB020000}"/>
            </a:ext>
          </a:extLst>
        </xdr:cNvPr>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9494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60961</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9545300" y="14453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107714</xdr:rowOff>
    </xdr:from>
    <xdr:ext cx="469744" cy="259045"/>
    <xdr:sp macro="" textlink="">
      <xdr:nvSpPr>
        <xdr:cNvPr id="754" name="n_1aveValue【消防施設】&#10;一人当たり面積">
          <a:extLst>
            <a:ext uri="{FF2B5EF4-FFF2-40B4-BE49-F238E27FC236}">
              <a16:creationId xmlns:a16="http://schemas.microsoft.com/office/drawing/2014/main" id="{00000000-0008-0000-0F00-0000F2020000}"/>
            </a:ext>
          </a:extLst>
        </xdr:cNvPr>
        <xdr:cNvSpPr txBox="1"/>
      </xdr:nvSpPr>
      <xdr:spPr>
        <a:xfrm>
          <a:off x="210757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55" name="n_2aveValue【消防施設】&#10;一人当たり面積">
          <a:extLst>
            <a:ext uri="{FF2B5EF4-FFF2-40B4-BE49-F238E27FC236}">
              <a16:creationId xmlns:a16="http://schemas.microsoft.com/office/drawing/2014/main" id="{00000000-0008-0000-0F00-0000F302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756" name="n_3aveValue【消防施設】&#10;一人当たり面積">
          <a:extLst>
            <a:ext uri="{FF2B5EF4-FFF2-40B4-BE49-F238E27FC236}">
              <a16:creationId xmlns:a16="http://schemas.microsoft.com/office/drawing/2014/main" id="{00000000-0008-0000-0F00-0000F4020000}"/>
            </a:ext>
          </a:extLst>
        </xdr:cNvPr>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757" name="n_1mainValue【消防施設】&#10;一人当たり面積">
          <a:extLst>
            <a:ext uri="{FF2B5EF4-FFF2-40B4-BE49-F238E27FC236}">
              <a16:creationId xmlns:a16="http://schemas.microsoft.com/office/drawing/2014/main" id="{00000000-0008-0000-0F00-0000F5020000}"/>
            </a:ext>
          </a:extLst>
        </xdr:cNvPr>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758" name="n_2mainValue【消防施設】&#10;一人当たり面積">
          <a:extLst>
            <a:ext uri="{FF2B5EF4-FFF2-40B4-BE49-F238E27FC236}">
              <a16:creationId xmlns:a16="http://schemas.microsoft.com/office/drawing/2014/main" id="{00000000-0008-0000-0F00-0000F6020000}"/>
            </a:ext>
          </a:extLst>
        </xdr:cNvPr>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759" name="n_3mainValue【消防施設】&#10;一人当たり面積">
          <a:extLst>
            <a:ext uri="{FF2B5EF4-FFF2-40B4-BE49-F238E27FC236}">
              <a16:creationId xmlns:a16="http://schemas.microsoft.com/office/drawing/2014/main" id="{00000000-0008-0000-0F00-0000F7020000}"/>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a:extLst>
            <a:ext uri="{FF2B5EF4-FFF2-40B4-BE49-F238E27FC236}">
              <a16:creationId xmlns:a16="http://schemas.microsoft.com/office/drawing/2014/main" id="{00000000-0008-0000-0F00-00000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a:extLst>
            <a:ext uri="{FF2B5EF4-FFF2-40B4-BE49-F238E27FC236}">
              <a16:creationId xmlns:a16="http://schemas.microsoft.com/office/drawing/2014/main" id="{00000000-0008-0000-0F00-000011030000}"/>
            </a:ext>
          </a:extLst>
        </xdr:cNvPr>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a:extLst>
            <a:ext uri="{FF2B5EF4-FFF2-40B4-BE49-F238E27FC236}">
              <a16:creationId xmlns:a16="http://schemas.microsoft.com/office/drawing/2014/main" id="{00000000-0008-0000-0F00-000013030000}"/>
            </a:ext>
          </a:extLst>
        </xdr:cNvPr>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89" name="【庁舎】&#10;有形固定資産減価償却率平均値テキスト">
          <a:extLst>
            <a:ext uri="{FF2B5EF4-FFF2-40B4-BE49-F238E27FC236}">
              <a16:creationId xmlns:a16="http://schemas.microsoft.com/office/drawing/2014/main" id="{00000000-0008-0000-0F00-000015030000}"/>
            </a:ext>
          </a:extLst>
        </xdr:cNvPr>
        <xdr:cNvSpPr txBox="1"/>
      </xdr:nvSpPr>
      <xdr:spPr>
        <a:xfrm>
          <a:off x="16357600" y="1781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a:extLst>
            <a:ext uri="{FF2B5EF4-FFF2-40B4-BE49-F238E27FC236}">
              <a16:creationId xmlns:a16="http://schemas.microsoft.com/office/drawing/2014/main" id="{00000000-0008-0000-0F00-000016030000}"/>
            </a:ext>
          </a:extLst>
        </xdr:cNvPr>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15875</xdr:rowOff>
    </xdr:from>
    <xdr:to>
      <xdr:col>81</xdr:col>
      <xdr:colOff>101600</xdr:colOff>
      <xdr:row>105</xdr:row>
      <xdr:rowOff>117475</xdr:rowOff>
    </xdr:to>
    <xdr:sp macro="" textlink="">
      <xdr:nvSpPr>
        <xdr:cNvPr id="791" name="フローチャート: 判断 790">
          <a:extLst>
            <a:ext uri="{FF2B5EF4-FFF2-40B4-BE49-F238E27FC236}">
              <a16:creationId xmlns:a16="http://schemas.microsoft.com/office/drawing/2014/main" id="{00000000-0008-0000-0F00-000017030000}"/>
            </a:ext>
          </a:extLst>
        </xdr:cNvPr>
        <xdr:cNvSpPr/>
      </xdr:nvSpPr>
      <xdr:spPr>
        <a:xfrm>
          <a:off x="15430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792" name="フローチャート: 判断 791">
          <a:extLst>
            <a:ext uri="{FF2B5EF4-FFF2-40B4-BE49-F238E27FC236}">
              <a16:creationId xmlns:a16="http://schemas.microsoft.com/office/drawing/2014/main" id="{00000000-0008-0000-0F00-000018030000}"/>
            </a:ext>
          </a:extLst>
        </xdr:cNvPr>
        <xdr:cNvSpPr/>
      </xdr:nvSpPr>
      <xdr:spPr>
        <a:xfrm>
          <a:off x="14541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793" name="フローチャート: 判断 792">
          <a:extLst>
            <a:ext uri="{FF2B5EF4-FFF2-40B4-BE49-F238E27FC236}">
              <a16:creationId xmlns:a16="http://schemas.microsoft.com/office/drawing/2014/main" id="{00000000-0008-0000-0F00-000019030000}"/>
            </a:ext>
          </a:extLst>
        </xdr:cNvPr>
        <xdr:cNvSpPr/>
      </xdr:nvSpPr>
      <xdr:spPr>
        <a:xfrm>
          <a:off x="13652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166370</xdr:rowOff>
    </xdr:from>
    <xdr:to>
      <xdr:col>85</xdr:col>
      <xdr:colOff>177800</xdr:colOff>
      <xdr:row>105</xdr:row>
      <xdr:rowOff>96520</xdr:rowOff>
    </xdr:to>
    <xdr:sp macro="" textlink="">
      <xdr:nvSpPr>
        <xdr:cNvPr id="799" name="楕円 798">
          <a:extLst>
            <a:ext uri="{FF2B5EF4-FFF2-40B4-BE49-F238E27FC236}">
              <a16:creationId xmlns:a16="http://schemas.microsoft.com/office/drawing/2014/main" id="{00000000-0008-0000-0F00-00001F030000}"/>
            </a:ext>
          </a:extLst>
        </xdr:cNvPr>
        <xdr:cNvSpPr/>
      </xdr:nvSpPr>
      <xdr:spPr>
        <a:xfrm>
          <a:off x="162687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144797</xdr:rowOff>
    </xdr:from>
    <xdr:ext cx="405111" cy="259045"/>
    <xdr:sp macro="" textlink="">
      <xdr:nvSpPr>
        <xdr:cNvPr id="800" name="【庁舎】&#10;有形固定資産減価償却率該当値テキスト">
          <a:extLst>
            <a:ext uri="{FF2B5EF4-FFF2-40B4-BE49-F238E27FC236}">
              <a16:creationId xmlns:a16="http://schemas.microsoft.com/office/drawing/2014/main" id="{00000000-0008-0000-0F00-000020030000}"/>
            </a:ext>
          </a:extLst>
        </xdr:cNvPr>
        <xdr:cNvSpPr txBox="1"/>
      </xdr:nvSpPr>
      <xdr:spPr>
        <a:xfrm>
          <a:off x="16357600"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29211</xdr:rowOff>
    </xdr:from>
    <xdr:to>
      <xdr:col>81</xdr:col>
      <xdr:colOff>101600</xdr:colOff>
      <xdr:row>105</xdr:row>
      <xdr:rowOff>130811</xdr:rowOff>
    </xdr:to>
    <xdr:sp macro="" textlink="">
      <xdr:nvSpPr>
        <xdr:cNvPr id="801" name="楕円 800">
          <a:extLst>
            <a:ext uri="{FF2B5EF4-FFF2-40B4-BE49-F238E27FC236}">
              <a16:creationId xmlns:a16="http://schemas.microsoft.com/office/drawing/2014/main" id="{00000000-0008-0000-0F00-000021030000}"/>
            </a:ext>
          </a:extLst>
        </xdr:cNvPr>
        <xdr:cNvSpPr/>
      </xdr:nvSpPr>
      <xdr:spPr>
        <a:xfrm>
          <a:off x="15430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45720</xdr:rowOff>
    </xdr:from>
    <xdr:to>
      <xdr:col>85</xdr:col>
      <xdr:colOff>127000</xdr:colOff>
      <xdr:row>105</xdr:row>
      <xdr:rowOff>80011</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flipV="1">
          <a:off x="15481300" y="180479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65405</xdr:rowOff>
    </xdr:from>
    <xdr:to>
      <xdr:col>76</xdr:col>
      <xdr:colOff>165100</xdr:colOff>
      <xdr:row>105</xdr:row>
      <xdr:rowOff>167005</xdr:rowOff>
    </xdr:to>
    <xdr:sp macro="" textlink="">
      <xdr:nvSpPr>
        <xdr:cNvPr id="803" name="楕円 802">
          <a:extLst>
            <a:ext uri="{FF2B5EF4-FFF2-40B4-BE49-F238E27FC236}">
              <a16:creationId xmlns:a16="http://schemas.microsoft.com/office/drawing/2014/main" id="{00000000-0008-0000-0F00-000023030000}"/>
            </a:ext>
          </a:extLst>
        </xdr:cNvPr>
        <xdr:cNvSpPr/>
      </xdr:nvSpPr>
      <xdr:spPr>
        <a:xfrm>
          <a:off x="14541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80011</xdr:rowOff>
    </xdr:from>
    <xdr:to>
      <xdr:col>81</xdr:col>
      <xdr:colOff>50800</xdr:colOff>
      <xdr:row>105</xdr:row>
      <xdr:rowOff>116205</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flipV="1">
          <a:off x="14592300" y="180822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105</xdr:row>
      <xdr:rowOff>116205</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3703300" y="181013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134002</xdr:rowOff>
    </xdr:from>
    <xdr:ext cx="405111" cy="259045"/>
    <xdr:sp macro="" textlink="">
      <xdr:nvSpPr>
        <xdr:cNvPr id="807" name="n_1aveValue【庁舎】&#10;有形固定資産減価償却率">
          <a:extLst>
            <a:ext uri="{FF2B5EF4-FFF2-40B4-BE49-F238E27FC236}">
              <a16:creationId xmlns:a16="http://schemas.microsoft.com/office/drawing/2014/main" id="{00000000-0008-0000-0F00-000027030000}"/>
            </a:ext>
          </a:extLst>
        </xdr:cNvPr>
        <xdr:cNvSpPr txBox="1"/>
      </xdr:nvSpPr>
      <xdr:spPr>
        <a:xfrm>
          <a:off x="15266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158766</xdr:rowOff>
    </xdr:from>
    <xdr:ext cx="405111" cy="259045"/>
    <xdr:sp macro="" textlink="">
      <xdr:nvSpPr>
        <xdr:cNvPr id="808" name="n_2aveValue【庁舎】&#10;有形固定資産減価償却率">
          <a:extLst>
            <a:ext uri="{FF2B5EF4-FFF2-40B4-BE49-F238E27FC236}">
              <a16:creationId xmlns:a16="http://schemas.microsoft.com/office/drawing/2014/main" id="{00000000-0008-0000-0F00-000028030000}"/>
            </a:ext>
          </a:extLst>
        </xdr:cNvPr>
        <xdr:cNvSpPr txBox="1"/>
      </xdr:nvSpPr>
      <xdr:spPr>
        <a:xfrm>
          <a:off x="143897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41927</xdr:rowOff>
    </xdr:from>
    <xdr:ext cx="405111" cy="259045"/>
    <xdr:sp macro="" textlink="">
      <xdr:nvSpPr>
        <xdr:cNvPr id="809" name="n_3aveValue【庁舎】&#10;有形固定資産減価償却率">
          <a:extLst>
            <a:ext uri="{FF2B5EF4-FFF2-40B4-BE49-F238E27FC236}">
              <a16:creationId xmlns:a16="http://schemas.microsoft.com/office/drawing/2014/main" id="{00000000-0008-0000-0F00-000029030000}"/>
            </a:ext>
          </a:extLst>
        </xdr:cNvPr>
        <xdr:cNvSpPr txBox="1"/>
      </xdr:nvSpPr>
      <xdr:spPr>
        <a:xfrm>
          <a:off x="13500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121938</xdr:rowOff>
    </xdr:from>
    <xdr:ext cx="405111" cy="259045"/>
    <xdr:sp macro="" textlink="">
      <xdr:nvSpPr>
        <xdr:cNvPr id="810" name="n_1mainValue【庁舎】&#10;有形固定資産減価償却率">
          <a:extLst>
            <a:ext uri="{FF2B5EF4-FFF2-40B4-BE49-F238E27FC236}">
              <a16:creationId xmlns:a16="http://schemas.microsoft.com/office/drawing/2014/main" id="{00000000-0008-0000-0F00-00002A030000}"/>
            </a:ext>
          </a:extLst>
        </xdr:cNvPr>
        <xdr:cNvSpPr txBox="1"/>
      </xdr:nvSpPr>
      <xdr:spPr>
        <a:xfrm>
          <a:off x="152660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158132</xdr:rowOff>
    </xdr:from>
    <xdr:ext cx="405111" cy="259045"/>
    <xdr:sp macro="" textlink="">
      <xdr:nvSpPr>
        <xdr:cNvPr id="811" name="n_2mainValue【庁舎】&#10;有形固定資産減価償却率">
          <a:extLst>
            <a:ext uri="{FF2B5EF4-FFF2-40B4-BE49-F238E27FC236}">
              <a16:creationId xmlns:a16="http://schemas.microsoft.com/office/drawing/2014/main" id="{00000000-0008-0000-0F00-00002B030000}"/>
            </a:ext>
          </a:extLst>
        </xdr:cNvPr>
        <xdr:cNvSpPr txBox="1"/>
      </xdr:nvSpPr>
      <xdr:spPr>
        <a:xfrm>
          <a:off x="143897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812" name="n_3mainValue【庁舎】&#10;有形固定資産減価償却率">
          <a:extLst>
            <a:ext uri="{FF2B5EF4-FFF2-40B4-BE49-F238E27FC236}">
              <a16:creationId xmlns:a16="http://schemas.microsoft.com/office/drawing/2014/main" id="{00000000-0008-0000-0F00-00002C030000}"/>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a:extLst>
            <a:ext uri="{FF2B5EF4-FFF2-40B4-BE49-F238E27FC236}">
              <a16:creationId xmlns:a16="http://schemas.microsoft.com/office/drawing/2014/main" id="{00000000-0008-0000-0F00-00002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a:extLst>
            <a:ext uri="{FF2B5EF4-FFF2-40B4-BE49-F238E27FC236}">
              <a16:creationId xmlns:a16="http://schemas.microsoft.com/office/drawing/2014/main" id="{00000000-0008-0000-0F00-00004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a:extLst>
            <a:ext uri="{FF2B5EF4-FFF2-40B4-BE49-F238E27FC236}">
              <a16:creationId xmlns:a16="http://schemas.microsoft.com/office/drawing/2014/main" id="{00000000-0008-0000-0F00-000045030000}"/>
            </a:ext>
          </a:extLst>
        </xdr:cNvPr>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a:extLst>
            <a:ext uri="{FF2B5EF4-FFF2-40B4-BE49-F238E27FC236}">
              <a16:creationId xmlns:a16="http://schemas.microsoft.com/office/drawing/2014/main" id="{00000000-0008-0000-0F00-000047030000}"/>
            </a:ext>
          </a:extLst>
        </xdr:cNvPr>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841" name="【庁舎】&#10;一人当たり面積平均値テキスト">
          <a:extLst>
            <a:ext uri="{FF2B5EF4-FFF2-40B4-BE49-F238E27FC236}">
              <a16:creationId xmlns:a16="http://schemas.microsoft.com/office/drawing/2014/main" id="{00000000-0008-0000-0F00-000049030000}"/>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a:extLst>
            <a:ext uri="{FF2B5EF4-FFF2-40B4-BE49-F238E27FC236}">
              <a16:creationId xmlns:a16="http://schemas.microsoft.com/office/drawing/2014/main" id="{00000000-0008-0000-0F00-00004A03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43" name="フローチャート: 判断 842">
          <a:extLst>
            <a:ext uri="{FF2B5EF4-FFF2-40B4-BE49-F238E27FC236}">
              <a16:creationId xmlns:a16="http://schemas.microsoft.com/office/drawing/2014/main" id="{00000000-0008-0000-0F00-00004B030000}"/>
            </a:ext>
          </a:extLst>
        </xdr:cNvPr>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44" name="フローチャート: 判断 843">
          <a:extLst>
            <a:ext uri="{FF2B5EF4-FFF2-40B4-BE49-F238E27FC236}">
              <a16:creationId xmlns:a16="http://schemas.microsoft.com/office/drawing/2014/main" id="{00000000-0008-0000-0F00-00004C030000}"/>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845" name="フローチャート: 判断 844">
          <a:extLst>
            <a:ext uri="{FF2B5EF4-FFF2-40B4-BE49-F238E27FC236}">
              <a16:creationId xmlns:a16="http://schemas.microsoft.com/office/drawing/2014/main" id="{00000000-0008-0000-0F00-00004D030000}"/>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17780</xdr:rowOff>
    </xdr:from>
    <xdr:to>
      <xdr:col>116</xdr:col>
      <xdr:colOff>114300</xdr:colOff>
      <xdr:row>107</xdr:row>
      <xdr:rowOff>119380</xdr:rowOff>
    </xdr:to>
    <xdr:sp macro="" textlink="">
      <xdr:nvSpPr>
        <xdr:cNvPr id="851" name="楕円 850">
          <a:extLst>
            <a:ext uri="{FF2B5EF4-FFF2-40B4-BE49-F238E27FC236}">
              <a16:creationId xmlns:a16="http://schemas.microsoft.com/office/drawing/2014/main" id="{00000000-0008-0000-0F00-000053030000}"/>
            </a:ext>
          </a:extLst>
        </xdr:cNvPr>
        <xdr:cNvSpPr/>
      </xdr:nvSpPr>
      <xdr:spPr>
        <a:xfrm>
          <a:off x="22110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104157</xdr:rowOff>
    </xdr:from>
    <xdr:ext cx="469744" cy="259045"/>
    <xdr:sp macro="" textlink="">
      <xdr:nvSpPr>
        <xdr:cNvPr id="852" name="【庁舎】&#10;一人当たり面積該当値テキスト">
          <a:extLst>
            <a:ext uri="{FF2B5EF4-FFF2-40B4-BE49-F238E27FC236}">
              <a16:creationId xmlns:a16="http://schemas.microsoft.com/office/drawing/2014/main" id="{00000000-0008-0000-0F00-000054030000}"/>
            </a:ext>
          </a:extLst>
        </xdr:cNvPr>
        <xdr:cNvSpPr txBox="1"/>
      </xdr:nvSpPr>
      <xdr:spPr>
        <a:xfrm>
          <a:off x="22199600" y="182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17780</xdr:rowOff>
    </xdr:from>
    <xdr:to>
      <xdr:col>112</xdr:col>
      <xdr:colOff>38100</xdr:colOff>
      <xdr:row>107</xdr:row>
      <xdr:rowOff>119380</xdr:rowOff>
    </xdr:to>
    <xdr:sp macro="" textlink="">
      <xdr:nvSpPr>
        <xdr:cNvPr id="853" name="楕円 852">
          <a:extLst>
            <a:ext uri="{FF2B5EF4-FFF2-40B4-BE49-F238E27FC236}">
              <a16:creationId xmlns:a16="http://schemas.microsoft.com/office/drawing/2014/main" id="{00000000-0008-0000-0F00-000055030000}"/>
            </a:ext>
          </a:extLst>
        </xdr:cNvPr>
        <xdr:cNvSpPr/>
      </xdr:nvSpPr>
      <xdr:spPr>
        <a:xfrm>
          <a:off x="21272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68580</xdr:rowOff>
    </xdr:from>
    <xdr:to>
      <xdr:col>116</xdr:col>
      <xdr:colOff>63500</xdr:colOff>
      <xdr:row>107</xdr:row>
      <xdr:rowOff>68580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21323300" y="18413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855" name="楕円 854">
          <a:extLst>
            <a:ext uri="{FF2B5EF4-FFF2-40B4-BE49-F238E27FC236}">
              <a16:creationId xmlns:a16="http://schemas.microsoft.com/office/drawing/2014/main" id="{00000000-0008-0000-0F00-000057030000}"/>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68580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20434300" y="1840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57" name="楕円 856">
          <a:extLst>
            <a:ext uri="{FF2B5EF4-FFF2-40B4-BE49-F238E27FC236}">
              <a16:creationId xmlns:a16="http://schemas.microsoft.com/office/drawing/2014/main" id="{00000000-0008-0000-0F00-000059030000}"/>
            </a:ext>
          </a:extLst>
        </xdr:cNvPr>
        <xdr:cNvSpPr/>
      </xdr:nvSpPr>
      <xdr:spPr>
        <a:xfrm>
          <a:off x="19494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110489</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flipV="1">
          <a:off x="19545300" y="18409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859" name="n_1aveValue【庁舎】&#10;一人当たり面積">
          <a:extLst>
            <a:ext uri="{FF2B5EF4-FFF2-40B4-BE49-F238E27FC236}">
              <a16:creationId xmlns:a16="http://schemas.microsoft.com/office/drawing/2014/main" id="{00000000-0008-0000-0F00-00005B030000}"/>
            </a:ext>
          </a:extLst>
        </xdr:cNvPr>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860" name="n_2aveValue【庁舎】&#10;一人当たり面積">
          <a:extLst>
            <a:ext uri="{FF2B5EF4-FFF2-40B4-BE49-F238E27FC236}">
              <a16:creationId xmlns:a16="http://schemas.microsoft.com/office/drawing/2014/main" id="{00000000-0008-0000-0F00-00005C030000}"/>
            </a:ext>
          </a:extLst>
        </xdr:cNvPr>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861" name="n_3aveValue【庁舎】&#10;一人当たり面積">
          <a:extLst>
            <a:ext uri="{FF2B5EF4-FFF2-40B4-BE49-F238E27FC236}">
              <a16:creationId xmlns:a16="http://schemas.microsoft.com/office/drawing/2014/main" id="{00000000-0008-0000-0F00-00005D030000}"/>
            </a:ext>
          </a:extLst>
        </xdr:cNvPr>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110507</xdr:rowOff>
    </xdr:from>
    <xdr:ext cx="469744" cy="259045"/>
    <xdr:sp macro="" textlink="">
      <xdr:nvSpPr>
        <xdr:cNvPr id="862" name="n_1mainValue【庁舎】&#10;一人当たり面積">
          <a:extLst>
            <a:ext uri="{FF2B5EF4-FFF2-40B4-BE49-F238E27FC236}">
              <a16:creationId xmlns:a16="http://schemas.microsoft.com/office/drawing/2014/main" id="{00000000-0008-0000-0F00-00005E030000}"/>
            </a:ext>
          </a:extLst>
        </xdr:cNvPr>
        <xdr:cNvSpPr txBox="1"/>
      </xdr:nvSpPr>
      <xdr:spPr>
        <a:xfrm>
          <a:off x="210757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863" name="n_2mainValue【庁舎】&#10;一人当たり面積">
          <a:extLst>
            <a:ext uri="{FF2B5EF4-FFF2-40B4-BE49-F238E27FC236}">
              <a16:creationId xmlns:a16="http://schemas.microsoft.com/office/drawing/2014/main" id="{00000000-0008-0000-0F00-00005F030000}"/>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864" name="n_3mainValue【庁舎】&#10;一人当たり面積">
          <a:extLst>
            <a:ext uri="{FF2B5EF4-FFF2-40B4-BE49-F238E27FC236}">
              <a16:creationId xmlns:a16="http://schemas.microsoft.com/office/drawing/2014/main" id="{00000000-0008-0000-0F00-000060030000}"/>
            </a:ext>
          </a:extLst>
        </xdr:cNvPr>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00000000-0008-0000-0F00-00006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00000000-0008-0000-0F00-00006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ほとんどの類型において、有形固定資産減価償却率は類似団体平均を下回っているか同等であり、川口市公共施設等総合管理計画に基づき、効果的な施設の維持管理に引き続き努めていく。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消防施設については、有形固定資産減価償却率が類似団体と比べて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ポイント高いが、老朽化の解消のため、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事業を実施してい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603,838
567,850
61.95
199,768,541
188,993,093
7,911,178
106,645,163
166,807,072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保健衛生費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により基準財政需要額が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となったものの、市民税や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の増等により基準財政収入額も増加となったことから、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前年度と同値で推移した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129822</xdr:rowOff>
    </xdr:from>
    <xdr:to>
      <xdr:col>19</xdr:col>
      <xdr:colOff>184150</xdr:colOff>
      <xdr:row>41</xdr:row>
      <xdr:rowOff>59972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44749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58155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等は、平成２９年度と比べて、約３５億円増額したものの、地方税、地方消費税交付金、地方交付税及び臨時財政対策債などの経常一般財源収入が約３９億円の増額となったことから経常収支比率が減少し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99568</xdr:rowOff>
    </xdr:from>
    <xdr:to>
      <xdr:col>23</xdr:col>
      <xdr:colOff>133350</xdr:colOff>
      <xdr:row>65</xdr:row>
      <xdr:rowOff>109220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4381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65</xdr:row>
      <xdr:rowOff>138176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534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138176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293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133350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2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48768</xdr:rowOff>
    </xdr:from>
    <xdr:to>
      <xdr:col>23</xdr:col>
      <xdr:colOff>184150</xdr:colOff>
      <xdr:row>65</xdr:row>
      <xdr:rowOff>150368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20845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の状況は、全国平均、埼玉県平均及び類似団体平均を下回っている。経常収支比率の人件費が全国平均、埼玉県平均及び類似団体平均を下回っていることなどが要因ではあるものの、平成３０年度決算は、人件費が給与改定に伴い増加したことや委託料などの全般的な増加に伴い物件費が増となったことから人口１人当たり人件費・物件費等決算額は、前年度と比べて</a:t>
          </a:r>
          <a:r>
            <a:rPr kumimoji="1" lang="en-US" altLang="ja-JP" sz="1300">
              <a:latin typeface="ＭＳ Ｐゴシック" panose="020B0600070205080204" pitchFamily="50" charset="-128"/>
              <a:ea typeface="ＭＳ Ｐゴシック" panose="020B0600070205080204" pitchFamily="50" charset="-128"/>
            </a:rPr>
            <a:t>3,163</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39067</xdr:rowOff>
    </xdr:from>
    <xdr:to>
      <xdr:col>23</xdr:col>
      <xdr:colOff>133350</xdr:colOff>
      <xdr:row>81</xdr:row>
      <xdr:rowOff>81469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26517"/>
          <a:ext cx="838200" cy="4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17593</xdr:rowOff>
    </xdr:from>
    <xdr:to>
      <xdr:col>19</xdr:col>
      <xdr:colOff>133350</xdr:colOff>
      <xdr:row>81</xdr:row>
      <xdr:rowOff>39067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05043"/>
          <a:ext cx="889000" cy="2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84908</xdr:rowOff>
    </xdr:from>
    <xdr:to>
      <xdr:col>19</xdr:col>
      <xdr:colOff>184150</xdr:colOff>
      <xdr:row>82</xdr:row>
      <xdr:rowOff>15058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7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171285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2028</xdr:rowOff>
    </xdr:from>
    <xdr:to>
      <xdr:col>15</xdr:col>
      <xdr:colOff>82550</xdr:colOff>
      <xdr:row>81</xdr:row>
      <xdr:rowOff>17593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89478"/>
          <a:ext cx="889000" cy="1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58956</xdr:rowOff>
    </xdr:from>
    <xdr:to>
      <xdr:col>15</xdr:col>
      <xdr:colOff>133350</xdr:colOff>
      <xdr:row>81</xdr:row>
      <xdr:rowOff>160556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4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145333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3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157473</xdr:rowOff>
    </xdr:from>
    <xdr:to>
      <xdr:col>11</xdr:col>
      <xdr:colOff>31750</xdr:colOff>
      <xdr:row>81</xdr:row>
      <xdr:rowOff>2028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73473"/>
          <a:ext cx="889000" cy="1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62816</xdr:rowOff>
    </xdr:from>
    <xdr:to>
      <xdr:col>11</xdr:col>
      <xdr:colOff>82550</xdr:colOff>
      <xdr:row>81</xdr:row>
      <xdr:rowOff>164416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149193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3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35455</xdr:rowOff>
    </xdr:from>
    <xdr:to>
      <xdr:col>7</xdr:col>
      <xdr:colOff>31750</xdr:colOff>
      <xdr:row>81</xdr:row>
      <xdr:rowOff>137055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121832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0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30669</xdr:rowOff>
    </xdr:from>
    <xdr:to>
      <xdr:col>23</xdr:col>
      <xdr:colOff>184150</xdr:colOff>
      <xdr:row>81</xdr:row>
      <xdr:rowOff>132269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47196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6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159717</xdr:rowOff>
    </xdr:from>
    <xdr:to>
      <xdr:col>19</xdr:col>
      <xdr:colOff>184150</xdr:colOff>
      <xdr:row>81</xdr:row>
      <xdr:rowOff>89867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100044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4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138243</xdr:rowOff>
    </xdr:from>
    <xdr:to>
      <xdr:col>15</xdr:col>
      <xdr:colOff>133350</xdr:colOff>
      <xdr:row>81</xdr:row>
      <xdr:rowOff>68393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78570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122678</xdr:rowOff>
    </xdr:from>
    <xdr:to>
      <xdr:col>11</xdr:col>
      <xdr:colOff>82550</xdr:colOff>
      <xdr:row>81</xdr:row>
      <xdr:rowOff>52828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63005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0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106673</xdr:rowOff>
    </xdr:from>
    <xdr:to>
      <xdr:col>7</xdr:col>
      <xdr:colOff>31750</xdr:colOff>
      <xdr:row>81</xdr:row>
      <xdr:rowOff>36823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2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47000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9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平成３０年度の人事院勧告における国家公務員の俸給表改定率（０．２％）を下回る改定（０．１％）を行い、さらに本市ラスパイレス指数の引き上げの要因となっている高年齢層は改定を実施しなかったものの、国とは異なる給料表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年度よりも０．１ポイント上昇となった。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今後も、令和元年度の人事院勧告の内容及び地域における民間企業の給与の実態や経済情勢、国や他の地方公共団体の状況等を総合的に勘案し、適正な給与改定を行っていく。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9525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26857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89</xdr:row>
      <xdr:rowOff>9525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2484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88</xdr:row>
      <xdr:rowOff>160866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160866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1278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46161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13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130175</xdr:rowOff>
    </xdr:from>
    <xdr:to>
      <xdr:col>77</xdr:col>
      <xdr:colOff>95250</xdr:colOff>
      <xdr:row>89</xdr:row>
      <xdr:rowOff>60325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45102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30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平成１０年度以降、第１次及び第２次定員管理適正化計画を策定し、職員定数の適正化に早い段階から取り組んだため、人口千人あたりの職員数は類似団体平均を下回る推移となっている。更に、第３次定員管理適正化計画での削減、平成２３年の鳩ヶ谷市との合併による職員数の段階的な削減等を実施してきたが、その一方で、新たな行政需要への対応や中核市への移行に向けて、必要な箇所に適正な職員配置を行なったため、平成２６年度からは市全体の職員数及び人口千人当たり職員数としては増加で推移している。近年においては、中核市への移行等により平成３０年４月１日の普通会計職員数は前年度に引き続き増員となり、人口千人当たり職員数も同様に増加している状況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12519</xdr:rowOff>
    </xdr:from>
    <xdr:to>
      <xdr:col>81</xdr:col>
      <xdr:colOff>44450</xdr:colOff>
      <xdr:row>61</xdr:row>
      <xdr:rowOff>29754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7096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149497</xdr:rowOff>
    </xdr:from>
    <xdr:to>
      <xdr:col>77</xdr:col>
      <xdr:colOff>44450</xdr:colOff>
      <xdr:row>61</xdr:row>
      <xdr:rowOff>12519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364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104684</xdr:rowOff>
    </xdr:from>
    <xdr:to>
      <xdr:col>72</xdr:col>
      <xdr:colOff>203200</xdr:colOff>
      <xdr:row>60</xdr:row>
      <xdr:rowOff>149497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9168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104684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606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150404</xdr:rowOff>
    </xdr:from>
    <xdr:to>
      <xdr:col>81</xdr:col>
      <xdr:colOff>95250</xdr:colOff>
      <xdr:row>61</xdr:row>
      <xdr:rowOff>80554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166931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133169</xdr:rowOff>
    </xdr:from>
    <xdr:to>
      <xdr:col>77</xdr:col>
      <xdr:colOff>95250</xdr:colOff>
      <xdr:row>61</xdr:row>
      <xdr:rowOff>63319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73496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8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98697</xdr:rowOff>
    </xdr:from>
    <xdr:to>
      <xdr:col>73</xdr:col>
      <xdr:colOff>44450</xdr:colOff>
      <xdr:row>61</xdr:row>
      <xdr:rowOff>28847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53884</xdr:rowOff>
    </xdr:from>
    <xdr:to>
      <xdr:col>68</xdr:col>
      <xdr:colOff>203200</xdr:colOff>
      <xdr:row>60</xdr:row>
      <xdr:rowOff>155484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165661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類似団体、県平均を上回っており、前年度と比べ悪化している。主な悪化要因としては、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土地開発公社の取得用地の買い戻しにより、債務負担行為に基づく支出額が増額したことや、都市計画事業費が増額したことから公債費に充当可能な都市計画税が減少したこと等があげられる。改善要因としては、一般会計等の元利償還金が減少したこと等があげられる。今後とも、緊急度・住民ニーズを的確に把握した事業の選択により、地方債に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163322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75335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47498</xdr:rowOff>
    </xdr:from>
    <xdr:to>
      <xdr:col>77</xdr:col>
      <xdr:colOff>44450</xdr:colOff>
      <xdr:row>39</xdr:row>
      <xdr:rowOff>66802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7340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40</xdr:row>
      <xdr:rowOff>30480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7340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25654</xdr:rowOff>
    </xdr:from>
    <xdr:to>
      <xdr:col>73</xdr:col>
      <xdr:colOff>44450</xdr:colOff>
      <xdr:row>39</xdr:row>
      <xdr:rowOff>127254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136652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884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131826</xdr:rowOff>
    </xdr:from>
    <xdr:to>
      <xdr:col>68</xdr:col>
      <xdr:colOff>203200</xdr:colOff>
      <xdr:row>40</xdr:row>
      <xdr:rowOff>61976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84599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7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102379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8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779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平均、県平均を大幅に下回っており、前年度と比べると改善している。主な改善要因としては、地方債現在高の減少や、土地開発公社の取得用地の買い戻しにより債務負担行為に基づく支出予定額が減少したこと等があげられる。一方で悪化要因として、都市計画事業費が増加したことから、地方債現在高等に充当可能な都市計画税収が減少したことから、今後も引き続き財政運営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1736</xdr:rowOff>
    </xdr:from>
    <xdr:to>
      <xdr:col>81</xdr:col>
      <xdr:colOff>44450</xdr:colOff>
      <xdr:row>14</xdr:row>
      <xdr:rowOff>21844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40203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17018</xdr:rowOff>
    </xdr:from>
    <xdr:to>
      <xdr:col>77</xdr:col>
      <xdr:colOff>44450</xdr:colOff>
      <xdr:row>14</xdr:row>
      <xdr:rowOff>21844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4173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160867</xdr:rowOff>
    </xdr:from>
    <xdr:to>
      <xdr:col>77</xdr:col>
      <xdr:colOff>95250</xdr:colOff>
      <xdr:row>15</xdr:row>
      <xdr:rowOff>91017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75794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64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17018</xdr:rowOff>
    </xdr:from>
    <xdr:to>
      <xdr:col>72</xdr:col>
      <xdr:colOff>203200</xdr:colOff>
      <xdr:row>14</xdr:row>
      <xdr:rowOff>65278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4173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168910</xdr:rowOff>
    </xdr:from>
    <xdr:to>
      <xdr:col>73</xdr:col>
      <xdr:colOff>44450</xdr:colOff>
      <xdr:row>15</xdr:row>
      <xdr:rowOff>99060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83837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65278</xdr:rowOff>
    </xdr:from>
    <xdr:to>
      <xdr:col>68</xdr:col>
      <xdr:colOff>152400</xdr:colOff>
      <xdr:row>15</xdr:row>
      <xdr:rowOff>86868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46557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48937</xdr:rowOff>
    </xdr:from>
    <xdr:to>
      <xdr:col>68</xdr:col>
      <xdr:colOff>203200</xdr:colOff>
      <xdr:row>15</xdr:row>
      <xdr:rowOff>150537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135314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110871</xdr:rowOff>
    </xdr:from>
    <xdr:to>
      <xdr:col>64</xdr:col>
      <xdr:colOff>152400</xdr:colOff>
      <xdr:row>16</xdr:row>
      <xdr:rowOff>41021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25798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122386</xdr:rowOff>
    </xdr:from>
    <xdr:to>
      <xdr:col>81</xdr:col>
      <xdr:colOff>95250</xdr:colOff>
      <xdr:row>14</xdr:row>
      <xdr:rowOff>52536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35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43663</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27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142494</xdr:rowOff>
    </xdr:from>
    <xdr:to>
      <xdr:col>77</xdr:col>
      <xdr:colOff>95250</xdr:colOff>
      <xdr:row>14</xdr:row>
      <xdr:rowOff>72644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82821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14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137668</xdr:rowOff>
    </xdr:from>
    <xdr:to>
      <xdr:col>73</xdr:col>
      <xdr:colOff>44450</xdr:colOff>
      <xdr:row>14</xdr:row>
      <xdr:rowOff>67818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77995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13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14478</xdr:rowOff>
    </xdr:from>
    <xdr:to>
      <xdr:col>68</xdr:col>
      <xdr:colOff>203200</xdr:colOff>
      <xdr:row>14</xdr:row>
      <xdr:rowOff>116078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126255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18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36068</xdr:rowOff>
    </xdr:from>
    <xdr:to>
      <xdr:col>64</xdr:col>
      <xdr:colOff>152400</xdr:colOff>
      <xdr:row>15</xdr:row>
      <xdr:rowOff>137668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147845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37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603,838
567,850
61.95
199,768,541
188,993,093
7,911,178
106,645,163
166,807,072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平成３０年度の経常収支比率については、時間外勤務手当の縮減の取り組み、国に準じた給与構造の見直しによる年功的な給与上昇の抑制を実施したため、前年度比０．２ポイントの減となっている。また、埼玉県平均と比較すると１．３ポイント下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今後も適正な給与水準となるよう必要に応じ見直しを行っていく。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7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0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の経常経費充当一般財源等の伸び（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によるものであり、委託料の全般的な増加などによるものである。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19050</xdr:rowOff>
    </xdr:from>
    <xdr:to>
      <xdr:col>82</xdr:col>
      <xdr:colOff>107950</xdr:colOff>
      <xdr:row>19</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76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19050</xdr:rowOff>
    </xdr:from>
    <xdr:to>
      <xdr:col>78</xdr:col>
      <xdr:colOff>69850</xdr:colOff>
      <xdr:row>19</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7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158750</xdr:rowOff>
    </xdr:from>
    <xdr:to>
      <xdr:col>78</xdr:col>
      <xdr:colOff>120650</xdr:colOff>
      <xdr:row>16</xdr:row>
      <xdr:rowOff>88900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99077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139700</xdr:rowOff>
    </xdr:from>
    <xdr:to>
      <xdr:col>73</xdr:col>
      <xdr:colOff>180975</xdr:colOff>
      <xdr:row>19</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2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139700</xdr:rowOff>
    </xdr:from>
    <xdr:to>
      <xdr:col>69</xdr:col>
      <xdr:colOff>92075</xdr:colOff>
      <xdr:row>19</xdr:row>
      <xdr:rowOff>6350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22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69850</xdr:rowOff>
    </xdr:from>
    <xdr:to>
      <xdr:col>69</xdr:col>
      <xdr:colOff>142875</xdr:colOff>
      <xdr:row>16</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95250</xdr:rowOff>
    </xdr:from>
    <xdr:to>
      <xdr:col>82</xdr:col>
      <xdr:colOff>158750</xdr:colOff>
      <xdr:row>20</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67327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139700</xdr:rowOff>
    </xdr:from>
    <xdr:to>
      <xdr:col>78</xdr:col>
      <xdr:colOff>120650</xdr:colOff>
      <xdr:row>19</xdr:row>
      <xdr:rowOff>69850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54627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1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88900</xdr:rowOff>
    </xdr:from>
    <xdr:to>
      <xdr:col>69</xdr:col>
      <xdr:colOff>142875</xdr:colOff>
      <xdr:row>19</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地方税などの経常一般財源収入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の伸び（前年度比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ポイント増）が、扶助費の経常経費充当一般財源等の伸び（前年度比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ポイント増）を上回っていたためである。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扶助費は、保育所の運営費の増などで伸びていたものの、経常一般財源収入が伸びた結果、若干の改善が見られ、類似団体内の平均へ近づくこととなった。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18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95250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0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ポイントの増となった。事務費の増などによる後期高齢者医療事業、介護保険事業及び下水道事業への繰出金の増が主な要因である。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130810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95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130810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9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57</xdr:row>
      <xdr:rowOff>130810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9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123190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7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ポイントの増となった。民間保育所への補助金が増加したことや特定不妊治療費等助成金が改増となったことなどによるものである。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35</xdr:row>
      <xdr:rowOff>31750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99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165100</xdr:rowOff>
    </xdr:from>
    <xdr:to>
      <xdr:col>78</xdr:col>
      <xdr:colOff>69850</xdr:colOff>
      <xdr:row>35</xdr:row>
      <xdr:rowOff>19050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9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139700</xdr:rowOff>
    </xdr:from>
    <xdr:to>
      <xdr:col>73</xdr:col>
      <xdr:colOff>180975</xdr:colOff>
      <xdr:row>35</xdr:row>
      <xdr:rowOff>19050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96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139700</xdr:rowOff>
    </xdr:from>
    <xdr:to>
      <xdr:col>69</xdr:col>
      <xdr:colOff>92075</xdr:colOff>
      <xdr:row>34</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6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80027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54627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139700</xdr:rowOff>
    </xdr:from>
    <xdr:to>
      <xdr:col>74</xdr:col>
      <xdr:colOff>31750</xdr:colOff>
      <xdr:row>35</xdr:row>
      <xdr:rowOff>69850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80027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88900</xdr:rowOff>
    </xdr:from>
    <xdr:to>
      <xdr:col>69</xdr:col>
      <xdr:colOff>142875</xdr:colOff>
      <xdr:row>35</xdr:row>
      <xdr:rowOff>19050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29227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平均、埼玉県平均を下回っており、前年度と比較して改善している。今後は公共施設の老朽化にともなう大規模改修等、公債費の負担が大きくなることも見込まれるが、事業の取捨選択を行い、将来計画を見据えて地方債の発行額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77</xdr:row>
      <xdr:rowOff>31750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419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3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167639</xdr:rowOff>
    </xdr:from>
    <xdr:to>
      <xdr:col>20</xdr:col>
      <xdr:colOff>38100</xdr:colOff>
      <xdr:row>77</xdr:row>
      <xdr:rowOff>97789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34289</xdr:rowOff>
    </xdr:from>
    <xdr:to>
      <xdr:col>15</xdr:col>
      <xdr:colOff>149225</xdr:colOff>
      <xdr:row>77</xdr:row>
      <xdr:rowOff>135889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77</xdr:row>
      <xdr:rowOff>123189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09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公債費以外については、類似団体、全国平均、埼玉県平均を上回る主な要因は、物件費である。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物件費については、経費削減を目的として業務委託や指定管理者制度を実施しているが、効果の評価・検証を行い、さらなる適正化を進め、縮減に努める。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500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131572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00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131572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315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94996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102113</xdr:rowOff>
    </xdr:from>
    <xdr:to>
      <xdr:col>29</xdr:col>
      <xdr:colOff>127000</xdr:colOff>
      <xdr:row>19</xdr:row>
      <xdr:rowOff>125156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07288"/>
          <a:ext cx="647700" cy="2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125156</xdr:rowOff>
    </xdr:from>
    <xdr:to>
      <xdr:col>26</xdr:col>
      <xdr:colOff>50800</xdr:colOff>
      <xdr:row>20</xdr:row>
      <xdr:rowOff>42357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30331"/>
          <a:ext cx="698500" cy="88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62835</xdr:rowOff>
    </xdr:from>
    <xdr:to>
      <xdr:col>26</xdr:col>
      <xdr:colOff>101600</xdr:colOff>
      <xdr:row>16</xdr:row>
      <xdr:rowOff>164435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3162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2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29875</xdr:rowOff>
    </xdr:from>
    <xdr:to>
      <xdr:col>22</xdr:col>
      <xdr:colOff>114300</xdr:colOff>
      <xdr:row>20</xdr:row>
      <xdr:rowOff>42357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506500"/>
          <a:ext cx="698500" cy="1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103205</xdr:rowOff>
    </xdr:from>
    <xdr:to>
      <xdr:col>22</xdr:col>
      <xdr:colOff>165100</xdr:colOff>
      <xdr:row>17</xdr:row>
      <xdr:rowOff>33355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43532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29875</xdr:rowOff>
    </xdr:from>
    <xdr:to>
      <xdr:col>18</xdr:col>
      <xdr:colOff>177800</xdr:colOff>
      <xdr:row>20</xdr:row>
      <xdr:rowOff>37876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06500"/>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75042</xdr:rowOff>
    </xdr:from>
    <xdr:to>
      <xdr:col>19</xdr:col>
      <xdr:colOff>38100</xdr:colOff>
      <xdr:row>17</xdr:row>
      <xdr:rowOff>5192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15369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3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133518</xdr:rowOff>
    </xdr:from>
    <xdr:to>
      <xdr:col>15</xdr:col>
      <xdr:colOff>101600</xdr:colOff>
      <xdr:row>17</xdr:row>
      <xdr:rowOff>63668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73845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9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51313</xdr:rowOff>
    </xdr:from>
    <xdr:to>
      <xdr:col>29</xdr:col>
      <xdr:colOff>177800</xdr:colOff>
      <xdr:row>19</xdr:row>
      <xdr:rowOff>152913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5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131340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6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74356</xdr:rowOff>
    </xdr:from>
    <xdr:to>
      <xdr:col>26</xdr:col>
      <xdr:colOff>101600</xdr:colOff>
      <xdr:row>20</xdr:row>
      <xdr:rowOff>4506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79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160733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65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163007</xdr:rowOff>
    </xdr:from>
    <xdr:to>
      <xdr:col>22</xdr:col>
      <xdr:colOff>165100</xdr:colOff>
      <xdr:row>20</xdr:row>
      <xdr:rowOff>93157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68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77934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5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150525</xdr:rowOff>
    </xdr:from>
    <xdr:to>
      <xdr:col>19</xdr:col>
      <xdr:colOff>38100</xdr:colOff>
      <xdr:row>20</xdr:row>
      <xdr:rowOff>80675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55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65452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158526</xdr:rowOff>
    </xdr:from>
    <xdr:to>
      <xdr:col>15</xdr:col>
      <xdr:colOff>101600</xdr:colOff>
      <xdr:row>20</xdr:row>
      <xdr:rowOff>88676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6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73453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5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305628</xdr:rowOff>
    </xdr:from>
    <xdr:to>
      <xdr:col>29</xdr:col>
      <xdr:colOff>127000</xdr:colOff>
      <xdr:row>36</xdr:row>
      <xdr:rowOff>84160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15978"/>
          <a:ext cx="647700" cy="12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84160</xdr:rowOff>
    </xdr:from>
    <xdr:to>
      <xdr:col>26</xdr:col>
      <xdr:colOff>50800</xdr:colOff>
      <xdr:row>37</xdr:row>
      <xdr:rowOff>38669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037410"/>
          <a:ext cx="698500" cy="125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87950</xdr:rowOff>
    </xdr:from>
    <xdr:to>
      <xdr:col>26</xdr:col>
      <xdr:colOff>101600</xdr:colOff>
      <xdr:row>37</xdr:row>
      <xdr:rowOff>18100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2877</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1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29616</xdr:rowOff>
    </xdr:from>
    <xdr:to>
      <xdr:col>22</xdr:col>
      <xdr:colOff>114300</xdr:colOff>
      <xdr:row>37</xdr:row>
      <xdr:rowOff>38669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154316"/>
          <a:ext cx="698500" cy="9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76337</xdr:rowOff>
    </xdr:from>
    <xdr:to>
      <xdr:col>22</xdr:col>
      <xdr:colOff>165100</xdr:colOff>
      <xdr:row>37</xdr:row>
      <xdr:rowOff>6487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188114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9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141128</xdr:rowOff>
    </xdr:from>
    <xdr:to>
      <xdr:col>18</xdr:col>
      <xdr:colOff>177800</xdr:colOff>
      <xdr:row>37</xdr:row>
      <xdr:rowOff>29616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094378"/>
          <a:ext cx="698500" cy="59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23668</xdr:rowOff>
    </xdr:from>
    <xdr:to>
      <xdr:col>19</xdr:col>
      <xdr:colOff>38100</xdr:colOff>
      <xdr:row>36</xdr:row>
      <xdr:rowOff>125268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135445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4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7300</xdr:rowOff>
    </xdr:from>
    <xdr:to>
      <xdr:col>15</xdr:col>
      <xdr:colOff>101600</xdr:colOff>
      <xdr:row>36</xdr:row>
      <xdr:rowOff>108900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9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119077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7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254828</xdr:rowOff>
    </xdr:from>
    <xdr:to>
      <xdr:col>29</xdr:col>
      <xdr:colOff>177800</xdr:colOff>
      <xdr:row>36</xdr:row>
      <xdr:rowOff>13528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6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99905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1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33360</xdr:rowOff>
    </xdr:from>
    <xdr:to>
      <xdr:col>26</xdr:col>
      <xdr:colOff>101600</xdr:colOff>
      <xdr:row>36</xdr:row>
      <xdr:rowOff>134960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8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145137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55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159319</xdr:rowOff>
    </xdr:from>
    <xdr:to>
      <xdr:col>22</xdr:col>
      <xdr:colOff>165100</xdr:colOff>
      <xdr:row>37</xdr:row>
      <xdr:rowOff>89469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12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74246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1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150266</xdr:rowOff>
    </xdr:from>
    <xdr:to>
      <xdr:col>19</xdr:col>
      <xdr:colOff>38100</xdr:colOff>
      <xdr:row>37</xdr:row>
      <xdr:rowOff>80416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0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65193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1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90328</xdr:rowOff>
    </xdr:from>
    <xdr:to>
      <xdr:col>15</xdr:col>
      <xdr:colOff>101600</xdr:colOff>
      <xdr:row>37</xdr:row>
      <xdr:rowOff>20478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43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12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603,838
567,850
61.95
199,768,541
188,993,093
7,911,178
106,645,163
166,807,072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93218</xdr:rowOff>
    </xdr:from>
    <xdr:to>
      <xdr:col>24</xdr:col>
      <xdr:colOff>63500</xdr:colOff>
      <xdr:row>37</xdr:row>
      <xdr:rowOff>125908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36868"/>
          <a:ext cx="8382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125908</xdr:rowOff>
    </xdr:from>
    <xdr:to>
      <xdr:col>19</xdr:col>
      <xdr:colOff>177800</xdr:colOff>
      <xdr:row>37</xdr:row>
      <xdr:rowOff>153569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69558"/>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66802</xdr:rowOff>
    </xdr:from>
    <xdr:to>
      <xdr:col>20</xdr:col>
      <xdr:colOff>38100</xdr:colOff>
      <xdr:row>35</xdr:row>
      <xdr:rowOff>168402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13479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4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118935</xdr:rowOff>
    </xdr:from>
    <xdr:to>
      <xdr:col>15</xdr:col>
      <xdr:colOff>50800</xdr:colOff>
      <xdr:row>37</xdr:row>
      <xdr:rowOff>153569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62585"/>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76860</xdr:rowOff>
    </xdr:from>
    <xdr:to>
      <xdr:col>15</xdr:col>
      <xdr:colOff>101600</xdr:colOff>
      <xdr:row>36</xdr:row>
      <xdr:rowOff>7010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23537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97333</xdr:rowOff>
    </xdr:from>
    <xdr:to>
      <xdr:col>10</xdr:col>
      <xdr:colOff>114300</xdr:colOff>
      <xdr:row>37</xdr:row>
      <xdr:rowOff>118935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0983"/>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15291</xdr:rowOff>
    </xdr:from>
    <xdr:to>
      <xdr:col>10</xdr:col>
      <xdr:colOff>165100</xdr:colOff>
      <xdr:row>35</xdr:row>
      <xdr:rowOff>116891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133418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9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160545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1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42418</xdr:rowOff>
    </xdr:from>
    <xdr:to>
      <xdr:col>24</xdr:col>
      <xdr:colOff>114300</xdr:colOff>
      <xdr:row>37</xdr:row>
      <xdr:rowOff>144018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20845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75108</xdr:rowOff>
    </xdr:from>
    <xdr:to>
      <xdr:col>20</xdr:col>
      <xdr:colOff>38100</xdr:colOff>
      <xdr:row>38</xdr:row>
      <xdr:rowOff>5258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167835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1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102769</xdr:rowOff>
    </xdr:from>
    <xdr:to>
      <xdr:col>15</xdr:col>
      <xdr:colOff>101600</xdr:colOff>
      <xdr:row>38</xdr:row>
      <xdr:rowOff>32919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24045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68135</xdr:rowOff>
    </xdr:from>
    <xdr:to>
      <xdr:col>10</xdr:col>
      <xdr:colOff>165100</xdr:colOff>
      <xdr:row>37</xdr:row>
      <xdr:rowOff>169735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160862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46533</xdr:rowOff>
    </xdr:from>
    <xdr:to>
      <xdr:col>6</xdr:col>
      <xdr:colOff>38100</xdr:colOff>
      <xdr:row>37</xdr:row>
      <xdr:rowOff>148133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139260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108103</xdr:rowOff>
    </xdr:from>
    <xdr:to>
      <xdr:col>24</xdr:col>
      <xdr:colOff>63500</xdr:colOff>
      <xdr:row>57</xdr:row>
      <xdr:rowOff>138912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0753"/>
          <a:ext cx="838200" cy="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138912</xdr:rowOff>
    </xdr:from>
    <xdr:to>
      <xdr:col>19</xdr:col>
      <xdr:colOff>177800</xdr:colOff>
      <xdr:row>57</xdr:row>
      <xdr:rowOff>148349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1562"/>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107011</xdr:rowOff>
    </xdr:from>
    <xdr:to>
      <xdr:col>20</xdr:col>
      <xdr:colOff>38100</xdr:colOff>
      <xdr:row>58</xdr:row>
      <xdr:rowOff>37161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28288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148349</xdr:rowOff>
    </xdr:from>
    <xdr:to>
      <xdr:col>15</xdr:col>
      <xdr:colOff>50800</xdr:colOff>
      <xdr:row>57</xdr:row>
      <xdr:rowOff>154622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20999"/>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112293</xdr:rowOff>
    </xdr:from>
    <xdr:to>
      <xdr:col>15</xdr:col>
      <xdr:colOff>101600</xdr:colOff>
      <xdr:row>58</xdr:row>
      <xdr:rowOff>42443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33570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154622</xdr:rowOff>
    </xdr:from>
    <xdr:to>
      <xdr:col>10</xdr:col>
      <xdr:colOff>114300</xdr:colOff>
      <xdr:row>57</xdr:row>
      <xdr:rowOff>159144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7272"/>
          <a:ext cx="8890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118211</xdr:rowOff>
    </xdr:from>
    <xdr:to>
      <xdr:col>10</xdr:col>
      <xdr:colOff>165100</xdr:colOff>
      <xdr:row>58</xdr:row>
      <xdr:rowOff>48361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39488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8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133833</xdr:rowOff>
    </xdr:from>
    <xdr:to>
      <xdr:col>6</xdr:col>
      <xdr:colOff>38100</xdr:colOff>
      <xdr:row>58</xdr:row>
      <xdr:rowOff>63983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55110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9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57303</xdr:rowOff>
    </xdr:from>
    <xdr:to>
      <xdr:col>24</xdr:col>
      <xdr:colOff>114300</xdr:colOff>
      <xdr:row>57</xdr:row>
      <xdr:rowOff>158903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80180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88112</xdr:rowOff>
    </xdr:from>
    <xdr:to>
      <xdr:col>20</xdr:col>
      <xdr:colOff>38100</xdr:colOff>
      <xdr:row>58</xdr:row>
      <xdr:rowOff>18262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34789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97549</xdr:rowOff>
    </xdr:from>
    <xdr:to>
      <xdr:col>15</xdr:col>
      <xdr:colOff>101600</xdr:colOff>
      <xdr:row>58</xdr:row>
      <xdr:rowOff>27699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44226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4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103822</xdr:rowOff>
    </xdr:from>
    <xdr:to>
      <xdr:col>10</xdr:col>
      <xdr:colOff>165100</xdr:colOff>
      <xdr:row>58</xdr:row>
      <xdr:rowOff>33972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50499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108344</xdr:rowOff>
    </xdr:from>
    <xdr:to>
      <xdr:col>6</xdr:col>
      <xdr:colOff>38100</xdr:colOff>
      <xdr:row>58</xdr:row>
      <xdr:rowOff>38494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55021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39770</xdr:rowOff>
    </xdr:from>
    <xdr:to>
      <xdr:col>24</xdr:col>
      <xdr:colOff>63500</xdr:colOff>
      <xdr:row>76</xdr:row>
      <xdr:rowOff>46954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69970"/>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24420</xdr:rowOff>
    </xdr:from>
    <xdr:to>
      <xdr:col>19</xdr:col>
      <xdr:colOff>177800</xdr:colOff>
      <xdr:row>76</xdr:row>
      <xdr:rowOff>39770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54620"/>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161289</xdr:rowOff>
    </xdr:from>
    <xdr:to>
      <xdr:col>20</xdr:col>
      <xdr:colOff>38100</xdr:colOff>
      <xdr:row>76</xdr:row>
      <xdr:rowOff>91439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82566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24420</xdr:rowOff>
    </xdr:from>
    <xdr:to>
      <xdr:col>15</xdr:col>
      <xdr:colOff>50800</xdr:colOff>
      <xdr:row>76</xdr:row>
      <xdr:rowOff>116839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54620"/>
          <a:ext cx="889000" cy="9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67019</xdr:rowOff>
    </xdr:from>
    <xdr:to>
      <xdr:col>15</xdr:col>
      <xdr:colOff>101600</xdr:colOff>
      <xdr:row>76</xdr:row>
      <xdr:rowOff>168619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159746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116839</xdr:rowOff>
    </xdr:from>
    <xdr:to>
      <xdr:col>10</xdr:col>
      <xdr:colOff>114300</xdr:colOff>
      <xdr:row>77</xdr:row>
      <xdr:rowOff>11685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147039"/>
          <a:ext cx="889000" cy="6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100983</xdr:rowOff>
    </xdr:from>
    <xdr:to>
      <xdr:col>10</xdr:col>
      <xdr:colOff>165100</xdr:colOff>
      <xdr:row>77</xdr:row>
      <xdr:rowOff>31133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22260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2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85525</xdr:rowOff>
    </xdr:from>
    <xdr:to>
      <xdr:col>6</xdr:col>
      <xdr:colOff>38100</xdr:colOff>
      <xdr:row>77</xdr:row>
      <xdr:rowOff>15675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1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32203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167604</xdr:rowOff>
    </xdr:from>
    <xdr:to>
      <xdr:col>24</xdr:col>
      <xdr:colOff>114300</xdr:colOff>
      <xdr:row>76</xdr:row>
      <xdr:rowOff>97754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19031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7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160420</xdr:rowOff>
    </xdr:from>
    <xdr:to>
      <xdr:col>20</xdr:col>
      <xdr:colOff>38100</xdr:colOff>
      <xdr:row>76</xdr:row>
      <xdr:rowOff>90570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107096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79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145070</xdr:rowOff>
    </xdr:from>
    <xdr:to>
      <xdr:col>15</xdr:col>
      <xdr:colOff>101600</xdr:colOff>
      <xdr:row>76</xdr:row>
      <xdr:rowOff>75220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0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91747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77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66039</xdr:rowOff>
    </xdr:from>
    <xdr:to>
      <xdr:col>10</xdr:col>
      <xdr:colOff>165100</xdr:colOff>
      <xdr:row>76</xdr:row>
      <xdr:rowOff>167639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12717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87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53612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5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134353</xdr:rowOff>
    </xdr:from>
    <xdr:to>
      <xdr:col>24</xdr:col>
      <xdr:colOff>63500</xdr:colOff>
      <xdr:row>96</xdr:row>
      <xdr:rowOff>135306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93553"/>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135306</xdr:rowOff>
    </xdr:from>
    <xdr:to>
      <xdr:col>19</xdr:col>
      <xdr:colOff>177800</xdr:colOff>
      <xdr:row>96</xdr:row>
      <xdr:rowOff>165912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94506"/>
          <a:ext cx="889000" cy="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90323</xdr:rowOff>
    </xdr:from>
    <xdr:to>
      <xdr:col>20</xdr:col>
      <xdr:colOff>38100</xdr:colOff>
      <xdr:row>97</xdr:row>
      <xdr:rowOff>20473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11600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165912</xdr:rowOff>
    </xdr:from>
    <xdr:to>
      <xdr:col>15</xdr:col>
      <xdr:colOff>50800</xdr:colOff>
      <xdr:row>97</xdr:row>
      <xdr:rowOff>46101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25112"/>
          <a:ext cx="889000" cy="5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120638</xdr:rowOff>
    </xdr:from>
    <xdr:to>
      <xdr:col>15</xdr:col>
      <xdr:colOff>101600</xdr:colOff>
      <xdr:row>97</xdr:row>
      <xdr:rowOff>50788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41915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46101</xdr:rowOff>
    </xdr:from>
    <xdr:to>
      <xdr:col>10</xdr:col>
      <xdr:colOff>114300</xdr:colOff>
      <xdr:row>97</xdr:row>
      <xdr:rowOff>77546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76751"/>
          <a:ext cx="889000" cy="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158065</xdr:rowOff>
    </xdr:from>
    <xdr:to>
      <xdr:col>10</xdr:col>
      <xdr:colOff>165100</xdr:colOff>
      <xdr:row>97</xdr:row>
      <xdr:rowOff>88215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104742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30150</xdr:rowOff>
    </xdr:from>
    <xdr:to>
      <xdr:col>6</xdr:col>
      <xdr:colOff>38100</xdr:colOff>
      <xdr:row>97</xdr:row>
      <xdr:rowOff>131750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83553</xdr:rowOff>
    </xdr:from>
    <xdr:to>
      <xdr:col>24</xdr:col>
      <xdr:colOff>114300</xdr:colOff>
      <xdr:row>97</xdr:row>
      <xdr:rowOff>13703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61980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84506</xdr:rowOff>
    </xdr:from>
    <xdr:to>
      <xdr:col>20</xdr:col>
      <xdr:colOff>38100</xdr:colOff>
      <xdr:row>97</xdr:row>
      <xdr:rowOff>14656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31183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115112</xdr:rowOff>
    </xdr:from>
    <xdr:to>
      <xdr:col>15</xdr:col>
      <xdr:colOff>101600</xdr:colOff>
      <xdr:row>97</xdr:row>
      <xdr:rowOff>45262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7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61789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4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166751</xdr:rowOff>
    </xdr:from>
    <xdr:to>
      <xdr:col>10</xdr:col>
      <xdr:colOff>165100</xdr:colOff>
      <xdr:row>97</xdr:row>
      <xdr:rowOff>96901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88028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26746</xdr:rowOff>
    </xdr:from>
    <xdr:to>
      <xdr:col>6</xdr:col>
      <xdr:colOff>38100</xdr:colOff>
      <xdr:row>97</xdr:row>
      <xdr:rowOff>128346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144873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3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105505</xdr:rowOff>
    </xdr:from>
    <xdr:to>
      <xdr:col>55</xdr:col>
      <xdr:colOff>0</xdr:colOff>
      <xdr:row>37</xdr:row>
      <xdr:rowOff>118231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49155"/>
          <a:ext cx="8382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118231</xdr:rowOff>
    </xdr:from>
    <xdr:to>
      <xdr:col>50</xdr:col>
      <xdr:colOff>114300</xdr:colOff>
      <xdr:row>37</xdr:row>
      <xdr:rowOff>133737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61881"/>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78994</xdr:rowOff>
    </xdr:from>
    <xdr:to>
      <xdr:col>50</xdr:col>
      <xdr:colOff>165100</xdr:colOff>
      <xdr:row>36</xdr:row>
      <xdr:rowOff>9144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25671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8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90532</xdr:rowOff>
    </xdr:from>
    <xdr:to>
      <xdr:col>45</xdr:col>
      <xdr:colOff>177800</xdr:colOff>
      <xdr:row>37</xdr:row>
      <xdr:rowOff>133737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434182"/>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76975</xdr:rowOff>
    </xdr:from>
    <xdr:to>
      <xdr:col>46</xdr:col>
      <xdr:colOff>38100</xdr:colOff>
      <xdr:row>36</xdr:row>
      <xdr:rowOff>7125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23652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105029</xdr:rowOff>
    </xdr:from>
    <xdr:to>
      <xdr:col>41</xdr:col>
      <xdr:colOff>50800</xdr:colOff>
      <xdr:row>37</xdr:row>
      <xdr:rowOff>90532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77229"/>
          <a:ext cx="889000" cy="15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91529</xdr:rowOff>
    </xdr:from>
    <xdr:to>
      <xdr:col>41</xdr:col>
      <xdr:colOff>101600</xdr:colOff>
      <xdr:row>36</xdr:row>
      <xdr:rowOff>21679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38206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140164</xdr:rowOff>
    </xdr:from>
    <xdr:to>
      <xdr:col>36</xdr:col>
      <xdr:colOff>165100</xdr:colOff>
      <xdr:row>36</xdr:row>
      <xdr:rowOff>70314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86841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54705</xdr:rowOff>
    </xdr:from>
    <xdr:to>
      <xdr:col>55</xdr:col>
      <xdr:colOff>50800</xdr:colOff>
      <xdr:row>37</xdr:row>
      <xdr:rowOff>156305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9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141082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1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67431</xdr:rowOff>
    </xdr:from>
    <xdr:to>
      <xdr:col>50</xdr:col>
      <xdr:colOff>165100</xdr:colOff>
      <xdr:row>37</xdr:row>
      <xdr:rowOff>169031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1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160158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0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82937</xdr:rowOff>
    </xdr:from>
    <xdr:to>
      <xdr:col>46</xdr:col>
      <xdr:colOff>38100</xdr:colOff>
      <xdr:row>38</xdr:row>
      <xdr:rowOff>13088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26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4215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39732</xdr:rowOff>
    </xdr:from>
    <xdr:to>
      <xdr:col>41</xdr:col>
      <xdr:colOff>101600</xdr:colOff>
      <xdr:row>37</xdr:row>
      <xdr:rowOff>141332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8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132459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7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54229</xdr:rowOff>
    </xdr:from>
    <xdr:to>
      <xdr:col>36</xdr:col>
      <xdr:colOff>165100</xdr:colOff>
      <xdr:row>36</xdr:row>
      <xdr:rowOff>155829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146956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3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8331</xdr:rowOff>
    </xdr:from>
    <xdr:to>
      <xdr:col>55</xdr:col>
      <xdr:colOff>0</xdr:colOff>
      <xdr:row>56</xdr:row>
      <xdr:rowOff>163322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438081"/>
          <a:ext cx="838200" cy="3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8331</xdr:rowOff>
    </xdr:from>
    <xdr:to>
      <xdr:col>50</xdr:col>
      <xdr:colOff>114300</xdr:colOff>
      <xdr:row>56</xdr:row>
      <xdr:rowOff>134862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438081"/>
          <a:ext cx="889000" cy="29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23635</xdr:rowOff>
    </xdr:from>
    <xdr:to>
      <xdr:col>50</xdr:col>
      <xdr:colOff>165100</xdr:colOff>
      <xdr:row>56</xdr:row>
      <xdr:rowOff>125235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116362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134862</xdr:rowOff>
    </xdr:from>
    <xdr:to>
      <xdr:col>45</xdr:col>
      <xdr:colOff>177800</xdr:colOff>
      <xdr:row>58</xdr:row>
      <xdr:rowOff>129318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36062"/>
          <a:ext cx="889000" cy="33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77832</xdr:rowOff>
    </xdr:from>
    <xdr:to>
      <xdr:col>46</xdr:col>
      <xdr:colOff>38100</xdr:colOff>
      <xdr:row>57</xdr:row>
      <xdr:rowOff>7982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24509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129318</xdr:rowOff>
    </xdr:from>
    <xdr:to>
      <xdr:col>41</xdr:col>
      <xdr:colOff>50800</xdr:colOff>
      <xdr:row>58</xdr:row>
      <xdr:rowOff>151702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73418"/>
          <a:ext cx="889000" cy="2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59296</xdr:rowOff>
    </xdr:from>
    <xdr:to>
      <xdr:col>41</xdr:col>
      <xdr:colOff>101600</xdr:colOff>
      <xdr:row>56</xdr:row>
      <xdr:rowOff>160896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5973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91529</xdr:rowOff>
    </xdr:from>
    <xdr:to>
      <xdr:col>36</xdr:col>
      <xdr:colOff>165100</xdr:colOff>
      <xdr:row>57</xdr:row>
      <xdr:rowOff>21679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38206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6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112522</xdr:rowOff>
    </xdr:from>
    <xdr:to>
      <xdr:col>55</xdr:col>
      <xdr:colOff>50800</xdr:colOff>
      <xdr:row>57</xdr:row>
      <xdr:rowOff>42672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90949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9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128981</xdr:rowOff>
    </xdr:from>
    <xdr:to>
      <xdr:col>50</xdr:col>
      <xdr:colOff>165100</xdr:colOff>
      <xdr:row>55</xdr:row>
      <xdr:rowOff>59131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8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16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84062</xdr:rowOff>
    </xdr:from>
    <xdr:to>
      <xdr:col>46</xdr:col>
      <xdr:colOff>38100</xdr:colOff>
      <xdr:row>57</xdr:row>
      <xdr:rowOff>14212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5339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77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78518</xdr:rowOff>
    </xdr:from>
    <xdr:to>
      <xdr:col>41</xdr:col>
      <xdr:colOff>101600</xdr:colOff>
      <xdr:row>59</xdr:row>
      <xdr:rowOff>8668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171245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100902</xdr:rowOff>
    </xdr:from>
    <xdr:to>
      <xdr:col>36</xdr:col>
      <xdr:colOff>165100</xdr:colOff>
      <xdr:row>59</xdr:row>
      <xdr:rowOff>31052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22179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3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105965</xdr:rowOff>
    </xdr:from>
    <xdr:to>
      <xdr:col>55</xdr:col>
      <xdr:colOff>0</xdr:colOff>
      <xdr:row>77</xdr:row>
      <xdr:rowOff>48423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964715"/>
          <a:ext cx="838200" cy="28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105965</xdr:rowOff>
    </xdr:from>
    <xdr:to>
      <xdr:col>50</xdr:col>
      <xdr:colOff>114300</xdr:colOff>
      <xdr:row>77</xdr:row>
      <xdr:rowOff>36765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964715"/>
          <a:ext cx="889000" cy="2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143373</xdr:rowOff>
    </xdr:from>
    <xdr:to>
      <xdr:col>50</xdr:col>
      <xdr:colOff>165100</xdr:colOff>
      <xdr:row>77</xdr:row>
      <xdr:rowOff>73523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64650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2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36144</xdr:rowOff>
    </xdr:from>
    <xdr:to>
      <xdr:col>45</xdr:col>
      <xdr:colOff>177800</xdr:colOff>
      <xdr:row>77</xdr:row>
      <xdr:rowOff>36765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237794"/>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144188</xdr:rowOff>
    </xdr:from>
    <xdr:to>
      <xdr:col>46</xdr:col>
      <xdr:colOff>38100</xdr:colOff>
      <xdr:row>77</xdr:row>
      <xdr:rowOff>74338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90866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8288</xdr:rowOff>
    </xdr:from>
    <xdr:to>
      <xdr:col>41</xdr:col>
      <xdr:colOff>50800</xdr:colOff>
      <xdr:row>77</xdr:row>
      <xdr:rowOff>36144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209938"/>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22999</xdr:rowOff>
    </xdr:from>
    <xdr:to>
      <xdr:col>41</xdr:col>
      <xdr:colOff>101600</xdr:colOff>
      <xdr:row>76</xdr:row>
      <xdr:rowOff>124599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141125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106469</xdr:rowOff>
    </xdr:from>
    <xdr:to>
      <xdr:col>36</xdr:col>
      <xdr:colOff>165100</xdr:colOff>
      <xdr:row>77</xdr:row>
      <xdr:rowOff>36619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13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53146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91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169073</xdr:rowOff>
    </xdr:from>
    <xdr:to>
      <xdr:col>55</xdr:col>
      <xdr:colOff>50800</xdr:colOff>
      <xdr:row>77</xdr:row>
      <xdr:rowOff>99223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1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20500</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05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55165</xdr:rowOff>
    </xdr:from>
    <xdr:to>
      <xdr:col>50</xdr:col>
      <xdr:colOff>165100</xdr:colOff>
      <xdr:row>75</xdr:row>
      <xdr:rowOff>156766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9139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1842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6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157415</xdr:rowOff>
    </xdr:from>
    <xdr:to>
      <xdr:col>46</xdr:col>
      <xdr:colOff>38100</xdr:colOff>
      <xdr:row>77</xdr:row>
      <xdr:rowOff>87565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18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78692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28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156794</xdr:rowOff>
    </xdr:from>
    <xdr:to>
      <xdr:col>41</xdr:col>
      <xdr:colOff>101600</xdr:colOff>
      <xdr:row>77</xdr:row>
      <xdr:rowOff>86944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1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78071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2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128938</xdr:rowOff>
    </xdr:from>
    <xdr:to>
      <xdr:col>36</xdr:col>
      <xdr:colOff>165100</xdr:colOff>
      <xdr:row>77</xdr:row>
      <xdr:rowOff>59088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1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50215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2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17647</xdr:rowOff>
    </xdr:from>
    <xdr:to>
      <xdr:col>55</xdr:col>
      <xdr:colOff>0</xdr:colOff>
      <xdr:row>97</xdr:row>
      <xdr:rowOff>83789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476847"/>
          <a:ext cx="838200" cy="2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17647</xdr:rowOff>
    </xdr:from>
    <xdr:to>
      <xdr:col>50</xdr:col>
      <xdr:colOff>114300</xdr:colOff>
      <xdr:row>96</xdr:row>
      <xdr:rowOff>110477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476847"/>
          <a:ext cx="889000" cy="9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154367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110477</xdr:rowOff>
    </xdr:from>
    <xdr:to>
      <xdr:col>45</xdr:col>
      <xdr:colOff>177800</xdr:colOff>
      <xdr:row>98</xdr:row>
      <xdr:rowOff>37649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569677"/>
          <a:ext cx="889000" cy="27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37649</xdr:rowOff>
    </xdr:from>
    <xdr:to>
      <xdr:col>41</xdr:col>
      <xdr:colOff>50800</xdr:colOff>
      <xdr:row>98</xdr:row>
      <xdr:rowOff>120174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39749"/>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32989</xdr:rowOff>
    </xdr:from>
    <xdr:to>
      <xdr:col>55</xdr:col>
      <xdr:colOff>50800</xdr:colOff>
      <xdr:row>97</xdr:row>
      <xdr:rowOff>134589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11416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138297</xdr:rowOff>
    </xdr:from>
    <xdr:to>
      <xdr:col>50</xdr:col>
      <xdr:colOff>165100</xdr:colOff>
      <xdr:row>96</xdr:row>
      <xdr:rowOff>68447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4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84974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2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59677</xdr:rowOff>
    </xdr:from>
    <xdr:to>
      <xdr:col>46</xdr:col>
      <xdr:colOff>38100</xdr:colOff>
      <xdr:row>96</xdr:row>
      <xdr:rowOff>161277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158299</xdr:rowOff>
    </xdr:from>
    <xdr:to>
      <xdr:col>41</xdr:col>
      <xdr:colOff>101600</xdr:colOff>
      <xdr:row>98</xdr:row>
      <xdr:rowOff>88449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79576</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688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69374</xdr:rowOff>
    </xdr:from>
    <xdr:to>
      <xdr:col>36</xdr:col>
      <xdr:colOff>165100</xdr:colOff>
      <xdr:row>98</xdr:row>
      <xdr:rowOff>170974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162101</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37428" y="169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155042</xdr:rowOff>
    </xdr:from>
    <xdr:to>
      <xdr:col>81</xdr:col>
      <xdr:colOff>101600</xdr:colOff>
      <xdr:row>39</xdr:row>
      <xdr:rowOff>85192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7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101719</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445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161099</xdr:rowOff>
    </xdr:from>
    <xdr:to>
      <xdr:col>76</xdr:col>
      <xdr:colOff>165100</xdr:colOff>
      <xdr:row>39</xdr:row>
      <xdr:rowOff>91249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7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107776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45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153480</xdr:rowOff>
    </xdr:from>
    <xdr:to>
      <xdr:col>72</xdr:col>
      <xdr:colOff>38100</xdr:colOff>
      <xdr:row>39</xdr:row>
      <xdr:rowOff>83630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6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100156</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443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152756</xdr:rowOff>
    </xdr:from>
    <xdr:to>
      <xdr:col>67</xdr:col>
      <xdr:colOff>101600</xdr:colOff>
      <xdr:row>39</xdr:row>
      <xdr:rowOff>82906</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99433</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26429</xdr:rowOff>
    </xdr:from>
    <xdr:to>
      <xdr:col>85</xdr:col>
      <xdr:colOff>127000</xdr:colOff>
      <xdr:row>77</xdr:row>
      <xdr:rowOff>64776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228079"/>
          <a:ext cx="8382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13542</xdr:rowOff>
    </xdr:from>
    <xdr:to>
      <xdr:col>81</xdr:col>
      <xdr:colOff>50800</xdr:colOff>
      <xdr:row>77</xdr:row>
      <xdr:rowOff>26429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15192"/>
          <a:ext cx="889000" cy="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163224</xdr:rowOff>
    </xdr:from>
    <xdr:to>
      <xdr:col>81</xdr:col>
      <xdr:colOff>101600</xdr:colOff>
      <xdr:row>76</xdr:row>
      <xdr:rowOff>93374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109900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7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146072</xdr:rowOff>
    </xdr:from>
    <xdr:to>
      <xdr:col>76</xdr:col>
      <xdr:colOff>114300</xdr:colOff>
      <xdr:row>77</xdr:row>
      <xdr:rowOff>13542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76272"/>
          <a:ext cx="8890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149565</xdr:rowOff>
    </xdr:from>
    <xdr:to>
      <xdr:col>76</xdr:col>
      <xdr:colOff>165100</xdr:colOff>
      <xdr:row>76</xdr:row>
      <xdr:rowOff>79715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0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96242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78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140643</xdr:rowOff>
    </xdr:from>
    <xdr:to>
      <xdr:col>71</xdr:col>
      <xdr:colOff>177800</xdr:colOff>
      <xdr:row>76</xdr:row>
      <xdr:rowOff>146072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170843"/>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102130</xdr:rowOff>
    </xdr:from>
    <xdr:to>
      <xdr:col>72</xdr:col>
      <xdr:colOff>38100</xdr:colOff>
      <xdr:row>76</xdr:row>
      <xdr:rowOff>32280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48807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50724</xdr:rowOff>
    </xdr:from>
    <xdr:to>
      <xdr:col>67</xdr:col>
      <xdr:colOff>101600</xdr:colOff>
      <xdr:row>75</xdr:row>
      <xdr:rowOff>152324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168851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13976</xdr:rowOff>
    </xdr:from>
    <xdr:to>
      <xdr:col>85</xdr:col>
      <xdr:colOff>177800</xdr:colOff>
      <xdr:row>77</xdr:row>
      <xdr:rowOff>115576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163853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9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147079</xdr:rowOff>
    </xdr:from>
    <xdr:to>
      <xdr:col>81</xdr:col>
      <xdr:colOff>101600</xdr:colOff>
      <xdr:row>77</xdr:row>
      <xdr:rowOff>77229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68356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134192</xdr:rowOff>
    </xdr:from>
    <xdr:to>
      <xdr:col>76</xdr:col>
      <xdr:colOff>165100</xdr:colOff>
      <xdr:row>77</xdr:row>
      <xdr:rowOff>64342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55469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5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95272</xdr:rowOff>
    </xdr:from>
    <xdr:to>
      <xdr:col>72</xdr:col>
      <xdr:colOff>38100</xdr:colOff>
      <xdr:row>77</xdr:row>
      <xdr:rowOff>25422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2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89843</xdr:rowOff>
    </xdr:from>
    <xdr:to>
      <xdr:col>67</xdr:col>
      <xdr:colOff>101600</xdr:colOff>
      <xdr:row>77</xdr:row>
      <xdr:rowOff>19993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11120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21330</xdr:rowOff>
    </xdr:from>
    <xdr:to>
      <xdr:col>85</xdr:col>
      <xdr:colOff>127000</xdr:colOff>
      <xdr:row>98</xdr:row>
      <xdr:rowOff>120772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480530"/>
          <a:ext cx="838200" cy="44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168915</xdr:rowOff>
    </xdr:from>
    <xdr:to>
      <xdr:col>81</xdr:col>
      <xdr:colOff>50800</xdr:colOff>
      <xdr:row>96</xdr:row>
      <xdr:rowOff>21330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285215"/>
          <a:ext cx="889000" cy="19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22743</xdr:rowOff>
    </xdr:from>
    <xdr:to>
      <xdr:col>81</xdr:col>
      <xdr:colOff>101600</xdr:colOff>
      <xdr:row>97</xdr:row>
      <xdr:rowOff>124343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115470</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142078</xdr:rowOff>
    </xdr:from>
    <xdr:to>
      <xdr:col>76</xdr:col>
      <xdr:colOff>114300</xdr:colOff>
      <xdr:row>94</xdr:row>
      <xdr:rowOff>168915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086928"/>
          <a:ext cx="889000" cy="19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171379</xdr:rowOff>
    </xdr:from>
    <xdr:to>
      <xdr:col>76</xdr:col>
      <xdr:colOff>165100</xdr:colOff>
      <xdr:row>97</xdr:row>
      <xdr:rowOff>101529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92656</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142078</xdr:rowOff>
    </xdr:from>
    <xdr:to>
      <xdr:col>71</xdr:col>
      <xdr:colOff>177800</xdr:colOff>
      <xdr:row>96</xdr:row>
      <xdr:rowOff>22839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086928"/>
          <a:ext cx="889000" cy="39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97129</xdr:rowOff>
    </xdr:from>
    <xdr:to>
      <xdr:col>72</xdr:col>
      <xdr:colOff>38100</xdr:colOff>
      <xdr:row>97</xdr:row>
      <xdr:rowOff>27279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18406</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165298</xdr:rowOff>
    </xdr:from>
    <xdr:to>
      <xdr:col>67</xdr:col>
      <xdr:colOff>101600</xdr:colOff>
      <xdr:row>97</xdr:row>
      <xdr:rowOff>95448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86575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69972</xdr:rowOff>
    </xdr:from>
    <xdr:to>
      <xdr:col>85</xdr:col>
      <xdr:colOff>177800</xdr:colOff>
      <xdr:row>99</xdr:row>
      <xdr:rowOff>122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156349</xdr:rowOff>
    </xdr:from>
    <xdr:ext cx="378565"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141980</xdr:rowOff>
    </xdr:from>
    <xdr:to>
      <xdr:col>81</xdr:col>
      <xdr:colOff>101600</xdr:colOff>
      <xdr:row>96</xdr:row>
      <xdr:rowOff>72130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88657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2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118115</xdr:rowOff>
    </xdr:from>
    <xdr:to>
      <xdr:col>76</xdr:col>
      <xdr:colOff>165100</xdr:colOff>
      <xdr:row>95</xdr:row>
      <xdr:rowOff>48265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64792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0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91278</xdr:rowOff>
    </xdr:from>
    <xdr:to>
      <xdr:col>72</xdr:col>
      <xdr:colOff>38100</xdr:colOff>
      <xdr:row>94</xdr:row>
      <xdr:rowOff>21428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37955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581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143489</xdr:rowOff>
    </xdr:from>
    <xdr:to>
      <xdr:col>67</xdr:col>
      <xdr:colOff>101600</xdr:colOff>
      <xdr:row>96</xdr:row>
      <xdr:rowOff>73639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4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90166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20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88461</xdr:rowOff>
    </xdr:from>
    <xdr:to>
      <xdr:col>116</xdr:col>
      <xdr:colOff>63500</xdr:colOff>
      <xdr:row>59</xdr:row>
      <xdr:rowOff>90225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204011"/>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90159</xdr:rowOff>
    </xdr:from>
    <xdr:to>
      <xdr:col>111</xdr:col>
      <xdr:colOff>177800</xdr:colOff>
      <xdr:row>59</xdr:row>
      <xdr:rowOff>90225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205709"/>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7453</xdr:rowOff>
    </xdr:from>
    <xdr:to>
      <xdr:col>112</xdr:col>
      <xdr:colOff>38100</xdr:colOff>
      <xdr:row>58</xdr:row>
      <xdr:rowOff>109053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5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125580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85228</xdr:rowOff>
    </xdr:from>
    <xdr:to>
      <xdr:col>107</xdr:col>
      <xdr:colOff>50800</xdr:colOff>
      <xdr:row>59</xdr:row>
      <xdr:rowOff>90159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200778"/>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156762</xdr:rowOff>
    </xdr:from>
    <xdr:to>
      <xdr:col>107</xdr:col>
      <xdr:colOff>101600</xdr:colOff>
      <xdr:row>58</xdr:row>
      <xdr:rowOff>86912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2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103439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0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77946</xdr:rowOff>
    </xdr:from>
    <xdr:to>
      <xdr:col>102</xdr:col>
      <xdr:colOff>114300</xdr:colOff>
      <xdr:row>59</xdr:row>
      <xdr:rowOff>85228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93496"/>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114340</xdr:rowOff>
    </xdr:from>
    <xdr:to>
      <xdr:col>102</xdr:col>
      <xdr:colOff>165100</xdr:colOff>
      <xdr:row>58</xdr:row>
      <xdr:rowOff>44490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8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61017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6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106143</xdr:rowOff>
    </xdr:from>
    <xdr:to>
      <xdr:col>98</xdr:col>
      <xdr:colOff>38100</xdr:colOff>
      <xdr:row>58</xdr:row>
      <xdr:rowOff>36293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7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52820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37661</xdr:rowOff>
    </xdr:from>
    <xdr:to>
      <xdr:col>116</xdr:col>
      <xdr:colOff>114300</xdr:colOff>
      <xdr:row>59</xdr:row>
      <xdr:rowOff>139261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124038</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68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39425</xdr:rowOff>
    </xdr:from>
    <xdr:to>
      <xdr:col>112</xdr:col>
      <xdr:colOff>38100</xdr:colOff>
      <xdr:row>59</xdr:row>
      <xdr:rowOff>141025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5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132152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247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39359</xdr:rowOff>
    </xdr:from>
    <xdr:to>
      <xdr:col>107</xdr:col>
      <xdr:colOff>101600</xdr:colOff>
      <xdr:row>59</xdr:row>
      <xdr:rowOff>140959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132086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24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34428</xdr:rowOff>
    </xdr:from>
    <xdr:to>
      <xdr:col>102</xdr:col>
      <xdr:colOff>165100</xdr:colOff>
      <xdr:row>59</xdr:row>
      <xdr:rowOff>136028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127155</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242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27146</xdr:rowOff>
    </xdr:from>
    <xdr:to>
      <xdr:col>98</xdr:col>
      <xdr:colOff>38100</xdr:colOff>
      <xdr:row>59</xdr:row>
      <xdr:rowOff>128746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119873</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235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35077</xdr:rowOff>
    </xdr:from>
    <xdr:to>
      <xdr:col>116</xdr:col>
      <xdr:colOff>63500</xdr:colOff>
      <xdr:row>76</xdr:row>
      <xdr:rowOff>104191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65277"/>
          <a:ext cx="8382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61137</xdr:rowOff>
    </xdr:from>
    <xdr:to>
      <xdr:col>111</xdr:col>
      <xdr:colOff>177800</xdr:colOff>
      <xdr:row>76</xdr:row>
      <xdr:rowOff>104191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091337"/>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100762</xdr:rowOff>
    </xdr:from>
    <xdr:to>
      <xdr:col>107</xdr:col>
      <xdr:colOff>50800</xdr:colOff>
      <xdr:row>76</xdr:row>
      <xdr:rowOff>61137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959512"/>
          <a:ext cx="889000" cy="13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100762</xdr:rowOff>
    </xdr:from>
    <xdr:to>
      <xdr:col>102</xdr:col>
      <xdr:colOff>114300</xdr:colOff>
      <xdr:row>76</xdr:row>
      <xdr:rowOff>9513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959512"/>
          <a:ext cx="8890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155727</xdr:rowOff>
    </xdr:from>
    <xdr:to>
      <xdr:col>116</xdr:col>
      <xdr:colOff>114300</xdr:colOff>
      <xdr:row>76</xdr:row>
      <xdr:rowOff>85877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134154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53391</xdr:rowOff>
    </xdr:from>
    <xdr:to>
      <xdr:col>112</xdr:col>
      <xdr:colOff>38100</xdr:colOff>
      <xdr:row>76</xdr:row>
      <xdr:rowOff>154991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146118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10337</xdr:rowOff>
    </xdr:from>
    <xdr:to>
      <xdr:col>107</xdr:col>
      <xdr:colOff>101600</xdr:colOff>
      <xdr:row>76</xdr:row>
      <xdr:rowOff>111937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103064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49962</xdr:rowOff>
    </xdr:from>
    <xdr:to>
      <xdr:col>102</xdr:col>
      <xdr:colOff>165100</xdr:colOff>
      <xdr:row>75</xdr:row>
      <xdr:rowOff>151563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08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168089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6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130163</xdr:rowOff>
    </xdr:from>
    <xdr:to>
      <xdr:col>98</xdr:col>
      <xdr:colOff>38100</xdr:colOff>
      <xdr:row>76</xdr:row>
      <xdr:rowOff>60313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51440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0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歳出決算総額は、住民１人あたり約</a:t>
          </a:r>
          <a:r>
            <a:rPr kumimoji="1" lang="en-US" altLang="ja-JP" sz="1400">
              <a:latin typeface="ＭＳ Ｐゴシック" panose="020B0600070205080204" pitchFamily="50" charset="-128"/>
              <a:ea typeface="ＭＳ Ｐゴシック" panose="020B0600070205080204" pitchFamily="50" charset="-128"/>
            </a:rPr>
            <a:t>312,986</a:t>
          </a:r>
          <a:r>
            <a:rPr kumimoji="1" lang="ja-JP" altLang="en-US" sz="1400">
              <a:latin typeface="ＭＳ Ｐゴシック" panose="020B0600070205080204" pitchFamily="50" charset="-128"/>
              <a:ea typeface="ＭＳ Ｐゴシック" panose="020B0600070205080204" pitchFamily="50" charset="-128"/>
            </a:rPr>
            <a:t>円となっており、前年度の約</a:t>
          </a:r>
          <a:r>
            <a:rPr kumimoji="1" lang="en-US" altLang="ja-JP" sz="1400">
              <a:latin typeface="ＭＳ Ｐゴシック" panose="020B0600070205080204" pitchFamily="50" charset="-128"/>
              <a:ea typeface="ＭＳ Ｐゴシック" panose="020B0600070205080204" pitchFamily="50" charset="-128"/>
            </a:rPr>
            <a:t>335,312</a:t>
          </a:r>
          <a:r>
            <a:rPr kumimoji="1" lang="ja-JP" altLang="en-US" sz="1400">
              <a:latin typeface="ＭＳ Ｐゴシック" panose="020B0600070205080204" pitchFamily="50" charset="-128"/>
              <a:ea typeface="ＭＳ Ｐゴシック" panose="020B0600070205080204" pitchFamily="50" charset="-128"/>
            </a:rPr>
            <a:t>円と比べて</a:t>
          </a:r>
          <a:r>
            <a:rPr kumimoji="1" lang="en-US" altLang="ja-JP" sz="1400">
              <a:latin typeface="ＭＳ Ｐゴシック" panose="020B0600070205080204" pitchFamily="50" charset="-128"/>
              <a:ea typeface="ＭＳ Ｐゴシック" panose="020B0600070205080204" pitchFamily="50" charset="-128"/>
            </a:rPr>
            <a:t>22,326</a:t>
          </a:r>
          <a:r>
            <a:rPr kumimoji="1" lang="ja-JP" altLang="en-US" sz="1400">
              <a:latin typeface="ＭＳ Ｐゴシック" panose="020B0600070205080204" pitchFamily="50" charset="-128"/>
              <a:ea typeface="ＭＳ Ｐゴシック" panose="020B0600070205080204" pitchFamily="50" charset="-128"/>
            </a:rPr>
            <a:t>円の減となっている。普通建設事業費が前年度と比べて</a:t>
          </a:r>
          <a:r>
            <a:rPr kumimoji="1" lang="en-US" altLang="ja-JP" sz="1400">
              <a:latin typeface="ＭＳ Ｐゴシック" panose="020B0600070205080204" pitchFamily="50" charset="-128"/>
              <a:ea typeface="ＭＳ Ｐゴシック" panose="020B0600070205080204" pitchFamily="50" charset="-128"/>
            </a:rPr>
            <a:t>17,136</a:t>
          </a:r>
          <a:r>
            <a:rPr kumimoji="1" lang="ja-JP" altLang="en-US" sz="1400">
              <a:latin typeface="ＭＳ Ｐゴシック" panose="020B0600070205080204" pitchFamily="50" charset="-128"/>
              <a:ea typeface="ＭＳ Ｐゴシック" panose="020B0600070205080204" pitchFamily="50" charset="-128"/>
            </a:rPr>
            <a:t>円の減、積立金が</a:t>
          </a:r>
          <a:r>
            <a:rPr kumimoji="1" lang="en-US" altLang="ja-JP" sz="1400">
              <a:latin typeface="ＭＳ Ｐゴシック" panose="020B0600070205080204" pitchFamily="50" charset="-128"/>
              <a:ea typeface="ＭＳ Ｐゴシック" panose="020B0600070205080204" pitchFamily="50" charset="-128"/>
            </a:rPr>
            <a:t>9,675</a:t>
          </a:r>
          <a:r>
            <a:rPr kumimoji="1" lang="ja-JP" altLang="en-US" sz="1400">
              <a:latin typeface="ＭＳ Ｐゴシック" panose="020B0600070205080204" pitchFamily="50" charset="-128"/>
              <a:ea typeface="ＭＳ Ｐゴシック" panose="020B0600070205080204" pitchFamily="50" charset="-128"/>
            </a:rPr>
            <a:t>円の減であることによる。普通建設事業費は、川口市立高等学校及び市営の火葬場である川口市めぐりの森の建設事業が前年度で一段落したことで減となったほか、積立金は、前年度に市税の伸びや事業の執行残から将来の財源とするため積立てたものの、今年度は前年度ほど積立金を支出しなかったためである。また、物件費は、前年度から</a:t>
          </a:r>
          <a:r>
            <a:rPr kumimoji="1" lang="en-US" altLang="ja-JP" sz="1400">
              <a:latin typeface="ＭＳ Ｐゴシック" panose="020B0600070205080204" pitchFamily="50" charset="-128"/>
              <a:ea typeface="ＭＳ Ｐゴシック" panose="020B0600070205080204" pitchFamily="50" charset="-128"/>
            </a:rPr>
            <a:t>2,426</a:t>
          </a:r>
          <a:r>
            <a:rPr kumimoji="1" lang="ja-JP" altLang="en-US" sz="1400">
              <a:latin typeface="ＭＳ Ｐゴシック" panose="020B0600070205080204" pitchFamily="50" charset="-128"/>
              <a:ea typeface="ＭＳ Ｐゴシック" panose="020B0600070205080204" pitchFamily="50" charset="-128"/>
            </a:rPr>
            <a:t>円の増で、委託料の全般的な増によるものなどであり、繰出金は、前年度から</a:t>
          </a:r>
          <a:r>
            <a:rPr kumimoji="1" lang="en-US" altLang="ja-JP" sz="1400">
              <a:latin typeface="ＭＳ Ｐゴシック" panose="020B0600070205080204" pitchFamily="50" charset="-128"/>
              <a:ea typeface="ＭＳ Ｐゴシック" panose="020B0600070205080204" pitchFamily="50" charset="-128"/>
            </a:rPr>
            <a:t>1,814</a:t>
          </a:r>
          <a:r>
            <a:rPr kumimoji="1" lang="ja-JP" altLang="en-US" sz="1400">
              <a:latin typeface="ＭＳ Ｐゴシック" panose="020B0600070205080204" pitchFamily="50" charset="-128"/>
              <a:ea typeface="ＭＳ Ｐゴシック" panose="020B0600070205080204" pitchFamily="50" charset="-128"/>
            </a:rPr>
            <a:t>円の増で、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後期高齢者医療事業、介護保険事業及び下水道事業への繰出金が増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ことなどによるものである。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603,838
567,850
61.95
199,768,541
188,993,093
7,911,178
106,645,163
166,807,072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144599</xdr:rowOff>
    </xdr:from>
    <xdr:to>
      <xdr:col>24</xdr:col>
      <xdr:colOff>63500</xdr:colOff>
      <xdr:row>37</xdr:row>
      <xdr:rowOff>158750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88249"/>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144599</xdr:rowOff>
    </xdr:from>
    <xdr:to>
      <xdr:col>19</xdr:col>
      <xdr:colOff>177800</xdr:colOff>
      <xdr:row>37</xdr:row>
      <xdr:rowOff>158750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88249"/>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76926</xdr:rowOff>
    </xdr:from>
    <xdr:to>
      <xdr:col>20</xdr:col>
      <xdr:colOff>38100</xdr:colOff>
      <xdr:row>35</xdr:row>
      <xdr:rowOff>7076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23603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8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52070</xdr:rowOff>
    </xdr:from>
    <xdr:to>
      <xdr:col>15</xdr:col>
      <xdr:colOff>50800</xdr:colOff>
      <xdr:row>37</xdr:row>
      <xdr:rowOff>158750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95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67128</xdr:rowOff>
    </xdr:from>
    <xdr:to>
      <xdr:col>15</xdr:col>
      <xdr:colOff>101600</xdr:colOff>
      <xdr:row>34</xdr:row>
      <xdr:rowOff>168728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9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13805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7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44450</xdr:rowOff>
    </xdr:from>
    <xdr:to>
      <xdr:col>10</xdr:col>
      <xdr:colOff>114300</xdr:colOff>
      <xdr:row>37</xdr:row>
      <xdr:rowOff>52070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88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41547</xdr:rowOff>
    </xdr:from>
    <xdr:to>
      <xdr:col>10</xdr:col>
      <xdr:colOff>165100</xdr:colOff>
      <xdr:row>33</xdr:row>
      <xdr:rowOff>143147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9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159674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47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102507</xdr:rowOff>
    </xdr:from>
    <xdr:to>
      <xdr:col>6</xdr:col>
      <xdr:colOff>38100</xdr:colOff>
      <xdr:row>34</xdr:row>
      <xdr:rowOff>32657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49184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3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107950</xdr:rowOff>
    </xdr:from>
    <xdr:to>
      <xdr:col>24</xdr:col>
      <xdr:colOff>114300</xdr:colOff>
      <xdr:row>38</xdr:row>
      <xdr:rowOff>38100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86377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93799</xdr:rowOff>
    </xdr:from>
    <xdr:to>
      <xdr:col>20</xdr:col>
      <xdr:colOff>38100</xdr:colOff>
      <xdr:row>38</xdr:row>
      <xdr:rowOff>23949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15076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3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107950</xdr:rowOff>
    </xdr:from>
    <xdr:to>
      <xdr:col>15</xdr:col>
      <xdr:colOff>101600</xdr:colOff>
      <xdr:row>38</xdr:row>
      <xdr:rowOff>38100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29227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1270</xdr:rowOff>
    </xdr:from>
    <xdr:to>
      <xdr:col>10</xdr:col>
      <xdr:colOff>165100</xdr:colOff>
      <xdr:row>37</xdr:row>
      <xdr:rowOff>102870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93997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165100</xdr:rowOff>
    </xdr:from>
    <xdr:to>
      <xdr:col>6</xdr:col>
      <xdr:colOff>38100</xdr:colOff>
      <xdr:row>37</xdr:row>
      <xdr:rowOff>95250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86377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114326</xdr:rowOff>
    </xdr:from>
    <xdr:to>
      <xdr:col>24</xdr:col>
      <xdr:colOff>63500</xdr:colOff>
      <xdr:row>58</xdr:row>
      <xdr:rowOff>132522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58426"/>
          <a:ext cx="8382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32852</xdr:rowOff>
    </xdr:from>
    <xdr:to>
      <xdr:col>19</xdr:col>
      <xdr:colOff>177800</xdr:colOff>
      <xdr:row>58</xdr:row>
      <xdr:rowOff>132522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76952"/>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60303</xdr:rowOff>
    </xdr:from>
    <xdr:to>
      <xdr:col>20</xdr:col>
      <xdr:colOff>38100</xdr:colOff>
      <xdr:row>56</xdr:row>
      <xdr:rowOff>161903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6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6980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3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134625</xdr:rowOff>
    </xdr:from>
    <xdr:to>
      <xdr:col>15</xdr:col>
      <xdr:colOff>50800</xdr:colOff>
      <xdr:row>58</xdr:row>
      <xdr:rowOff>32852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35825"/>
          <a:ext cx="889000" cy="24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63297</xdr:rowOff>
    </xdr:from>
    <xdr:to>
      <xdr:col>15</xdr:col>
      <xdr:colOff>101600</xdr:colOff>
      <xdr:row>56</xdr:row>
      <xdr:rowOff>164897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9974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134625</xdr:rowOff>
    </xdr:from>
    <xdr:to>
      <xdr:col>10</xdr:col>
      <xdr:colOff>114300</xdr:colOff>
      <xdr:row>58</xdr:row>
      <xdr:rowOff>70045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35825"/>
          <a:ext cx="889000" cy="27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134072</xdr:rowOff>
    </xdr:from>
    <xdr:to>
      <xdr:col>10</xdr:col>
      <xdr:colOff>165100</xdr:colOff>
      <xdr:row>56</xdr:row>
      <xdr:rowOff>64222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56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80749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3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54679</xdr:rowOff>
    </xdr:from>
    <xdr:to>
      <xdr:col>6</xdr:col>
      <xdr:colOff>38100</xdr:colOff>
      <xdr:row>56</xdr:row>
      <xdr:rowOff>156279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5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4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63526</xdr:rowOff>
    </xdr:from>
    <xdr:to>
      <xdr:col>24</xdr:col>
      <xdr:colOff>114300</xdr:colOff>
      <xdr:row>58</xdr:row>
      <xdr:rowOff>165126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149903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81722</xdr:rowOff>
    </xdr:from>
    <xdr:to>
      <xdr:col>20</xdr:col>
      <xdr:colOff>38100</xdr:colOff>
      <xdr:row>59</xdr:row>
      <xdr:rowOff>11872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2999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1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153502</xdr:rowOff>
    </xdr:from>
    <xdr:to>
      <xdr:col>15</xdr:col>
      <xdr:colOff>101600</xdr:colOff>
      <xdr:row>58</xdr:row>
      <xdr:rowOff>83652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74779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83825</xdr:rowOff>
    </xdr:from>
    <xdr:to>
      <xdr:col>10</xdr:col>
      <xdr:colOff>165100</xdr:colOff>
      <xdr:row>57</xdr:row>
      <xdr:rowOff>13975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5102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77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19245</xdr:rowOff>
    </xdr:from>
    <xdr:to>
      <xdr:col>6</xdr:col>
      <xdr:colOff>38100</xdr:colOff>
      <xdr:row>58</xdr:row>
      <xdr:rowOff>120845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111972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5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77812</xdr:rowOff>
    </xdr:from>
    <xdr:to>
      <xdr:col>24</xdr:col>
      <xdr:colOff>63500</xdr:colOff>
      <xdr:row>77</xdr:row>
      <xdr:rowOff>78156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79462"/>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77812</xdr:rowOff>
    </xdr:from>
    <xdr:to>
      <xdr:col>19</xdr:col>
      <xdr:colOff>177800</xdr:colOff>
      <xdr:row>77</xdr:row>
      <xdr:rowOff>121704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79462"/>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1512</xdr:rowOff>
    </xdr:from>
    <xdr:to>
      <xdr:col>20</xdr:col>
      <xdr:colOff>38100</xdr:colOff>
      <xdr:row>77</xdr:row>
      <xdr:rowOff>103112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119639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121704</xdr:rowOff>
    </xdr:from>
    <xdr:to>
      <xdr:col>15</xdr:col>
      <xdr:colOff>50800</xdr:colOff>
      <xdr:row>78</xdr:row>
      <xdr:rowOff>5956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23354"/>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42444</xdr:rowOff>
    </xdr:from>
    <xdr:to>
      <xdr:col>15</xdr:col>
      <xdr:colOff>101600</xdr:colOff>
      <xdr:row>77</xdr:row>
      <xdr:rowOff>144044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160571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1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5956</xdr:rowOff>
    </xdr:from>
    <xdr:to>
      <xdr:col>10</xdr:col>
      <xdr:colOff>114300</xdr:colOff>
      <xdr:row>78</xdr:row>
      <xdr:rowOff>77660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79056"/>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90284</xdr:rowOff>
    </xdr:from>
    <xdr:to>
      <xdr:col>10</xdr:col>
      <xdr:colOff>165100</xdr:colOff>
      <xdr:row>78</xdr:row>
      <xdr:rowOff>20434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36961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6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150800</xdr:rowOff>
    </xdr:from>
    <xdr:to>
      <xdr:col>6</xdr:col>
      <xdr:colOff>38100</xdr:colOff>
      <xdr:row>78</xdr:row>
      <xdr:rowOff>80950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97477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2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27356</xdr:rowOff>
    </xdr:from>
    <xdr:to>
      <xdr:col>24</xdr:col>
      <xdr:colOff>114300</xdr:colOff>
      <xdr:row>77</xdr:row>
      <xdr:rowOff>128956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5783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0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27012</xdr:rowOff>
    </xdr:from>
    <xdr:to>
      <xdr:col>20</xdr:col>
      <xdr:colOff>38100</xdr:colOff>
      <xdr:row>77</xdr:row>
      <xdr:rowOff>128612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2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119739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2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70904</xdr:rowOff>
    </xdr:from>
    <xdr:to>
      <xdr:col>15</xdr:col>
      <xdr:colOff>101600</xdr:colOff>
      <xdr:row>78</xdr:row>
      <xdr:rowOff>1054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163631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6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126606</xdr:rowOff>
    </xdr:from>
    <xdr:to>
      <xdr:col>10</xdr:col>
      <xdr:colOff>165100</xdr:colOff>
      <xdr:row>78</xdr:row>
      <xdr:rowOff>56756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47883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2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26860</xdr:rowOff>
    </xdr:from>
    <xdr:to>
      <xdr:col>6</xdr:col>
      <xdr:colOff>38100</xdr:colOff>
      <xdr:row>78</xdr:row>
      <xdr:rowOff>128460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9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119587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9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139405</xdr:rowOff>
    </xdr:from>
    <xdr:to>
      <xdr:col>24</xdr:col>
      <xdr:colOff>63500</xdr:colOff>
      <xdr:row>98</xdr:row>
      <xdr:rowOff>49076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427155"/>
          <a:ext cx="838200" cy="42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139405</xdr:rowOff>
    </xdr:from>
    <xdr:to>
      <xdr:col>19</xdr:col>
      <xdr:colOff>177800</xdr:colOff>
      <xdr:row>97</xdr:row>
      <xdr:rowOff>75921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27155"/>
          <a:ext cx="889000" cy="27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10914</xdr:rowOff>
    </xdr:from>
    <xdr:to>
      <xdr:col>20</xdr:col>
      <xdr:colOff>38100</xdr:colOff>
      <xdr:row>97</xdr:row>
      <xdr:rowOff>112514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103641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75921</xdr:rowOff>
    </xdr:from>
    <xdr:to>
      <xdr:col>15</xdr:col>
      <xdr:colOff>50800</xdr:colOff>
      <xdr:row>98</xdr:row>
      <xdr:rowOff>76868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06571"/>
          <a:ext cx="889000" cy="17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162835</xdr:rowOff>
    </xdr:from>
    <xdr:to>
      <xdr:col>15</xdr:col>
      <xdr:colOff>101600</xdr:colOff>
      <xdr:row>97</xdr:row>
      <xdr:rowOff>92985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109512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60114</xdr:rowOff>
    </xdr:from>
    <xdr:to>
      <xdr:col>10</xdr:col>
      <xdr:colOff>114300</xdr:colOff>
      <xdr:row>98</xdr:row>
      <xdr:rowOff>76868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862214"/>
          <a:ext cx="8890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36452</xdr:rowOff>
    </xdr:from>
    <xdr:to>
      <xdr:col>10</xdr:col>
      <xdr:colOff>165100</xdr:colOff>
      <xdr:row>97</xdr:row>
      <xdr:rowOff>138052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154579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4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84198</xdr:rowOff>
    </xdr:from>
    <xdr:to>
      <xdr:col>6</xdr:col>
      <xdr:colOff>38100</xdr:colOff>
      <xdr:row>98</xdr:row>
      <xdr:rowOff>14348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30875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169726</xdr:rowOff>
    </xdr:from>
    <xdr:to>
      <xdr:col>24</xdr:col>
      <xdr:colOff>114300</xdr:colOff>
      <xdr:row>98</xdr:row>
      <xdr:rowOff>99876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0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148153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88605</xdr:rowOff>
    </xdr:from>
    <xdr:to>
      <xdr:col>20</xdr:col>
      <xdr:colOff>38100</xdr:colOff>
      <xdr:row>96</xdr:row>
      <xdr:rowOff>18755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3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35282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15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25121</xdr:rowOff>
    </xdr:from>
    <xdr:to>
      <xdr:col>15</xdr:col>
      <xdr:colOff>101600</xdr:colOff>
      <xdr:row>97</xdr:row>
      <xdr:rowOff>126721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117848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26068</xdr:rowOff>
    </xdr:from>
    <xdr:to>
      <xdr:col>10</xdr:col>
      <xdr:colOff>165100</xdr:colOff>
      <xdr:row>98</xdr:row>
      <xdr:rowOff>127668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118795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2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9314</xdr:rowOff>
    </xdr:from>
    <xdr:to>
      <xdr:col>6</xdr:col>
      <xdr:colOff>38100</xdr:colOff>
      <xdr:row>98</xdr:row>
      <xdr:rowOff>110914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102041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0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152502</xdr:rowOff>
    </xdr:from>
    <xdr:to>
      <xdr:col>55</xdr:col>
      <xdr:colOff>0</xdr:colOff>
      <xdr:row>37</xdr:row>
      <xdr:rowOff>70206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24702"/>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100381</xdr:rowOff>
    </xdr:from>
    <xdr:to>
      <xdr:col>50</xdr:col>
      <xdr:colOff>114300</xdr:colOff>
      <xdr:row>37</xdr:row>
      <xdr:rowOff>70206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272581"/>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157480</xdr:rowOff>
    </xdr:from>
    <xdr:to>
      <xdr:col>50</xdr:col>
      <xdr:colOff>165100</xdr:colOff>
      <xdr:row>36</xdr:row>
      <xdr:rowOff>87630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104157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100381</xdr:rowOff>
    </xdr:from>
    <xdr:to>
      <xdr:col>45</xdr:col>
      <xdr:colOff>177800</xdr:colOff>
      <xdr:row>36</xdr:row>
      <xdr:rowOff>156159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272581"/>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102616</xdr:rowOff>
    </xdr:from>
    <xdr:to>
      <xdr:col>46</xdr:col>
      <xdr:colOff>38100</xdr:colOff>
      <xdr:row>36</xdr:row>
      <xdr:rowOff>32766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49293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66548</xdr:rowOff>
    </xdr:from>
    <xdr:to>
      <xdr:col>41</xdr:col>
      <xdr:colOff>50800</xdr:colOff>
      <xdr:row>36</xdr:row>
      <xdr:rowOff>156159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238748"/>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149251</xdr:rowOff>
    </xdr:from>
    <xdr:to>
      <xdr:col>41</xdr:col>
      <xdr:colOff>101600</xdr:colOff>
      <xdr:row>35</xdr:row>
      <xdr:rowOff>79401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95928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90272</xdr:rowOff>
    </xdr:from>
    <xdr:to>
      <xdr:col>36</xdr:col>
      <xdr:colOff>165100</xdr:colOff>
      <xdr:row>35</xdr:row>
      <xdr:rowOff>20422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91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36949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6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101702</xdr:rowOff>
    </xdr:from>
    <xdr:to>
      <xdr:col>55</xdr:col>
      <xdr:colOff>50800</xdr:colOff>
      <xdr:row>37</xdr:row>
      <xdr:rowOff>31852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124579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25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19406</xdr:rowOff>
    </xdr:from>
    <xdr:to>
      <xdr:col>50</xdr:col>
      <xdr:colOff>165100</xdr:colOff>
      <xdr:row>37</xdr:row>
      <xdr:rowOff>121006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112133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4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49581</xdr:rowOff>
    </xdr:from>
    <xdr:to>
      <xdr:col>46</xdr:col>
      <xdr:colOff>38100</xdr:colOff>
      <xdr:row>36</xdr:row>
      <xdr:rowOff>151181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142308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14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105359</xdr:rowOff>
    </xdr:from>
    <xdr:to>
      <xdr:col>41</xdr:col>
      <xdr:colOff>101600</xdr:colOff>
      <xdr:row>37</xdr:row>
      <xdr:rowOff>35509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26636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7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15748</xdr:rowOff>
    </xdr:from>
    <xdr:to>
      <xdr:col>36</xdr:col>
      <xdr:colOff>165100</xdr:colOff>
      <xdr:row>36</xdr:row>
      <xdr:rowOff>117348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108475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28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59827</xdr:rowOff>
    </xdr:from>
    <xdr:to>
      <xdr:col>55</xdr:col>
      <xdr:colOff>0</xdr:colOff>
      <xdr:row>58</xdr:row>
      <xdr:rowOff>79029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03927"/>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79029</xdr:rowOff>
    </xdr:from>
    <xdr:to>
      <xdr:col>50</xdr:col>
      <xdr:colOff>114300</xdr:colOff>
      <xdr:row>58</xdr:row>
      <xdr:rowOff>83556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23129"/>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83556</xdr:rowOff>
    </xdr:from>
    <xdr:to>
      <xdr:col>45</xdr:col>
      <xdr:colOff>177800</xdr:colOff>
      <xdr:row>58</xdr:row>
      <xdr:rowOff>84287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27656"/>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81087</xdr:rowOff>
    </xdr:from>
    <xdr:to>
      <xdr:col>41</xdr:col>
      <xdr:colOff>50800</xdr:colOff>
      <xdr:row>58</xdr:row>
      <xdr:rowOff>84287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2518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9027</xdr:rowOff>
    </xdr:from>
    <xdr:to>
      <xdr:col>55</xdr:col>
      <xdr:colOff>50800</xdr:colOff>
      <xdr:row>58</xdr:row>
      <xdr:rowOff>110627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95404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6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28229</xdr:rowOff>
    </xdr:from>
    <xdr:to>
      <xdr:col>50</xdr:col>
      <xdr:colOff>165100</xdr:colOff>
      <xdr:row>58</xdr:row>
      <xdr:rowOff>129829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7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120956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6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32756</xdr:rowOff>
    </xdr:from>
    <xdr:to>
      <xdr:col>46</xdr:col>
      <xdr:colOff>38100</xdr:colOff>
      <xdr:row>58</xdr:row>
      <xdr:rowOff>134356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7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125483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6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33487</xdr:rowOff>
    </xdr:from>
    <xdr:to>
      <xdr:col>41</xdr:col>
      <xdr:colOff>101600</xdr:colOff>
      <xdr:row>58</xdr:row>
      <xdr:rowOff>135087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126214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30287</xdr:rowOff>
    </xdr:from>
    <xdr:to>
      <xdr:col>36</xdr:col>
      <xdr:colOff>165100</xdr:colOff>
      <xdr:row>58</xdr:row>
      <xdr:rowOff>131887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123014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6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108725</xdr:rowOff>
    </xdr:from>
    <xdr:to>
      <xdr:col>55</xdr:col>
      <xdr:colOff>0</xdr:colOff>
      <xdr:row>78</xdr:row>
      <xdr:rowOff>110096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81825"/>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110096</xdr:rowOff>
    </xdr:from>
    <xdr:to>
      <xdr:col>50</xdr:col>
      <xdr:colOff>114300</xdr:colOff>
      <xdr:row>78</xdr:row>
      <xdr:rowOff>115652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83196"/>
          <a:ext cx="889000" cy="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69698</xdr:rowOff>
    </xdr:from>
    <xdr:to>
      <xdr:col>50</xdr:col>
      <xdr:colOff>165100</xdr:colOff>
      <xdr:row>77</xdr:row>
      <xdr:rowOff>171298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16375</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04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89247</xdr:rowOff>
    </xdr:from>
    <xdr:to>
      <xdr:col>45</xdr:col>
      <xdr:colOff>177800</xdr:colOff>
      <xdr:row>78</xdr:row>
      <xdr:rowOff>115652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62347"/>
          <a:ext cx="889000" cy="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51226</xdr:rowOff>
    </xdr:from>
    <xdr:to>
      <xdr:col>46</xdr:col>
      <xdr:colOff>38100</xdr:colOff>
      <xdr:row>77</xdr:row>
      <xdr:rowOff>152826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169353</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02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89247</xdr:rowOff>
    </xdr:from>
    <xdr:to>
      <xdr:col>41</xdr:col>
      <xdr:colOff>50800</xdr:colOff>
      <xdr:row>78</xdr:row>
      <xdr:rowOff>109342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62347"/>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6696</xdr:rowOff>
    </xdr:from>
    <xdr:to>
      <xdr:col>41</xdr:col>
      <xdr:colOff>101600</xdr:colOff>
      <xdr:row>77</xdr:row>
      <xdr:rowOff>108296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124823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8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28023</xdr:rowOff>
    </xdr:from>
    <xdr:to>
      <xdr:col>36</xdr:col>
      <xdr:colOff>165100</xdr:colOff>
      <xdr:row>77</xdr:row>
      <xdr:rowOff>129623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146150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57925</xdr:rowOff>
    </xdr:from>
    <xdr:to>
      <xdr:col>55</xdr:col>
      <xdr:colOff>50800</xdr:colOff>
      <xdr:row>78</xdr:row>
      <xdr:rowOff>159525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144302</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4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59296</xdr:rowOff>
    </xdr:from>
    <xdr:to>
      <xdr:col>50</xdr:col>
      <xdr:colOff>165100</xdr:colOff>
      <xdr:row>78</xdr:row>
      <xdr:rowOff>160896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152023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2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64852</xdr:rowOff>
    </xdr:from>
    <xdr:to>
      <xdr:col>46</xdr:col>
      <xdr:colOff>38100</xdr:colOff>
      <xdr:row>78</xdr:row>
      <xdr:rowOff>166452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157579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38447</xdr:rowOff>
    </xdr:from>
    <xdr:to>
      <xdr:col>41</xdr:col>
      <xdr:colOff>101600</xdr:colOff>
      <xdr:row>78</xdr:row>
      <xdr:rowOff>140047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131174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0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58542</xdr:rowOff>
    </xdr:from>
    <xdr:to>
      <xdr:col>36</xdr:col>
      <xdr:colOff>165100</xdr:colOff>
      <xdr:row>78</xdr:row>
      <xdr:rowOff>160142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151269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2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143796</xdr:rowOff>
    </xdr:from>
    <xdr:to>
      <xdr:col>55</xdr:col>
      <xdr:colOff>0</xdr:colOff>
      <xdr:row>97</xdr:row>
      <xdr:rowOff>40717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02996"/>
          <a:ext cx="838200" cy="6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40717</xdr:rowOff>
    </xdr:from>
    <xdr:to>
      <xdr:col>50</xdr:col>
      <xdr:colOff>114300</xdr:colOff>
      <xdr:row>97</xdr:row>
      <xdr:rowOff>133795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71367"/>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133795</xdr:rowOff>
    </xdr:from>
    <xdr:to>
      <xdr:col>45</xdr:col>
      <xdr:colOff>177800</xdr:colOff>
      <xdr:row>97</xdr:row>
      <xdr:rowOff>141148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64445"/>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107677</xdr:rowOff>
    </xdr:from>
    <xdr:to>
      <xdr:col>41</xdr:col>
      <xdr:colOff>50800</xdr:colOff>
      <xdr:row>97</xdr:row>
      <xdr:rowOff>141148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66877"/>
          <a:ext cx="889000" cy="20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19359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92996</xdr:rowOff>
    </xdr:from>
    <xdr:to>
      <xdr:col>55</xdr:col>
      <xdr:colOff>50800</xdr:colOff>
      <xdr:row>97</xdr:row>
      <xdr:rowOff>23146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71423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3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161367</xdr:rowOff>
    </xdr:from>
    <xdr:to>
      <xdr:col>50</xdr:col>
      <xdr:colOff>165100</xdr:colOff>
      <xdr:row>97</xdr:row>
      <xdr:rowOff>91517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82644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82995</xdr:rowOff>
    </xdr:from>
    <xdr:to>
      <xdr:col>46</xdr:col>
      <xdr:colOff>38100</xdr:colOff>
      <xdr:row>98</xdr:row>
      <xdr:rowOff>13145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4272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90348</xdr:rowOff>
    </xdr:from>
    <xdr:to>
      <xdr:col>41</xdr:col>
      <xdr:colOff>101600</xdr:colOff>
      <xdr:row>98</xdr:row>
      <xdr:rowOff>20498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11625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56877</xdr:rowOff>
    </xdr:from>
    <xdr:to>
      <xdr:col>36</xdr:col>
      <xdr:colOff>165100</xdr:colOff>
      <xdr:row>96</xdr:row>
      <xdr:rowOff>158477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3554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9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12228</xdr:rowOff>
    </xdr:from>
    <xdr:to>
      <xdr:col>85</xdr:col>
      <xdr:colOff>127000</xdr:colOff>
      <xdr:row>39</xdr:row>
      <xdr:rowOff>48913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98778"/>
          <a:ext cx="8382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48913</xdr:rowOff>
    </xdr:from>
    <xdr:to>
      <xdr:col>81</xdr:col>
      <xdr:colOff>50800</xdr:colOff>
      <xdr:row>39</xdr:row>
      <xdr:rowOff>66330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735463"/>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50582</xdr:rowOff>
    </xdr:from>
    <xdr:to>
      <xdr:col>81</xdr:col>
      <xdr:colOff>101600</xdr:colOff>
      <xdr:row>37</xdr:row>
      <xdr:rowOff>152182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168709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66330</xdr:rowOff>
    </xdr:from>
    <xdr:to>
      <xdr:col>76</xdr:col>
      <xdr:colOff>114300</xdr:colOff>
      <xdr:row>39</xdr:row>
      <xdr:rowOff>104430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752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42636</xdr:rowOff>
    </xdr:from>
    <xdr:to>
      <xdr:col>76</xdr:col>
      <xdr:colOff>165100</xdr:colOff>
      <xdr:row>37</xdr:row>
      <xdr:rowOff>144236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160763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92021</xdr:rowOff>
    </xdr:from>
    <xdr:to>
      <xdr:col>71</xdr:col>
      <xdr:colOff>177800</xdr:colOff>
      <xdr:row>39</xdr:row>
      <xdr:rowOff>104430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778571"/>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117529</xdr:rowOff>
    </xdr:from>
    <xdr:to>
      <xdr:col>72</xdr:col>
      <xdr:colOff>38100</xdr:colOff>
      <xdr:row>37</xdr:row>
      <xdr:rowOff>47679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64206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149534</xdr:rowOff>
    </xdr:from>
    <xdr:to>
      <xdr:col>67</xdr:col>
      <xdr:colOff>101600</xdr:colOff>
      <xdr:row>37</xdr:row>
      <xdr:rowOff>79684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2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96211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9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132878</xdr:rowOff>
    </xdr:from>
    <xdr:to>
      <xdr:col>85</xdr:col>
      <xdr:colOff>177800</xdr:colOff>
      <xdr:row>39</xdr:row>
      <xdr:rowOff>63028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64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47805</xdr:rowOff>
    </xdr:from>
    <xdr:ext cx="469744"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6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169563</xdr:rowOff>
    </xdr:from>
    <xdr:to>
      <xdr:col>81</xdr:col>
      <xdr:colOff>101600</xdr:colOff>
      <xdr:row>39</xdr:row>
      <xdr:rowOff>99713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90840</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46428" y="677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15530</xdr:rowOff>
    </xdr:from>
    <xdr:to>
      <xdr:col>76</xdr:col>
      <xdr:colOff>165100</xdr:colOff>
      <xdr:row>39</xdr:row>
      <xdr:rowOff>117130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7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108257</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57428" y="67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53630</xdr:rowOff>
    </xdr:from>
    <xdr:to>
      <xdr:col>72</xdr:col>
      <xdr:colOff>38100</xdr:colOff>
      <xdr:row>39</xdr:row>
      <xdr:rowOff>155230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7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146357</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68428" y="68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41221</xdr:rowOff>
    </xdr:from>
    <xdr:to>
      <xdr:col>67</xdr:col>
      <xdr:colOff>101600</xdr:colOff>
      <xdr:row>39</xdr:row>
      <xdr:rowOff>142821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133948</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79428" y="682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62172</xdr:rowOff>
    </xdr:from>
    <xdr:to>
      <xdr:col>85</xdr:col>
      <xdr:colOff>127000</xdr:colOff>
      <xdr:row>55</xdr:row>
      <xdr:rowOff>155441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149022"/>
          <a:ext cx="838200" cy="4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62172</xdr:rowOff>
    </xdr:from>
    <xdr:to>
      <xdr:col>81</xdr:col>
      <xdr:colOff>50800</xdr:colOff>
      <xdr:row>53</xdr:row>
      <xdr:rowOff>128956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149022"/>
          <a:ext cx="889000" cy="6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157951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128956</xdr:rowOff>
    </xdr:from>
    <xdr:to>
      <xdr:col>76</xdr:col>
      <xdr:colOff>114300</xdr:colOff>
      <xdr:row>56</xdr:row>
      <xdr:rowOff>47509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215806"/>
          <a:ext cx="889000" cy="43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46166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24290</xdr:rowOff>
    </xdr:from>
    <xdr:to>
      <xdr:col>71</xdr:col>
      <xdr:colOff>177800</xdr:colOff>
      <xdr:row>56</xdr:row>
      <xdr:rowOff>47509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625490"/>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104641</xdr:rowOff>
    </xdr:from>
    <xdr:to>
      <xdr:col>85</xdr:col>
      <xdr:colOff>177800</xdr:colOff>
      <xdr:row>56</xdr:row>
      <xdr:rowOff>34791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53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83068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11372</xdr:rowOff>
    </xdr:from>
    <xdr:to>
      <xdr:col>81</xdr:col>
      <xdr:colOff>101600</xdr:colOff>
      <xdr:row>53</xdr:row>
      <xdr:rowOff>112972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0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129499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87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78156</xdr:rowOff>
    </xdr:from>
    <xdr:to>
      <xdr:col>76</xdr:col>
      <xdr:colOff>165100</xdr:colOff>
      <xdr:row>54</xdr:row>
      <xdr:rowOff>8306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1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24833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894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168159</xdr:rowOff>
    </xdr:from>
    <xdr:to>
      <xdr:col>72</xdr:col>
      <xdr:colOff>38100</xdr:colOff>
      <xdr:row>56</xdr:row>
      <xdr:rowOff>98309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5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89436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6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144940</xdr:rowOff>
    </xdr:from>
    <xdr:to>
      <xdr:col>67</xdr:col>
      <xdr:colOff>101600</xdr:colOff>
      <xdr:row>56</xdr:row>
      <xdr:rowOff>75090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5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91617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34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155042</xdr:rowOff>
    </xdr:from>
    <xdr:to>
      <xdr:col>81</xdr:col>
      <xdr:colOff>101600</xdr:colOff>
      <xdr:row>79</xdr:row>
      <xdr:rowOff>85192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2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101719</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303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161100</xdr:rowOff>
    </xdr:from>
    <xdr:to>
      <xdr:col>76</xdr:col>
      <xdr:colOff>165100</xdr:colOff>
      <xdr:row>79</xdr:row>
      <xdr:rowOff>91250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107777</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309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153479</xdr:rowOff>
    </xdr:from>
    <xdr:to>
      <xdr:col>72</xdr:col>
      <xdr:colOff>38100</xdr:colOff>
      <xdr:row>79</xdr:row>
      <xdr:rowOff>83629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100156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301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152755</xdr:rowOff>
    </xdr:from>
    <xdr:to>
      <xdr:col>67</xdr:col>
      <xdr:colOff>101600</xdr:colOff>
      <xdr:row>79</xdr:row>
      <xdr:rowOff>82905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2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99432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301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26429</xdr:rowOff>
    </xdr:from>
    <xdr:to>
      <xdr:col>85</xdr:col>
      <xdr:colOff>127000</xdr:colOff>
      <xdr:row>97</xdr:row>
      <xdr:rowOff>64776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657079"/>
          <a:ext cx="8382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13542</xdr:rowOff>
    </xdr:from>
    <xdr:to>
      <xdr:col>81</xdr:col>
      <xdr:colOff>50800</xdr:colOff>
      <xdr:row>97</xdr:row>
      <xdr:rowOff>26429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644192"/>
          <a:ext cx="889000" cy="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163195</xdr:rowOff>
    </xdr:from>
    <xdr:to>
      <xdr:col>81</xdr:col>
      <xdr:colOff>101600</xdr:colOff>
      <xdr:row>96</xdr:row>
      <xdr:rowOff>93345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109872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146072</xdr:rowOff>
    </xdr:from>
    <xdr:to>
      <xdr:col>76</xdr:col>
      <xdr:colOff>114300</xdr:colOff>
      <xdr:row>97</xdr:row>
      <xdr:rowOff>13542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05272"/>
          <a:ext cx="8890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149507</xdr:rowOff>
    </xdr:from>
    <xdr:to>
      <xdr:col>76</xdr:col>
      <xdr:colOff>165100</xdr:colOff>
      <xdr:row>96</xdr:row>
      <xdr:rowOff>79657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96184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140643</xdr:rowOff>
    </xdr:from>
    <xdr:to>
      <xdr:col>71</xdr:col>
      <xdr:colOff>177800</xdr:colOff>
      <xdr:row>96</xdr:row>
      <xdr:rowOff>146072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99843"/>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102073</xdr:rowOff>
    </xdr:from>
    <xdr:to>
      <xdr:col>72</xdr:col>
      <xdr:colOff>38100</xdr:colOff>
      <xdr:row>96</xdr:row>
      <xdr:rowOff>32223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48750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16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49952</xdr:rowOff>
    </xdr:from>
    <xdr:to>
      <xdr:col>67</xdr:col>
      <xdr:colOff>101600</xdr:colOff>
      <xdr:row>95</xdr:row>
      <xdr:rowOff>151552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3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168079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1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13976</xdr:rowOff>
    </xdr:from>
    <xdr:to>
      <xdr:col>85</xdr:col>
      <xdr:colOff>177800</xdr:colOff>
      <xdr:row>97</xdr:row>
      <xdr:rowOff>115576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163853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2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147079</xdr:rowOff>
    </xdr:from>
    <xdr:to>
      <xdr:col>81</xdr:col>
      <xdr:colOff>101600</xdr:colOff>
      <xdr:row>97</xdr:row>
      <xdr:rowOff>77229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68356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134192</xdr:rowOff>
    </xdr:from>
    <xdr:to>
      <xdr:col>76</xdr:col>
      <xdr:colOff>165100</xdr:colOff>
      <xdr:row>97</xdr:row>
      <xdr:rowOff>64342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55469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8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95272</xdr:rowOff>
    </xdr:from>
    <xdr:to>
      <xdr:col>72</xdr:col>
      <xdr:colOff>38100</xdr:colOff>
      <xdr:row>97</xdr:row>
      <xdr:rowOff>25422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5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16549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89843</xdr:rowOff>
    </xdr:from>
    <xdr:to>
      <xdr:col>67</xdr:col>
      <xdr:colOff>101600</xdr:colOff>
      <xdr:row>97</xdr:row>
      <xdr:rowOff>19993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11120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4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128524</xdr:rowOff>
    </xdr:from>
    <xdr:to>
      <xdr:col>112</xdr:col>
      <xdr:colOff>38100</xdr:colOff>
      <xdr:row>39</xdr:row>
      <xdr:rowOff>58674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75201</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93091</xdr:rowOff>
    </xdr:from>
    <xdr:to>
      <xdr:col>107</xdr:col>
      <xdr:colOff>101600</xdr:colOff>
      <xdr:row>39</xdr:row>
      <xdr:rowOff>23241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39768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61087</xdr:rowOff>
    </xdr:from>
    <xdr:to>
      <xdr:col>102</xdr:col>
      <xdr:colOff>165100</xdr:colOff>
      <xdr:row>38</xdr:row>
      <xdr:rowOff>162687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7764</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26797</xdr:rowOff>
    </xdr:from>
    <xdr:to>
      <xdr:col>98</xdr:col>
      <xdr:colOff>38100</xdr:colOff>
      <xdr:row>38</xdr:row>
      <xdr:rowOff>128397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144924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歳出決算総額は、住民１人あたり約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312,986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円となっており、前年度の約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335,312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22,326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衛生費が前年度と比べて住民１人あたり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12,984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円の減、教育費が前年度と比べて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住民１人あたり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13,356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円の減となったことによる。衛生費は、市営の火葬場である川口市めぐりの森の建設が完了したこと、環境施設整備基金へ前年度約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億円積み立てたものの、今年度は、約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億円の積立てとなったためであり、教育費は、川口市立高等学校の校舎が完成し、今年度から開校したため建設事業費が一段落したことと、教育施設整備基金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へ前年度約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億円積み立てたものの、今年度は、約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円の積立てとなったためで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ある。また、土木費は、前年度から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住民１人あたり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3,589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円の増となっているが、市営前川住宅の建て替え、下水道事業への繰出金及び芝地区住宅市街地総合整備事業が増となったことなどによる。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財政調整基金の残高は前年度から</a:t>
          </a:r>
          <a:r>
            <a:rPr kumimoji="1" lang="en-US" altLang="ja-JP" sz="1300">
              <a:latin typeface="ＭＳ ゴシック" pitchFamily="49" charset="-128"/>
              <a:ea typeface="ＭＳ ゴシック" pitchFamily="49" charset="-128"/>
            </a:rPr>
            <a:t>1.43</a:t>
          </a:r>
          <a:r>
            <a:rPr kumimoji="1" lang="ja-JP" altLang="en-US" sz="1300">
              <a:latin typeface="ＭＳ ゴシック" pitchFamily="49" charset="-128"/>
              <a:ea typeface="ＭＳ ゴシック" pitchFamily="49" charset="-128"/>
            </a:rPr>
            <a:t>ポイント減となったが、主に国民健康保険事業繰出金へと充てたためである。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実質収支額は前年度から</a:t>
          </a:r>
          <a:r>
            <a:rPr kumimoji="1" lang="en-US" altLang="ja-JP" sz="1300">
              <a:latin typeface="ＭＳ ゴシック" pitchFamily="49" charset="-128"/>
              <a:ea typeface="ＭＳ ゴシック" pitchFamily="49" charset="-128"/>
            </a:rPr>
            <a:t>1.75</a:t>
          </a:r>
          <a:r>
            <a:rPr kumimoji="1" lang="ja-JP" altLang="en-US" sz="1300">
              <a:latin typeface="ＭＳ ゴシック" pitchFamily="49" charset="-128"/>
              <a:ea typeface="ＭＳ ゴシック" pitchFamily="49" charset="-128"/>
            </a:rPr>
            <a:t>ポイント減となったが、今年度から翌年度へ繰り越す事業が多く、財源が多額となったためである。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a:t>
          </a:r>
          <a:r>
            <a:rPr kumimoji="1" lang="en-US" altLang="ja-JP" sz="1300">
              <a:latin typeface="ＭＳ ゴシック" pitchFamily="49" charset="-128"/>
              <a:ea typeface="ＭＳ ゴシック" pitchFamily="49" charset="-128"/>
            </a:rPr>
            <a:t>4.01</a:t>
          </a:r>
          <a:r>
            <a:rPr kumimoji="1" lang="ja-JP" altLang="en-US" sz="1300">
              <a:latin typeface="ＭＳ ゴシック" pitchFamily="49" charset="-128"/>
              <a:ea typeface="ＭＳ ゴシック" pitchFamily="49" charset="-128"/>
            </a:rPr>
            <a:t>ポイント増となったが、主な要因は、前年度は財政調整基金</a:t>
          </a:r>
          <a:r>
            <a:rPr kumimoji="1" lang="en-US" altLang="ja-JP" sz="1300">
              <a:latin typeface="ＭＳ ゴシック" pitchFamily="49" charset="-128"/>
              <a:ea typeface="ＭＳ ゴシック" pitchFamily="49" charset="-128"/>
            </a:rPr>
            <a:t>82.8</a:t>
          </a:r>
          <a:r>
            <a:rPr kumimoji="1" lang="ja-JP" altLang="en-US" sz="1300">
              <a:latin typeface="ＭＳ ゴシック" pitchFamily="49" charset="-128"/>
              <a:ea typeface="ＭＳ ゴシック" pitchFamily="49" charset="-128"/>
            </a:rPr>
            <a:t>億円を取り崩し、大幅なマイナスで、今年度は取り崩し額が約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億円と縮小したことなどによる。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黒字額が減少している。主な要因は、新庁舎建設事業、市街地再開発事業、公民館やスポーツセンター等の老朽化した公共施設の大規模改修事業等、繰越事業が増えたことから、翌年度に繰り越すべき財源が、１８億円増加したことがあげられる。全ての会計において、赤字は発生しておらず、今後も適切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81</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83</v>
      </c>
      <c r="C3" s="646"/>
      <c r="D3" s="646"/>
      <c r="E3" s="647"/>
      <c r="F3" s="647"/>
      <c r="G3" s="647"/>
      <c r="H3" s="647"/>
      <c r="I3" s="647"/>
      <c r="J3" s="647"/>
      <c r="K3" s="647"/>
      <c r="L3" s="647" t="s">
        <v>84</v>
      </c>
      <c r="M3" s="647"/>
      <c r="N3" s="647"/>
      <c r="O3" s="647"/>
      <c r="P3" s="647"/>
      <c r="Q3" s="647"/>
      <c r="R3" s="650"/>
      <c r="S3" s="650"/>
      <c r="T3" s="650"/>
      <c r="U3" s="650"/>
      <c r="V3" s="651"/>
      <c r="W3" s="544" t="s">
        <v>85</v>
      </c>
      <c r="X3" s="545"/>
      <c r="Y3" s="545"/>
      <c r="Z3" s="545"/>
      <c r="AA3" s="545"/>
      <c r="AB3" s="646"/>
      <c r="AC3" s="650" t="s">
        <v>86</v>
      </c>
      <c r="AD3" s="545"/>
      <c r="AE3" s="545"/>
      <c r="AF3" s="545"/>
      <c r="AG3" s="545"/>
      <c r="AH3" s="545"/>
      <c r="AI3" s="545"/>
      <c r="AJ3" s="545"/>
      <c r="AK3" s="545"/>
      <c r="AL3" s="612"/>
      <c r="AM3" s="544" t="s">
        <v>87</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88</v>
      </c>
      <c r="BO3" s="545"/>
      <c r="BP3" s="545"/>
      <c r="BQ3" s="545"/>
      <c r="BR3" s="545"/>
      <c r="BS3" s="545"/>
      <c r="BT3" s="545"/>
      <c r="BU3" s="612"/>
      <c r="BV3" s="544" t="s">
        <v>89</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90</v>
      </c>
      <c r="CU3" s="545"/>
      <c r="CV3" s="545"/>
      <c r="CW3" s="545"/>
      <c r="CX3" s="545"/>
      <c r="CY3" s="545"/>
      <c r="CZ3" s="545"/>
      <c r="DA3" s="612"/>
      <c r="DB3" s="544" t="s">
        <v>91</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92</v>
      </c>
      <c r="AZ4" s="458"/>
      <c r="BA4" s="458"/>
      <c r="BB4" s="458"/>
      <c r="BC4" s="458"/>
      <c r="BD4" s="458"/>
      <c r="BE4" s="458"/>
      <c r="BF4" s="458"/>
      <c r="BG4" s="458"/>
      <c r="BH4" s="458"/>
      <c r="BI4" s="458"/>
      <c r="BJ4" s="458"/>
      <c r="BK4" s="458"/>
      <c r="BL4" s="458"/>
      <c r="BM4" s="459"/>
      <c r="BN4" s="460">
        <v>199768541</v>
      </c>
      <c r="BO4" s="461"/>
      <c r="BP4" s="461"/>
      <c r="BQ4" s="461"/>
      <c r="BR4" s="461"/>
      <c r="BS4" s="461"/>
      <c r="BT4" s="461"/>
      <c r="BU4" s="462"/>
      <c r="BV4" s="460">
        <v>211841388</v>
      </c>
      <c r="BW4" s="461"/>
      <c r="BX4" s="461"/>
      <c r="BY4" s="461"/>
      <c r="BZ4" s="461"/>
      <c r="CA4" s="461"/>
      <c r="CB4" s="461"/>
      <c r="CC4" s="462"/>
      <c r="CD4" s="638" t="s">
        <v>93</v>
      </c>
      <c r="CE4" s="639"/>
      <c r="CF4" s="639"/>
      <c r="CG4" s="639"/>
      <c r="CH4" s="639"/>
      <c r="CI4" s="639"/>
      <c r="CJ4" s="639"/>
      <c r="CK4" s="639"/>
      <c r="CL4" s="639"/>
      <c r="CM4" s="639"/>
      <c r="CN4" s="639"/>
      <c r="CO4" s="639"/>
      <c r="CP4" s="639"/>
      <c r="CQ4" s="639"/>
      <c r="CR4" s="639"/>
      <c r="CS4" s="640"/>
      <c r="CT4" s="641">
        <v>7.4</v>
      </c>
      <c r="CU4" s="642"/>
      <c r="CV4" s="642"/>
      <c r="CW4" s="642"/>
      <c r="CX4" s="642"/>
      <c r="CY4" s="642"/>
      <c r="CZ4" s="642"/>
      <c r="DA4" s="643"/>
      <c r="DB4" s="641">
        <v>9.1999999999999993</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94</v>
      </c>
      <c r="AN5" s="439"/>
      <c r="AO5" s="439"/>
      <c r="AP5" s="439"/>
      <c r="AQ5" s="439"/>
      <c r="AR5" s="439"/>
      <c r="AS5" s="439"/>
      <c r="AT5" s="440"/>
      <c r="AU5" s="522" t="s">
        <v>95</v>
      </c>
      <c r="AV5" s="523"/>
      <c r="AW5" s="523"/>
      <c r="AX5" s="523"/>
      <c r="AY5" s="445" t="s">
        <v>96</v>
      </c>
      <c r="AZ5" s="446"/>
      <c r="BA5" s="446"/>
      <c r="BB5" s="446"/>
      <c r="BC5" s="446"/>
      <c r="BD5" s="446"/>
      <c r="BE5" s="446"/>
      <c r="BF5" s="446"/>
      <c r="BG5" s="446"/>
      <c r="BH5" s="446"/>
      <c r="BI5" s="446"/>
      <c r="BJ5" s="446"/>
      <c r="BK5" s="446"/>
      <c r="BL5" s="446"/>
      <c r="BM5" s="447"/>
      <c r="BN5" s="465">
        <v>188993093</v>
      </c>
      <c r="BO5" s="466"/>
      <c r="BP5" s="466"/>
      <c r="BQ5" s="466"/>
      <c r="BR5" s="466"/>
      <c r="BS5" s="466"/>
      <c r="BT5" s="466"/>
      <c r="BU5" s="467"/>
      <c r="BV5" s="465">
        <v>201204030</v>
      </c>
      <c r="BW5" s="466"/>
      <c r="BX5" s="466"/>
      <c r="BY5" s="466"/>
      <c r="BZ5" s="466"/>
      <c r="CA5" s="466"/>
      <c r="CB5" s="466"/>
      <c r="CC5" s="467"/>
      <c r="CD5" s="474" t="s">
        <v>97</v>
      </c>
      <c r="CE5" s="475"/>
      <c r="CF5" s="475"/>
      <c r="CG5" s="475"/>
      <c r="CH5" s="475"/>
      <c r="CI5" s="475"/>
      <c r="CJ5" s="475"/>
      <c r="CK5" s="475"/>
      <c r="CL5" s="475"/>
      <c r="CM5" s="475"/>
      <c r="CN5" s="475"/>
      <c r="CO5" s="475"/>
      <c r="CP5" s="475"/>
      <c r="CQ5" s="475"/>
      <c r="CR5" s="475"/>
      <c r="CS5" s="476"/>
      <c r="CT5" s="435">
        <v>94.3</v>
      </c>
      <c r="CU5" s="436"/>
      <c r="CV5" s="436"/>
      <c r="CW5" s="436"/>
      <c r="CX5" s="436"/>
      <c r="CY5" s="436"/>
      <c r="CZ5" s="436"/>
      <c r="DA5" s="437"/>
      <c r="DB5" s="435">
        <v>94.5</v>
      </c>
      <c r="DC5" s="436"/>
      <c r="DD5" s="436"/>
      <c r="DE5" s="436"/>
      <c r="DF5" s="436"/>
      <c r="DG5" s="436"/>
      <c r="DH5" s="436"/>
      <c r="DI5" s="437"/>
      <c r="DJ5" s="185"/>
      <c r="DK5" s="185"/>
      <c r="DL5" s="185"/>
      <c r="DM5" s="185"/>
      <c r="DN5" s="185"/>
      <c r="DO5" s="185"/>
    </row>
    <row r="6" spans="1:119" ht="18.75" customHeight="1">
      <c r="A6" s="186"/>
      <c r="B6" s="618" t="s">
        <v>98</v>
      </c>
      <c r="C6" s="479"/>
      <c r="D6" s="479"/>
      <c r="E6" s="619"/>
      <c r="F6" s="619"/>
      <c r="G6" s="619"/>
      <c r="H6" s="619"/>
      <c r="I6" s="619"/>
      <c r="J6" s="619"/>
      <c r="K6" s="619"/>
      <c r="L6" s="619" t="s">
        <v>99</v>
      </c>
      <c r="M6" s="619"/>
      <c r="N6" s="619"/>
      <c r="O6" s="619"/>
      <c r="P6" s="619"/>
      <c r="Q6" s="619"/>
      <c r="R6" s="503"/>
      <c r="S6" s="503"/>
      <c r="T6" s="503"/>
      <c r="U6" s="503"/>
      <c r="V6" s="625"/>
      <c r="W6" s="556" t="s">
        <v>100</v>
      </c>
      <c r="X6" s="478"/>
      <c r="Y6" s="478"/>
      <c r="Z6" s="478"/>
      <c r="AA6" s="478"/>
      <c r="AB6" s="479"/>
      <c r="AC6" s="630" t="s">
        <v>101</v>
      </c>
      <c r="AD6" s="631"/>
      <c r="AE6" s="631"/>
      <c r="AF6" s="631"/>
      <c r="AG6" s="631"/>
      <c r="AH6" s="631"/>
      <c r="AI6" s="631"/>
      <c r="AJ6" s="631"/>
      <c r="AK6" s="631"/>
      <c r="AL6" s="632"/>
      <c r="AM6" s="534" t="s">
        <v>102</v>
      </c>
      <c r="AN6" s="439"/>
      <c r="AO6" s="439"/>
      <c r="AP6" s="439"/>
      <c r="AQ6" s="439"/>
      <c r="AR6" s="439"/>
      <c r="AS6" s="439"/>
      <c r="AT6" s="440"/>
      <c r="AU6" s="522" t="s">
        <v>103</v>
      </c>
      <c r="AV6" s="523"/>
      <c r="AW6" s="523"/>
      <c r="AX6" s="523"/>
      <c r="AY6" s="445" t="s">
        <v>104</v>
      </c>
      <c r="AZ6" s="446"/>
      <c r="BA6" s="446"/>
      <c r="BB6" s="446"/>
      <c r="BC6" s="446"/>
      <c r="BD6" s="446"/>
      <c r="BE6" s="446"/>
      <c r="BF6" s="446"/>
      <c r="BG6" s="446"/>
      <c r="BH6" s="446"/>
      <c r="BI6" s="446"/>
      <c r="BJ6" s="446"/>
      <c r="BK6" s="446"/>
      <c r="BL6" s="446"/>
      <c r="BM6" s="447"/>
      <c r="BN6" s="465">
        <v>10775448</v>
      </c>
      <c r="BO6" s="466"/>
      <c r="BP6" s="466"/>
      <c r="BQ6" s="466"/>
      <c r="BR6" s="466"/>
      <c r="BS6" s="466"/>
      <c r="BT6" s="466"/>
      <c r="BU6" s="467"/>
      <c r="BV6" s="465">
        <v>10637358</v>
      </c>
      <c r="BW6" s="466"/>
      <c r="BX6" s="466"/>
      <c r="BY6" s="466"/>
      <c r="BZ6" s="466"/>
      <c r="CA6" s="466"/>
      <c r="CB6" s="466"/>
      <c r="CC6" s="467"/>
      <c r="CD6" s="474" t="s">
        <v>105</v>
      </c>
      <c r="CE6" s="475"/>
      <c r="CF6" s="475"/>
      <c r="CG6" s="475"/>
      <c r="CH6" s="475"/>
      <c r="CI6" s="475"/>
      <c r="CJ6" s="475"/>
      <c r="CK6" s="475"/>
      <c r="CL6" s="475"/>
      <c r="CM6" s="475"/>
      <c r="CN6" s="475"/>
      <c r="CO6" s="475"/>
      <c r="CP6" s="475"/>
      <c r="CQ6" s="475"/>
      <c r="CR6" s="475"/>
      <c r="CS6" s="476"/>
      <c r="CT6" s="615">
        <v>99.1</v>
      </c>
      <c r="CU6" s="616"/>
      <c r="CV6" s="616"/>
      <c r="CW6" s="616"/>
      <c r="CX6" s="616"/>
      <c r="CY6" s="616"/>
      <c r="CZ6" s="616"/>
      <c r="DA6" s="617"/>
      <c r="DB6" s="615">
        <v>98.2</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106</v>
      </c>
      <c r="AN7" s="439"/>
      <c r="AO7" s="439"/>
      <c r="AP7" s="439"/>
      <c r="AQ7" s="439"/>
      <c r="AR7" s="439"/>
      <c r="AS7" s="439"/>
      <c r="AT7" s="440"/>
      <c r="AU7" s="522" t="s">
        <v>107</v>
      </c>
      <c r="AV7" s="523"/>
      <c r="AW7" s="523"/>
      <c r="AX7" s="523"/>
      <c r="AY7" s="445" t="s">
        <v>108</v>
      </c>
      <c r="AZ7" s="446"/>
      <c r="BA7" s="446"/>
      <c r="BB7" s="446"/>
      <c r="BC7" s="446"/>
      <c r="BD7" s="446"/>
      <c r="BE7" s="446"/>
      <c r="BF7" s="446"/>
      <c r="BG7" s="446"/>
      <c r="BH7" s="446"/>
      <c r="BI7" s="446"/>
      <c r="BJ7" s="446"/>
      <c r="BK7" s="446"/>
      <c r="BL7" s="446"/>
      <c r="BM7" s="447"/>
      <c r="BN7" s="465">
        <v>2864270</v>
      </c>
      <c r="BO7" s="466"/>
      <c r="BP7" s="466"/>
      <c r="BQ7" s="466"/>
      <c r="BR7" s="466"/>
      <c r="BS7" s="466"/>
      <c r="BT7" s="466"/>
      <c r="BU7" s="467"/>
      <c r="BV7" s="465">
        <v>1182946</v>
      </c>
      <c r="BW7" s="466"/>
      <c r="BX7" s="466"/>
      <c r="BY7" s="466"/>
      <c r="BZ7" s="466"/>
      <c r="CA7" s="466"/>
      <c r="CB7" s="466"/>
      <c r="CC7" s="467"/>
      <c r="CD7" s="474" t="s">
        <v>109</v>
      </c>
      <c r="CE7" s="475"/>
      <c r="CF7" s="475"/>
      <c r="CG7" s="475"/>
      <c r="CH7" s="475"/>
      <c r="CI7" s="475"/>
      <c r="CJ7" s="475"/>
      <c r="CK7" s="475"/>
      <c r="CL7" s="475"/>
      <c r="CM7" s="475"/>
      <c r="CN7" s="475"/>
      <c r="CO7" s="475"/>
      <c r="CP7" s="475"/>
      <c r="CQ7" s="475"/>
      <c r="CR7" s="475"/>
      <c r="CS7" s="476"/>
      <c r="CT7" s="465">
        <v>106645163</v>
      </c>
      <c r="CU7" s="466"/>
      <c r="CV7" s="466"/>
      <c r="CW7" s="466"/>
      <c r="CX7" s="466"/>
      <c r="CY7" s="466"/>
      <c r="CZ7" s="466"/>
      <c r="DA7" s="467"/>
      <c r="DB7" s="465">
        <v>103053415</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110</v>
      </c>
      <c r="AN8" s="439"/>
      <c r="AO8" s="439"/>
      <c r="AP8" s="439"/>
      <c r="AQ8" s="439"/>
      <c r="AR8" s="439"/>
      <c r="AS8" s="439"/>
      <c r="AT8" s="440"/>
      <c r="AU8" s="522" t="s">
        <v>111</v>
      </c>
      <c r="AV8" s="523"/>
      <c r="AW8" s="523"/>
      <c r="AX8" s="523"/>
      <c r="AY8" s="445" t="s">
        <v>112</v>
      </c>
      <c r="AZ8" s="446"/>
      <c r="BA8" s="446"/>
      <c r="BB8" s="446"/>
      <c r="BC8" s="446"/>
      <c r="BD8" s="446"/>
      <c r="BE8" s="446"/>
      <c r="BF8" s="446"/>
      <c r="BG8" s="446"/>
      <c r="BH8" s="446"/>
      <c r="BI8" s="446"/>
      <c r="BJ8" s="446"/>
      <c r="BK8" s="446"/>
      <c r="BL8" s="446"/>
      <c r="BM8" s="447"/>
      <c r="BN8" s="465">
        <v>7911178</v>
      </c>
      <c r="BO8" s="466"/>
      <c r="BP8" s="466"/>
      <c r="BQ8" s="466"/>
      <c r="BR8" s="466"/>
      <c r="BS8" s="466"/>
      <c r="BT8" s="466"/>
      <c r="BU8" s="467"/>
      <c r="BV8" s="465">
        <v>9454412</v>
      </c>
      <c r="BW8" s="466"/>
      <c r="BX8" s="466"/>
      <c r="BY8" s="466"/>
      <c r="BZ8" s="466"/>
      <c r="CA8" s="466"/>
      <c r="CB8" s="466"/>
      <c r="CC8" s="467"/>
      <c r="CD8" s="474" t="s">
        <v>113</v>
      </c>
      <c r="CE8" s="475"/>
      <c r="CF8" s="475"/>
      <c r="CG8" s="475"/>
      <c r="CH8" s="475"/>
      <c r="CI8" s="475"/>
      <c r="CJ8" s="475"/>
      <c r="CK8" s="475"/>
      <c r="CL8" s="475"/>
      <c r="CM8" s="475"/>
      <c r="CN8" s="475"/>
      <c r="CO8" s="475"/>
      <c r="CP8" s="475"/>
      <c r="CQ8" s="475"/>
      <c r="CR8" s="475"/>
      <c r="CS8" s="476"/>
      <c r="CT8" s="578">
        <v>0.97</v>
      </c>
      <c r="CU8" s="579"/>
      <c r="CV8" s="579"/>
      <c r="CW8" s="579"/>
      <c r="CX8" s="579"/>
      <c r="CY8" s="579"/>
      <c r="CZ8" s="579"/>
      <c r="DA8" s="580"/>
      <c r="DB8" s="578">
        <v>0.97</v>
      </c>
      <c r="DC8" s="579"/>
      <c r="DD8" s="579"/>
      <c r="DE8" s="579"/>
      <c r="DF8" s="579"/>
      <c r="DG8" s="579"/>
      <c r="DH8" s="579"/>
      <c r="DI8" s="580"/>
      <c r="DJ8" s="185"/>
      <c r="DK8" s="185"/>
      <c r="DL8" s="185"/>
      <c r="DM8" s="185"/>
      <c r="DN8" s="185"/>
      <c r="DO8" s="185"/>
    </row>
    <row r="9" spans="1:119" ht="18.75" customHeight="1" thickBot="1">
      <c r="A9" s="186"/>
      <c r="B9" s="604" t="s">
        <v>114</v>
      </c>
      <c r="C9" s="605"/>
      <c r="D9" s="605"/>
      <c r="E9" s="605"/>
      <c r="F9" s="605"/>
      <c r="G9" s="605"/>
      <c r="H9" s="605"/>
      <c r="I9" s="605"/>
      <c r="J9" s="605"/>
      <c r="K9" s="528"/>
      <c r="L9" s="606" t="s">
        <v>115</v>
      </c>
      <c r="M9" s="607"/>
      <c r="N9" s="607"/>
      <c r="O9" s="607"/>
      <c r="P9" s="607"/>
      <c r="Q9" s="608"/>
      <c r="R9" s="609">
        <v>578112</v>
      </c>
      <c r="S9" s="610"/>
      <c r="T9" s="610"/>
      <c r="U9" s="610"/>
      <c r="V9" s="611"/>
      <c r="W9" s="544" t="s">
        <v>116</v>
      </c>
      <c r="X9" s="545"/>
      <c r="Y9" s="545"/>
      <c r="Z9" s="545"/>
      <c r="AA9" s="545"/>
      <c r="AB9" s="545"/>
      <c r="AC9" s="545"/>
      <c r="AD9" s="545"/>
      <c r="AE9" s="545"/>
      <c r="AF9" s="545"/>
      <c r="AG9" s="545"/>
      <c r="AH9" s="545"/>
      <c r="AI9" s="545"/>
      <c r="AJ9" s="545"/>
      <c r="AK9" s="545"/>
      <c r="AL9" s="612"/>
      <c r="AM9" s="534" t="s">
        <v>117</v>
      </c>
      <c r="AN9" s="439"/>
      <c r="AO9" s="439"/>
      <c r="AP9" s="439"/>
      <c r="AQ9" s="439"/>
      <c r="AR9" s="439"/>
      <c r="AS9" s="439"/>
      <c r="AT9" s="440"/>
      <c r="AU9" s="522" t="s">
        <v>95</v>
      </c>
      <c r="AV9" s="523"/>
      <c r="AW9" s="523"/>
      <c r="AX9" s="523"/>
      <c r="AY9" s="445" t="s">
        <v>118</v>
      </c>
      <c r="AZ9" s="446"/>
      <c r="BA9" s="446"/>
      <c r="BB9" s="446"/>
      <c r="BC9" s="446"/>
      <c r="BD9" s="446"/>
      <c r="BE9" s="446"/>
      <c r="BF9" s="446"/>
      <c r="BG9" s="446"/>
      <c r="BH9" s="446"/>
      <c r="BI9" s="446"/>
      <c r="BJ9" s="446"/>
      <c r="BK9" s="446"/>
      <c r="BL9" s="446"/>
      <c r="BM9" s="447"/>
      <c r="BN9" s="465">
        <v>-1543234</v>
      </c>
      <c r="BO9" s="466"/>
      <c r="BP9" s="466"/>
      <c r="BQ9" s="466"/>
      <c r="BR9" s="466"/>
      <c r="BS9" s="466"/>
      <c r="BT9" s="466"/>
      <c r="BU9" s="467"/>
      <c r="BV9" s="465">
        <v>1680415</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10.9</v>
      </c>
      <c r="CU9" s="436"/>
      <c r="CV9" s="436"/>
      <c r="CW9" s="436"/>
      <c r="CX9" s="436"/>
      <c r="CY9" s="436"/>
      <c r="CZ9" s="436"/>
      <c r="DA9" s="437"/>
      <c r="DB9" s="435">
        <v>11.2</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120</v>
      </c>
      <c r="M10" s="439"/>
      <c r="N10" s="439"/>
      <c r="O10" s="439"/>
      <c r="P10" s="439"/>
      <c r="Q10" s="440"/>
      <c r="R10" s="441">
        <v>561506</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14370</v>
      </c>
      <c r="BO10" s="466"/>
      <c r="BP10" s="466"/>
      <c r="BQ10" s="466"/>
      <c r="BR10" s="466"/>
      <c r="BS10" s="466"/>
      <c r="BT10" s="466"/>
      <c r="BU10" s="467"/>
      <c r="BV10" s="465">
        <v>20396</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103</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c r="A12" s="186"/>
      <c r="B12" s="581" t="s">
        <v>132</v>
      </c>
      <c r="C12" s="582"/>
      <c r="D12" s="582"/>
      <c r="E12" s="582"/>
      <c r="F12" s="582"/>
      <c r="G12" s="582"/>
      <c r="H12" s="582"/>
      <c r="I12" s="582"/>
      <c r="J12" s="582"/>
      <c r="K12" s="583"/>
      <c r="L12" s="590" t="s">
        <v>133</v>
      </c>
      <c r="M12" s="591"/>
      <c r="N12" s="591"/>
      <c r="O12" s="591"/>
      <c r="P12" s="591"/>
      <c r="Q12" s="592"/>
      <c r="R12" s="593">
        <v>603838</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137</v>
      </c>
      <c r="AV12" s="523"/>
      <c r="AW12" s="523"/>
      <c r="AX12" s="523"/>
      <c r="AY12" s="445" t="s">
        <v>138</v>
      </c>
      <c r="AZ12" s="446"/>
      <c r="BA12" s="446"/>
      <c r="BB12" s="446"/>
      <c r="BC12" s="446"/>
      <c r="BD12" s="446"/>
      <c r="BE12" s="446"/>
      <c r="BF12" s="446"/>
      <c r="BG12" s="446"/>
      <c r="BH12" s="446"/>
      <c r="BI12" s="446"/>
      <c r="BJ12" s="446"/>
      <c r="BK12" s="446"/>
      <c r="BL12" s="446"/>
      <c r="BM12" s="447"/>
      <c r="BN12" s="465">
        <v>997286</v>
      </c>
      <c r="BO12" s="466"/>
      <c r="BP12" s="466"/>
      <c r="BQ12" s="466"/>
      <c r="BR12" s="466"/>
      <c r="BS12" s="466"/>
      <c r="BT12" s="466"/>
      <c r="BU12" s="467"/>
      <c r="BV12" s="465">
        <v>8280000</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131</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140</v>
      </c>
      <c r="N13" s="566"/>
      <c r="O13" s="566"/>
      <c r="P13" s="566"/>
      <c r="Q13" s="567"/>
      <c r="R13" s="568">
        <v>567850</v>
      </c>
      <c r="S13" s="569"/>
      <c r="T13" s="569"/>
      <c r="U13" s="569"/>
      <c r="V13" s="570"/>
      <c r="W13" s="556" t="s">
        <v>141</v>
      </c>
      <c r="X13" s="478"/>
      <c r="Y13" s="478"/>
      <c r="Z13" s="478"/>
      <c r="AA13" s="478"/>
      <c r="AB13" s="479"/>
      <c r="AC13" s="441">
        <v>1824</v>
      </c>
      <c r="AD13" s="442"/>
      <c r="AE13" s="442"/>
      <c r="AF13" s="442"/>
      <c r="AG13" s="443"/>
      <c r="AH13" s="441">
        <v>1738</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-2526150</v>
      </c>
      <c r="BO13" s="466"/>
      <c r="BP13" s="466"/>
      <c r="BQ13" s="466"/>
      <c r="BR13" s="466"/>
      <c r="BS13" s="466"/>
      <c r="BT13" s="466"/>
      <c r="BU13" s="467"/>
      <c r="BV13" s="465">
        <v>-6579189</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6.1</v>
      </c>
      <c r="CU13" s="436"/>
      <c r="CV13" s="436"/>
      <c r="CW13" s="436"/>
      <c r="CX13" s="436"/>
      <c r="CY13" s="436"/>
      <c r="CZ13" s="436"/>
      <c r="DA13" s="437"/>
      <c r="DB13" s="435">
        <v>5.0999999999999996</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146</v>
      </c>
      <c r="M14" s="599"/>
      <c r="N14" s="599"/>
      <c r="O14" s="599"/>
      <c r="P14" s="599"/>
      <c r="Q14" s="600"/>
      <c r="R14" s="568">
        <v>600050</v>
      </c>
      <c r="S14" s="569"/>
      <c r="T14" s="569"/>
      <c r="U14" s="569"/>
      <c r="V14" s="570"/>
      <c r="W14" s="571"/>
      <c r="X14" s="481"/>
      <c r="Y14" s="481"/>
      <c r="Z14" s="481"/>
      <c r="AA14" s="481"/>
      <c r="AB14" s="482"/>
      <c r="AC14" s="561">
        <v>0.7</v>
      </c>
      <c r="AD14" s="562"/>
      <c r="AE14" s="562"/>
      <c r="AF14" s="562"/>
      <c r="AG14" s="563"/>
      <c r="AH14" s="561">
        <v>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3.9</v>
      </c>
      <c r="CU14" s="573"/>
      <c r="CV14" s="573"/>
      <c r="CW14" s="573"/>
      <c r="CX14" s="573"/>
      <c r="CY14" s="573"/>
      <c r="CZ14" s="573"/>
      <c r="DA14" s="574"/>
      <c r="DB14" s="572">
        <v>6.4</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140</v>
      </c>
      <c r="N15" s="566"/>
      <c r="O15" s="566"/>
      <c r="P15" s="566"/>
      <c r="Q15" s="567"/>
      <c r="R15" s="568">
        <v>566771</v>
      </c>
      <c r="S15" s="569"/>
      <c r="T15" s="569"/>
      <c r="U15" s="569"/>
      <c r="V15" s="570"/>
      <c r="W15" s="556" t="s">
        <v>148</v>
      </c>
      <c r="X15" s="478"/>
      <c r="Y15" s="478"/>
      <c r="Z15" s="478"/>
      <c r="AA15" s="478"/>
      <c r="AB15" s="479"/>
      <c r="AC15" s="441">
        <v>65209</v>
      </c>
      <c r="AD15" s="442"/>
      <c r="AE15" s="442"/>
      <c r="AF15" s="442"/>
      <c r="AG15" s="443"/>
      <c r="AH15" s="441">
        <v>66556</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75788712</v>
      </c>
      <c r="BO15" s="461"/>
      <c r="BP15" s="461"/>
      <c r="BQ15" s="461"/>
      <c r="BR15" s="461"/>
      <c r="BS15" s="461"/>
      <c r="BT15" s="461"/>
      <c r="BU15" s="462"/>
      <c r="BV15" s="460">
        <v>74304972</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25.3</v>
      </c>
      <c r="AD16" s="562"/>
      <c r="AE16" s="562"/>
      <c r="AF16" s="562"/>
      <c r="AG16" s="563"/>
      <c r="AH16" s="561">
        <v>26</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78565011</v>
      </c>
      <c r="BO16" s="466"/>
      <c r="BP16" s="466"/>
      <c r="BQ16" s="466"/>
      <c r="BR16" s="466"/>
      <c r="BS16" s="466"/>
      <c r="BT16" s="466"/>
      <c r="BU16" s="467"/>
      <c r="BV16" s="465">
        <v>76611257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191085</v>
      </c>
      <c r="AD17" s="442"/>
      <c r="AE17" s="442"/>
      <c r="AF17" s="442"/>
      <c r="AG17" s="443"/>
      <c r="AH17" s="441">
        <v>187908</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97482309</v>
      </c>
      <c r="BO17" s="466"/>
      <c r="BP17" s="466"/>
      <c r="BQ17" s="466"/>
      <c r="BR17" s="466"/>
      <c r="BS17" s="466"/>
      <c r="BT17" s="466"/>
      <c r="BU17" s="467"/>
      <c r="BV17" s="465">
        <v>95670199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158</v>
      </c>
      <c r="C18" s="528"/>
      <c r="D18" s="528"/>
      <c r="E18" s="529"/>
      <c r="F18" s="529"/>
      <c r="G18" s="529"/>
      <c r="H18" s="529"/>
      <c r="I18" s="529"/>
      <c r="J18" s="529"/>
      <c r="K18" s="529"/>
      <c r="L18" s="530">
        <v>61.95</v>
      </c>
      <c r="M18" s="530"/>
      <c r="N18" s="530"/>
      <c r="O18" s="530"/>
      <c r="P18" s="530"/>
      <c r="Q18" s="530"/>
      <c r="R18" s="531"/>
      <c r="S18" s="531"/>
      <c r="T18" s="531"/>
      <c r="U18" s="531"/>
      <c r="V18" s="532"/>
      <c r="W18" s="546"/>
      <c r="X18" s="547"/>
      <c r="Y18" s="547"/>
      <c r="Z18" s="547"/>
      <c r="AA18" s="547"/>
      <c r="AB18" s="557"/>
      <c r="AC18" s="429">
        <v>74</v>
      </c>
      <c r="AD18" s="430"/>
      <c r="AE18" s="430"/>
      <c r="AF18" s="430"/>
      <c r="AG18" s="533"/>
      <c r="AH18" s="429">
        <v>73.3</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103997416</v>
      </c>
      <c r="BO18" s="466"/>
      <c r="BP18" s="466"/>
      <c r="BQ18" s="466"/>
      <c r="BR18" s="466"/>
      <c r="BS18" s="466"/>
      <c r="BT18" s="466"/>
      <c r="BU18" s="467"/>
      <c r="BV18" s="465">
        <v>100448783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160</v>
      </c>
      <c r="C19" s="528"/>
      <c r="D19" s="528"/>
      <c r="E19" s="529"/>
      <c r="F19" s="529"/>
      <c r="G19" s="529"/>
      <c r="H19" s="529"/>
      <c r="I19" s="529"/>
      <c r="J19" s="529"/>
      <c r="K19" s="529"/>
      <c r="L19" s="535">
        <v>9332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134489420</v>
      </c>
      <c r="BO19" s="466"/>
      <c r="BP19" s="466"/>
      <c r="BQ19" s="466"/>
      <c r="BR19" s="466"/>
      <c r="BS19" s="466"/>
      <c r="BT19" s="466"/>
      <c r="BU19" s="467"/>
      <c r="BV19" s="465">
        <v>137049470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162</v>
      </c>
      <c r="C20" s="528"/>
      <c r="D20" s="528"/>
      <c r="E20" s="529"/>
      <c r="F20" s="529"/>
      <c r="G20" s="529"/>
      <c r="H20" s="529"/>
      <c r="I20" s="529"/>
      <c r="J20" s="529"/>
      <c r="K20" s="529"/>
      <c r="L20" s="535">
        <v>245830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166807072</v>
      </c>
      <c r="BO23" s="466"/>
      <c r="BP23" s="466"/>
      <c r="BQ23" s="466"/>
      <c r="BR23" s="466"/>
      <c r="BS23" s="466"/>
      <c r="BT23" s="466"/>
      <c r="BU23" s="467"/>
      <c r="BV23" s="465">
        <v>168287521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171</v>
      </c>
      <c r="F24" s="439"/>
      <c r="G24" s="439"/>
      <c r="H24" s="439"/>
      <c r="I24" s="439"/>
      <c r="J24" s="439"/>
      <c r="K24" s="440"/>
      <c r="L24" s="441">
        <v>1</v>
      </c>
      <c r="M24" s="442"/>
      <c r="N24" s="442"/>
      <c r="O24" s="442"/>
      <c r="P24" s="443"/>
      <c r="Q24" s="441">
        <v>10772</v>
      </c>
      <c r="R24" s="442"/>
      <c r="S24" s="442"/>
      <c r="T24" s="442"/>
      <c r="U24" s="442"/>
      <c r="V24" s="443"/>
      <c r="W24" s="507"/>
      <c r="X24" s="498"/>
      <c r="Y24" s="499"/>
      <c r="Z24" s="438" t="s">
        <v>172</v>
      </c>
      <c r="AA24" s="439"/>
      <c r="AB24" s="439"/>
      <c r="AC24" s="439"/>
      <c r="AD24" s="439"/>
      <c r="AE24" s="439"/>
      <c r="AF24" s="439"/>
      <c r="AG24" s="440"/>
      <c r="AH24" s="441">
        <v>3193</v>
      </c>
      <c r="AI24" s="442"/>
      <c r="AJ24" s="442"/>
      <c r="AK24" s="442"/>
      <c r="AL24" s="443"/>
      <c r="AM24" s="441">
        <v>9955774</v>
      </c>
      <c r="AN24" s="442"/>
      <c r="AO24" s="442"/>
      <c r="AP24" s="442"/>
      <c r="AQ24" s="442"/>
      <c r="AR24" s="443"/>
      <c r="AS24" s="441">
        <v>3118</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95837190</v>
      </c>
      <c r="BO24" s="466"/>
      <c r="BP24" s="466"/>
      <c r="BQ24" s="466"/>
      <c r="BR24" s="466"/>
      <c r="BS24" s="466"/>
      <c r="BT24" s="466"/>
      <c r="BU24" s="467"/>
      <c r="BV24" s="465">
        <v>99184416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174</v>
      </c>
      <c r="F25" s="439"/>
      <c r="G25" s="439"/>
      <c r="H25" s="439"/>
      <c r="I25" s="439"/>
      <c r="J25" s="439"/>
      <c r="K25" s="440"/>
      <c r="L25" s="441">
        <v>2</v>
      </c>
      <c r="M25" s="442"/>
      <c r="N25" s="442"/>
      <c r="O25" s="442"/>
      <c r="P25" s="443"/>
      <c r="Q25" s="441">
        <v>8855</v>
      </c>
      <c r="R25" s="442"/>
      <c r="S25" s="442"/>
      <c r="T25" s="442"/>
      <c r="U25" s="442"/>
      <c r="V25" s="443"/>
      <c r="W25" s="507"/>
      <c r="X25" s="498"/>
      <c r="Y25" s="499"/>
      <c r="Z25" s="438" t="s">
        <v>175</v>
      </c>
      <c r="AA25" s="439"/>
      <c r="AB25" s="439"/>
      <c r="AC25" s="439"/>
      <c r="AD25" s="439"/>
      <c r="AE25" s="439"/>
      <c r="AF25" s="439"/>
      <c r="AG25" s="440"/>
      <c r="AH25" s="441">
        <v>558</v>
      </c>
      <c r="AI25" s="442"/>
      <c r="AJ25" s="442"/>
      <c r="AK25" s="442"/>
      <c r="AL25" s="443"/>
      <c r="AM25" s="441">
        <v>1718082</v>
      </c>
      <c r="AN25" s="442"/>
      <c r="AO25" s="442"/>
      <c r="AP25" s="442"/>
      <c r="AQ25" s="442"/>
      <c r="AR25" s="443"/>
      <c r="AS25" s="441">
        <v>3079</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25586482</v>
      </c>
      <c r="BO25" s="461"/>
      <c r="BP25" s="461"/>
      <c r="BQ25" s="461"/>
      <c r="BR25" s="461"/>
      <c r="BS25" s="461"/>
      <c r="BT25" s="461"/>
      <c r="BU25" s="462"/>
      <c r="BV25" s="460">
        <v>27362972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177</v>
      </c>
      <c r="F26" s="439"/>
      <c r="G26" s="439"/>
      <c r="H26" s="439"/>
      <c r="I26" s="439"/>
      <c r="J26" s="439"/>
      <c r="K26" s="440"/>
      <c r="L26" s="441">
        <v>1</v>
      </c>
      <c r="M26" s="442"/>
      <c r="N26" s="442"/>
      <c r="O26" s="442"/>
      <c r="P26" s="443"/>
      <c r="Q26" s="441">
        <v>1052</v>
      </c>
      <c r="R26" s="442"/>
      <c r="S26" s="442"/>
      <c r="T26" s="442"/>
      <c r="U26" s="442"/>
      <c r="V26" s="443"/>
      <c r="W26" s="507"/>
      <c r="X26" s="498"/>
      <c r="Y26" s="499"/>
      <c r="Z26" s="438" t="s">
        <v>178</v>
      </c>
      <c r="AA26" s="520"/>
      <c r="AB26" s="520"/>
      <c r="AC26" s="520"/>
      <c r="AD26" s="520"/>
      <c r="AE26" s="520"/>
      <c r="AF26" s="520"/>
      <c r="AG26" s="521"/>
      <c r="AH26" s="441">
        <v>242</v>
      </c>
      <c r="AI26" s="442"/>
      <c r="AJ26" s="442"/>
      <c r="AK26" s="442"/>
      <c r="AL26" s="443"/>
      <c r="AM26" s="441">
        <v>881364</v>
      </c>
      <c r="AN26" s="442"/>
      <c r="AO26" s="442"/>
      <c r="AP26" s="442"/>
      <c r="AQ26" s="442"/>
      <c r="AR26" s="443"/>
      <c r="AS26" s="441">
        <v>3642</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v>350000</v>
      </c>
      <c r="BO26" s="466"/>
      <c r="BP26" s="466"/>
      <c r="BQ26" s="466"/>
      <c r="BR26" s="466"/>
      <c r="BS26" s="466"/>
      <c r="BT26" s="466"/>
      <c r="BU26" s="467"/>
      <c r="BV26" s="465">
        <v>350000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7280</v>
      </c>
      <c r="R27" s="442"/>
      <c r="S27" s="442"/>
      <c r="T27" s="442"/>
      <c r="U27" s="442"/>
      <c r="V27" s="443"/>
      <c r="W27" s="507"/>
      <c r="X27" s="498"/>
      <c r="Y27" s="499"/>
      <c r="Z27" s="438" t="s">
        <v>181</v>
      </c>
      <c r="AA27" s="439"/>
      <c r="AB27" s="439"/>
      <c r="AC27" s="439"/>
      <c r="AD27" s="439"/>
      <c r="AE27" s="439"/>
      <c r="AF27" s="439"/>
      <c r="AG27" s="440"/>
      <c r="AH27" s="441">
        <v>152</v>
      </c>
      <c r="AI27" s="442"/>
      <c r="AJ27" s="442"/>
      <c r="AK27" s="442"/>
      <c r="AL27" s="443"/>
      <c r="AM27" s="441">
        <v>590000</v>
      </c>
      <c r="AN27" s="442"/>
      <c r="AO27" s="442"/>
      <c r="AP27" s="442"/>
      <c r="AQ27" s="442"/>
      <c r="AR27" s="443"/>
      <c r="AS27" s="441">
        <v>3882</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1479559</v>
      </c>
      <c r="BO27" s="469"/>
      <c r="BP27" s="469"/>
      <c r="BQ27" s="469"/>
      <c r="BR27" s="469"/>
      <c r="BS27" s="469"/>
      <c r="BT27" s="469"/>
      <c r="BU27" s="470"/>
      <c r="BV27" s="468">
        <v>1479559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6640</v>
      </c>
      <c r="R28" s="442"/>
      <c r="S28" s="442"/>
      <c r="T28" s="442"/>
      <c r="U28" s="442"/>
      <c r="V28" s="443"/>
      <c r="W28" s="507"/>
      <c r="X28" s="498"/>
      <c r="Y28" s="499"/>
      <c r="Z28" s="438" t="s">
        <v>184</v>
      </c>
      <c r="AA28" s="439"/>
      <c r="AB28" s="439"/>
      <c r="AC28" s="439"/>
      <c r="AD28" s="439"/>
      <c r="AE28" s="439"/>
      <c r="AF28" s="439"/>
      <c r="AG28" s="440"/>
      <c r="AH28" s="441">
        <v>40</v>
      </c>
      <c r="AI28" s="442"/>
      <c r="AJ28" s="442"/>
      <c r="AK28" s="442"/>
      <c r="AL28" s="443"/>
      <c r="AM28" s="441">
        <v>116640</v>
      </c>
      <c r="AN28" s="442"/>
      <c r="AO28" s="442"/>
      <c r="AP28" s="442"/>
      <c r="AQ28" s="442"/>
      <c r="AR28" s="443"/>
      <c r="AS28" s="441">
        <v>2916</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14486675</v>
      </c>
      <c r="BO28" s="461"/>
      <c r="BP28" s="461"/>
      <c r="BQ28" s="461"/>
      <c r="BR28" s="461"/>
      <c r="BS28" s="461"/>
      <c r="BT28" s="461"/>
      <c r="BU28" s="462"/>
      <c r="BV28" s="460">
        <v>15469591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40</v>
      </c>
      <c r="M29" s="442"/>
      <c r="N29" s="442"/>
      <c r="O29" s="442"/>
      <c r="P29" s="443"/>
      <c r="Q29" s="441">
        <v>6210</v>
      </c>
      <c r="R29" s="442"/>
      <c r="S29" s="442"/>
      <c r="T29" s="442"/>
      <c r="U29" s="442"/>
      <c r="V29" s="443"/>
      <c r="W29" s="508"/>
      <c r="X29" s="509"/>
      <c r="Y29" s="510"/>
      <c r="Z29" s="438" t="s">
        <v>187</v>
      </c>
      <c r="AA29" s="439"/>
      <c r="AB29" s="439"/>
      <c r="AC29" s="439"/>
      <c r="AD29" s="439"/>
      <c r="AE29" s="439"/>
      <c r="AF29" s="439"/>
      <c r="AG29" s="440"/>
      <c r="AH29" s="441">
        <v>3385</v>
      </c>
      <c r="AI29" s="442"/>
      <c r="AJ29" s="442"/>
      <c r="AK29" s="442"/>
      <c r="AL29" s="443"/>
      <c r="AM29" s="441">
        <v>10662414</v>
      </c>
      <c r="AN29" s="442"/>
      <c r="AO29" s="442"/>
      <c r="AP29" s="442"/>
      <c r="AQ29" s="442"/>
      <c r="AR29" s="443"/>
      <c r="AS29" s="441">
        <v>3150</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5154523</v>
      </c>
      <c r="BO29" s="466"/>
      <c r="BP29" s="466"/>
      <c r="BQ29" s="466"/>
      <c r="BR29" s="466"/>
      <c r="BS29" s="466"/>
      <c r="BT29" s="466"/>
      <c r="BU29" s="467"/>
      <c r="BV29" s="465">
        <v>5178009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103.4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29677666</v>
      </c>
      <c r="BO30" s="469"/>
      <c r="BP30" s="469"/>
      <c r="BQ30" s="469"/>
      <c r="BR30" s="469"/>
      <c r="BS30" s="469"/>
      <c r="BT30" s="469"/>
      <c r="BU30" s="470"/>
      <c r="BV30" s="468">
        <v>30195450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7</v>
      </c>
      <c r="V34" s="424"/>
      <c r="W34" s="423" t="str">
        <f>IF('各会計、関係団体の財政状況及び健全化判断比率'!B28="","",'各会計、関係団体の財政状況及び健全化判断比率'!B28)</f>
        <v>国民健康保険事業</v>
      </c>
      <c r="X34" s="423"/>
      <c r="Y34" s="423"/>
      <c r="Z34" s="423"/>
      <c r="AA34" s="423"/>
      <c r="AB34" s="423"/>
      <c r="AC34" s="423"/>
      <c r="AD34" s="423"/>
      <c r="AE34" s="423"/>
      <c r="AF34" s="423"/>
      <c r="AG34" s="423"/>
      <c r="AH34" s="423"/>
      <c r="AI34" s="423"/>
      <c r="AJ34" s="423"/>
      <c r="AK34" s="423"/>
      <c r="AL34" s="213"/>
      <c r="AM34" s="424">
        <f>IF(AO34="","",MAX(C34:D43,U34:V43)+1)</f>
        <v>14</v>
      </c>
      <c r="AN34" s="424"/>
      <c r="AO34" s="423" t="str">
        <f>IF('各会計、関係団体の財政状況及び健全化判断比率'!B35="","",'各会計、関係団体の財政状況及び健全化判断比率'!B35)</f>
        <v>水道事業会計</v>
      </c>
      <c r="AP34" s="423"/>
      <c r="AQ34" s="423"/>
      <c r="AR34" s="423"/>
      <c r="AS34" s="423"/>
      <c r="AT34" s="423"/>
      <c r="AU34" s="423"/>
      <c r="AV34" s="423"/>
      <c r="AW34" s="423"/>
      <c r="AX34" s="423"/>
      <c r="AY34" s="423"/>
      <c r="AZ34" s="423"/>
      <c r="BA34" s="423"/>
      <c r="BB34" s="423"/>
      <c r="BC34" s="423"/>
      <c r="BD34" s="213"/>
      <c r="BE34" s="424">
        <f>IF(BG34="","",MAX(C34:D43,U34:V43,AM34:AN43)+1)</f>
        <v>16</v>
      </c>
      <c r="BF34" s="424"/>
      <c r="BG34" s="423" t="str">
        <f>IF('各会計、関係団体の財政状況及び健全化判断比率'!B37="","",'各会計、関係団体の財政状況及び健全化判断比率'!B37)</f>
        <v>川口市下水道事業特別会計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17</v>
      </c>
      <c r="BX34" s="424"/>
      <c r="BY34" s="423" t="str">
        <f>IF('各会計、関係団体の財政状況及び健全化判断比率'!B68="","",'各会計、関係団体の財政状況及び健全化判断比率'!B68)</f>
        <v>戸田競艇企業団</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埼玉高速鉄道</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看護学校事業</v>
      </c>
      <c r="F35" s="423"/>
      <c r="G35" s="423"/>
      <c r="H35" s="423"/>
      <c r="I35" s="423"/>
      <c r="J35" s="423"/>
      <c r="K35" s="423"/>
      <c r="L35" s="423"/>
      <c r="M35" s="423"/>
      <c r="N35" s="423"/>
      <c r="O35" s="423"/>
      <c r="P35" s="423"/>
      <c r="Q35" s="423"/>
      <c r="R35" s="423"/>
      <c r="S35" s="423"/>
      <c r="T35" s="213"/>
      <c r="U35" s="424">
        <f>IF(W35="","",U34+1)</f>
        <v>8</v>
      </c>
      <c r="V35" s="424"/>
      <c r="W35" s="423" t="str">
        <f>IF('各会計、関係団体の財政状況及び健全化判断比率'!B29="","",'各会計、関係団体の財政状況及び健全化判断比率'!B29)</f>
        <v>後期高齢者医療事業</v>
      </c>
      <c r="X35" s="423"/>
      <c r="Y35" s="423"/>
      <c r="Z35" s="423"/>
      <c r="AA35" s="423"/>
      <c r="AB35" s="423"/>
      <c r="AC35" s="423"/>
      <c r="AD35" s="423"/>
      <c r="AE35" s="423"/>
      <c r="AF35" s="423"/>
      <c r="AG35" s="423"/>
      <c r="AH35" s="423"/>
      <c r="AI35" s="423"/>
      <c r="AJ35" s="423"/>
      <c r="AK35" s="423"/>
      <c r="AL35" s="213"/>
      <c r="AM35" s="424">
        <f t="shared" ref="AM35:AM43" si="0">IF(AO35="","",AM34+1)</f>
        <v>15</v>
      </c>
      <c r="AN35" s="424"/>
      <c r="AO35" s="423" t="str">
        <f>IF('各会計、関係団体の財政状況及び健全化判断比率'!B36="","",'各会計、関係団体の財政状況及び健全化判断比率'!B36)</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18</v>
      </c>
      <c r="BX35" s="424"/>
      <c r="BY35" s="423" t="str">
        <f>IF('各会計、関係団体の財政状況及び健全化判断比率'!B69="","",'各会計、関係団体の財政状況及び健全化判断比率'!B69)</f>
        <v>彩の国さいたま人づくり広域連合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埼玉県信用保証協会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〇</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母子父子寡婦福祉資金貸付事業</v>
      </c>
      <c r="F36" s="423"/>
      <c r="G36" s="423"/>
      <c r="H36" s="423"/>
      <c r="I36" s="423"/>
      <c r="J36" s="423"/>
      <c r="K36" s="423"/>
      <c r="L36" s="423"/>
      <c r="M36" s="423"/>
      <c r="N36" s="423"/>
      <c r="O36" s="423"/>
      <c r="P36" s="423"/>
      <c r="Q36" s="423"/>
      <c r="R36" s="423"/>
      <c r="S36" s="423"/>
      <c r="T36" s="213"/>
      <c r="U36" s="424">
        <f t="shared" ref="U36:U43" si="4">IF(W36="","",U35+1)</f>
        <v>9</v>
      </c>
      <c r="V36" s="424"/>
      <c r="W36" s="423" t="str">
        <f>IF('各会計、関係団体の財政状況及び健全化判断比率'!B30="","",'各会計、関係団体の財政状況及び健全化判断比率'!B30)</f>
        <v>介護保険事業</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19</v>
      </c>
      <c r="BX36" s="424"/>
      <c r="BY36" s="423" t="str">
        <f>IF('各会計、関係団体の財政状況及び健全化判断比率'!B70="","",'各会計、関係団体の財政状況及び健全化判断比率'!B70)</f>
        <v>埼玉県後期高齢者医療広域連合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川口中小企業共済協会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〇</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学童等災害共済事業</v>
      </c>
      <c r="F37" s="423"/>
      <c r="G37" s="423"/>
      <c r="H37" s="423"/>
      <c r="I37" s="423"/>
      <c r="J37" s="423"/>
      <c r="K37" s="423"/>
      <c r="L37" s="423"/>
      <c r="M37" s="423"/>
      <c r="N37" s="423"/>
      <c r="O37" s="423"/>
      <c r="P37" s="423"/>
      <c r="Q37" s="423"/>
      <c r="R37" s="423"/>
      <c r="S37" s="423"/>
      <c r="T37" s="213"/>
      <c r="U37" s="424">
        <f t="shared" si="4"/>
        <v>10</v>
      </c>
      <c r="V37" s="424"/>
      <c r="W37" s="423" t="str">
        <f>IF('各会計、関係団体の財政状況及び健全化判断比率'!B31="","",'各会計、関係団体の財政状況及び健全化判断比率'!B31)</f>
        <v>小型自動車競走事業</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20</v>
      </c>
      <c r="BX37" s="424"/>
      <c r="BY37" s="423" t="str">
        <f>IF('各会計、関係団体の財政状況及び健全化判断比率'!B71="","",'各会計、関係団体の財政状況及び健全化判断比率'!B71)</f>
        <v>埼玉県後期高齢者医療広域連合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川口市土地開発公社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〇</v>
      </c>
      <c r="DH37" s="425"/>
      <c r="DI37" s="217"/>
      <c r="DJ37" s="185"/>
      <c r="DK37" s="185"/>
      <c r="DL37" s="185"/>
      <c r="DM37" s="185"/>
      <c r="DN37" s="185"/>
      <c r="DO37" s="185"/>
    </row>
    <row r="38" spans="1:119" ht="32.25" customHeight="1">
      <c r="A38" s="186"/>
      <c r="B38" s="212"/>
      <c r="C38" s="424">
        <f t="shared" ref="C38:C43" si="5">IF(E38="","",C37+1)</f>
        <v>5</v>
      </c>
      <c r="D38" s="424"/>
      <c r="E38" s="423" t="str">
        <f>IF('各会計、関係団体の財政状況及び健全化判断比率'!B11="","",'各会計、関係団体の財政状況及び健全化判断比率'!B11)</f>
        <v>川口都市計画土地区画整理事業</v>
      </c>
      <c r="F38" s="423"/>
      <c r="G38" s="423"/>
      <c r="H38" s="423"/>
      <c r="I38" s="423"/>
      <c r="J38" s="423"/>
      <c r="K38" s="423"/>
      <c r="L38" s="423"/>
      <c r="M38" s="423"/>
      <c r="N38" s="423"/>
      <c r="O38" s="423"/>
      <c r="P38" s="423"/>
      <c r="Q38" s="423"/>
      <c r="R38" s="423"/>
      <c r="S38" s="423"/>
      <c r="T38" s="213"/>
      <c r="U38" s="424">
        <f t="shared" si="4"/>
        <v>11</v>
      </c>
      <c r="V38" s="424"/>
      <c r="W38" s="423" t="str">
        <f>IF('各会計、関係団体の財政状況及び健全化判断比率'!B32="","",'各会計、関係団体の財政状況及び健全化判断比率'!B32)</f>
        <v>川口駅西口地下公共駐車場事業</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25</v>
      </c>
      <c r="CP38" s="424"/>
      <c r="CQ38" s="423" t="str">
        <f>IF('各会計、関係団体の財政状況及び健全化判断比率'!BS11="","",'各会計、関係団体の財政状況及び健全化判断比率'!BS11)</f>
        <v>川口産業振興公社</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f t="shared" si="5"/>
        <v>6</v>
      </c>
      <c r="D39" s="424"/>
      <c r="E39" s="423" t="str">
        <f>IF('各会計、関係団体の財政状況及び健全化判断比率'!B12="","",'各会計、関係団体の財政状況及び健全化判断比率'!B12)</f>
        <v>公共用地取得事業</v>
      </c>
      <c r="F39" s="423"/>
      <c r="G39" s="423"/>
      <c r="H39" s="423"/>
      <c r="I39" s="423"/>
      <c r="J39" s="423"/>
      <c r="K39" s="423"/>
      <c r="L39" s="423"/>
      <c r="M39" s="423"/>
      <c r="N39" s="423"/>
      <c r="O39" s="423"/>
      <c r="P39" s="423"/>
      <c r="Q39" s="423"/>
      <c r="R39" s="423"/>
      <c r="S39" s="423"/>
      <c r="T39" s="213"/>
      <c r="U39" s="424">
        <f t="shared" si="4"/>
        <v>12</v>
      </c>
      <c r="V39" s="424"/>
      <c r="W39" s="423" t="str">
        <f>IF('各会計、関係団体の財政状況及び健全化判断比率'!B33="","",'各会計、関係団体の財政状況及び健全化判断比率'!B33)</f>
        <v>川口駅東口地下公共駐車場事業</v>
      </c>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26</v>
      </c>
      <c r="CP39" s="424"/>
      <c r="CQ39" s="423" t="str">
        <f>IF('各会計、関係団体の財政状況及び健全化判断比率'!BS12="","",'各会計、関係団体の財政状況及び健全化判断比率'!BS12)</f>
        <v>川口都市開発</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f t="shared" si="4"/>
        <v>13</v>
      </c>
      <c r="V40" s="424"/>
      <c r="W40" s="423" t="str">
        <f>IF('各会計、関係団体の財政状況及び健全化判断比率'!B34="","",'各会計、関係団体の財政状況及び健全化判断比率'!B34)</f>
        <v>交通災害共済事業</v>
      </c>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27</v>
      </c>
      <c r="CP40" s="424"/>
      <c r="CQ40" s="423" t="str">
        <f>IF('各会計、関係団体の財政状況及び健全化判断比率'!BS13="","",'各会計、関係団体の財政状況及び健全化判断比率'!BS13)</f>
        <v>川口市勤労福祉サービスセンター</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28</v>
      </c>
      <c r="CP41" s="424"/>
      <c r="CQ41" s="423" t="str">
        <f>IF('各会計、関係団体の財政状況及び健全化判断比率'!BS14="","",'各会計、関係団体の財政状況及び健全化判断比率'!BS14)</f>
        <v>川口市スポーツ協会</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29</v>
      </c>
      <c r="CP42" s="424"/>
      <c r="CQ42" s="423" t="str">
        <f>IF('各会計、関係団体の財政状況及び健全化判断比率'!BS15="","",'各会計、関係団体の財政状況及び健全化判断比率'!BS15)</f>
        <v>川口総合文化センター</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30</v>
      </c>
      <c r="CP43" s="424"/>
      <c r="CQ43" s="423" t="str">
        <f>IF('各会計、関係団体の財政状況及び健全化判断比率'!BS16="","",'各会計、関係団体の財政状況及び健全化判断比率'!BS16)</f>
        <v>川口緑化センター</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2ywKNSVIBXNzB//5vPTOIBGvOoV+GnKha29kZAPWohiPqLL2m90C1Bp9rl3KBJ21hNlJlSODKCxNAYsSxBWUwA==" saltValue="Wh4SHn5Wg3+HXgupUsAF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4" t="s">
        <v>565</v>
      </c>
      <c r="D34" s="1244"/>
      <c r="E34" s="1245"/>
      <c r="F34" s="32">
        <v>13.14</v>
      </c>
      <c r="G34" s="33">
        <v>8</v>
      </c>
      <c r="H34" s="33">
        <v>7.66</v>
      </c>
      <c r="I34" s="33">
        <v>9.2100000000000009</v>
      </c>
      <c r="J34" s="34">
        <v>7.4</v>
      </c>
      <c r="K34" s="22"/>
      <c r="L34" s="22"/>
      <c r="M34" s="22"/>
      <c r="N34" s="22"/>
      <c r="O34" s="22"/>
      <c r="P34" s="22"/>
    </row>
    <row r="35" spans="1:16" ht="39" customHeight="1">
      <c r="A35" s="22"/>
      <c r="B35" s="35"/>
      <c r="C35" s="1238" t="s">
        <v>566</v>
      </c>
      <c r="D35" s="1239"/>
      <c r="E35" s="1240"/>
      <c r="F35" s="36">
        <v>6.05</v>
      </c>
      <c r="G35" s="37">
        <v>5.46</v>
      </c>
      <c r="H35" s="37">
        <v>5.73</v>
      </c>
      <c r="I35" s="37">
        <v>5.18</v>
      </c>
      <c r="J35" s="38">
        <v>4.21</v>
      </c>
      <c r="K35" s="22"/>
      <c r="L35" s="22"/>
      <c r="M35" s="22"/>
      <c r="N35" s="22"/>
      <c r="O35" s="22"/>
      <c r="P35" s="22"/>
    </row>
    <row r="36" spans="1:16" ht="39" customHeight="1">
      <c r="A36" s="22"/>
      <c r="B36" s="35"/>
      <c r="C36" s="1238" t="s">
        <v>567</v>
      </c>
      <c r="D36" s="1239"/>
      <c r="E36" s="1240"/>
      <c r="F36" s="36">
        <v>5.38</v>
      </c>
      <c r="G36" s="37">
        <v>5.09</v>
      </c>
      <c r="H36" s="37">
        <v>4.18</v>
      </c>
      <c r="I36" s="37">
        <v>3</v>
      </c>
      <c r="J36" s="38">
        <v>2.02</v>
      </c>
      <c r="K36" s="22"/>
      <c r="L36" s="22"/>
      <c r="M36" s="22"/>
      <c r="N36" s="22"/>
      <c r="O36" s="22"/>
      <c r="P36" s="22"/>
    </row>
    <row r="37" spans="1:16" ht="39" customHeight="1">
      <c r="A37" s="22"/>
      <c r="B37" s="35"/>
      <c r="C37" s="1238" t="s">
        <v>568</v>
      </c>
      <c r="D37" s="1239"/>
      <c r="E37" s="1240"/>
      <c r="F37" s="36">
        <v>0.96</v>
      </c>
      <c r="G37" s="37">
        <v>0.61</v>
      </c>
      <c r="H37" s="37">
        <v>0.72</v>
      </c>
      <c r="I37" s="37">
        <v>0.67</v>
      </c>
      <c r="J37" s="38">
        <v>0.68</v>
      </c>
      <c r="K37" s="22"/>
      <c r="L37" s="22"/>
      <c r="M37" s="22"/>
      <c r="N37" s="22"/>
      <c r="O37" s="22"/>
      <c r="P37" s="22"/>
    </row>
    <row r="38" spans="1:16" ht="39" customHeight="1">
      <c r="A38" s="22"/>
      <c r="B38" s="35"/>
      <c r="C38" s="1238" t="s">
        <v>569</v>
      </c>
      <c r="D38" s="1239"/>
      <c r="E38" s="1240"/>
      <c r="F38" s="36">
        <v>0</v>
      </c>
      <c r="G38" s="37">
        <v>0</v>
      </c>
      <c r="H38" s="37">
        <v>0</v>
      </c>
      <c r="I38" s="37">
        <v>0</v>
      </c>
      <c r="J38" s="38">
        <v>0.63</v>
      </c>
      <c r="K38" s="22"/>
      <c r="L38" s="22"/>
      <c r="M38" s="22"/>
      <c r="N38" s="22"/>
      <c r="O38" s="22"/>
      <c r="P38" s="22"/>
    </row>
    <row r="39" spans="1:16" ht="39" customHeight="1">
      <c r="A39" s="22"/>
      <c r="B39" s="35"/>
      <c r="C39" s="1238" t="s">
        <v>570</v>
      </c>
      <c r="D39" s="1239"/>
      <c r="E39" s="1240"/>
      <c r="F39" s="36">
        <v>0.67</v>
      </c>
      <c r="G39" s="37">
        <v>0.52</v>
      </c>
      <c r="H39" s="37">
        <v>0.31</v>
      </c>
      <c r="I39" s="37">
        <v>0.2</v>
      </c>
      <c r="J39" s="38">
        <v>0.13</v>
      </c>
      <c r="K39" s="22"/>
      <c r="L39" s="22"/>
      <c r="M39" s="22"/>
      <c r="N39" s="22"/>
      <c r="O39" s="22"/>
      <c r="P39" s="22"/>
    </row>
    <row r="40" spans="1:16" ht="39" customHeight="1">
      <c r="A40" s="22"/>
      <c r="B40" s="35"/>
      <c r="C40" s="1238" t="s">
        <v>571</v>
      </c>
      <c r="D40" s="1239"/>
      <c r="E40" s="1240"/>
      <c r="F40" s="36">
        <v>0.03</v>
      </c>
      <c r="G40" s="37">
        <v>0.03</v>
      </c>
      <c r="H40" s="37">
        <v>0.03</v>
      </c>
      <c r="I40" s="37">
        <v>0.04</v>
      </c>
      <c r="J40" s="38">
        <v>0.03</v>
      </c>
      <c r="K40" s="22"/>
      <c r="L40" s="22"/>
      <c r="M40" s="22"/>
      <c r="N40" s="22"/>
      <c r="O40" s="22"/>
      <c r="P40" s="22"/>
    </row>
    <row r="41" spans="1:16" ht="39" customHeight="1">
      <c r="A41" s="22"/>
      <c r="B41" s="35"/>
      <c r="C41" s="1238" t="s">
        <v>572</v>
      </c>
      <c r="D41" s="1239"/>
      <c r="E41" s="1240"/>
      <c r="F41" s="36">
        <v>0.02</v>
      </c>
      <c r="G41" s="37">
        <v>0.02</v>
      </c>
      <c r="H41" s="37">
        <v>0.01</v>
      </c>
      <c r="I41" s="37">
        <v>0.01</v>
      </c>
      <c r="J41" s="38">
        <v>0.01</v>
      </c>
      <c r="K41" s="22"/>
      <c r="L41" s="22"/>
      <c r="M41" s="22"/>
      <c r="N41" s="22"/>
      <c r="O41" s="22"/>
      <c r="P41" s="22"/>
    </row>
    <row r="42" spans="1:16" ht="39" customHeight="1">
      <c r="A42" s="22"/>
      <c r="B42" s="39"/>
      <c r="C42" s="1238" t="s">
        <v>573</v>
      </c>
      <c r="D42" s="1239"/>
      <c r="E42" s="1240"/>
      <c r="F42" s="36" t="s">
        <v>516</v>
      </c>
      <c r="G42" s="37" t="s">
        <v>516</v>
      </c>
      <c r="H42" s="37" t="s">
        <v>516</v>
      </c>
      <c r="I42" s="37" t="s">
        <v>516</v>
      </c>
      <c r="J42" s="38" t="s">
        <v>516</v>
      </c>
      <c r="K42" s="22"/>
      <c r="L42" s="22"/>
      <c r="M42" s="22"/>
      <c r="N42" s="22"/>
      <c r="O42" s="22"/>
      <c r="P42" s="22"/>
    </row>
    <row r="43" spans="1:16" ht="39" customHeight="1" thickBot="1">
      <c r="A43" s="22"/>
      <c r="B43" s="40"/>
      <c r="C43" s="1241" t="s">
        <v>574</v>
      </c>
      <c r="D43" s="1242"/>
      <c r="E43" s="1243"/>
      <c r="F43" s="41">
        <v>0</v>
      </c>
      <c r="G43" s="42">
        <v>0</v>
      </c>
      <c r="H43" s="42">
        <v>0</v>
      </c>
      <c r="I43" s="42">
        <v>0</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niyW/oFn5wrJGutwh0xd/BFySKwlV3bXA3Ixvw8a228ORuveoOJZ4NO/1OqKMErCL8cdRCec2eoasFe9kqn3g==" saltValue="fTJmquNya2h8VBbJfHew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64" t="s">
        <v>11</v>
      </c>
      <c r="C45" s="1265"/>
      <c r="D45" s="58"/>
      <c r="E45" s="1270" t="s">
        <v>12</v>
      </c>
      <c r="F45" s="1270"/>
      <c r="G45" s="1270"/>
      <c r="H45" s="1270"/>
      <c r="I45" s="1270"/>
      <c r="J45" s="1271"/>
      <c r="K45" s="59">
        <v>16468</v>
      </c>
      <c r="L45" s="60">
        <v>16460</v>
      </c>
      <c r="M45" s="60">
        <v>15734</v>
      </c>
      <c r="N45" s="60">
        <v>15580</v>
      </c>
      <c r="O45" s="61">
        <v>14867</v>
      </c>
      <c r="P45" s="48"/>
      <c r="Q45" s="48"/>
      <c r="R45" s="48"/>
      <c r="S45" s="48"/>
      <c r="T45" s="48"/>
      <c r="U45" s="48"/>
    </row>
    <row r="46" spans="1:21" ht="30.75" customHeight="1">
      <c r="A46" s="48"/>
      <c r="B46" s="1266"/>
      <c r="C46" s="1267"/>
      <c r="D46" s="62"/>
      <c r="E46" s="1248" t="s">
        <v>13</v>
      </c>
      <c r="F46" s="1248"/>
      <c r="G46" s="1248"/>
      <c r="H46" s="1248"/>
      <c r="I46" s="1248"/>
      <c r="J46" s="1249"/>
      <c r="K46" s="63" t="s">
        <v>516</v>
      </c>
      <c r="L46" s="64" t="s">
        <v>516</v>
      </c>
      <c r="M46" s="64" t="s">
        <v>516</v>
      </c>
      <c r="N46" s="64" t="s">
        <v>516</v>
      </c>
      <c r="O46" s="65" t="s">
        <v>516</v>
      </c>
      <c r="P46" s="48"/>
      <c r="Q46" s="48"/>
      <c r="R46" s="48"/>
      <c r="S46" s="48"/>
      <c r="T46" s="48"/>
      <c r="U46" s="48"/>
    </row>
    <row r="47" spans="1:21" ht="30.75" customHeight="1">
      <c r="A47" s="48"/>
      <c r="B47" s="1266"/>
      <c r="C47" s="1267"/>
      <c r="D47" s="62"/>
      <c r="E47" s="1248" t="s">
        <v>14</v>
      </c>
      <c r="F47" s="1248"/>
      <c r="G47" s="1248"/>
      <c r="H47" s="1248"/>
      <c r="I47" s="1248"/>
      <c r="J47" s="1249"/>
      <c r="K47" s="63" t="s">
        <v>516</v>
      </c>
      <c r="L47" s="64" t="s">
        <v>516</v>
      </c>
      <c r="M47" s="64" t="s">
        <v>516</v>
      </c>
      <c r="N47" s="64" t="s">
        <v>516</v>
      </c>
      <c r="O47" s="65" t="s">
        <v>516</v>
      </c>
      <c r="P47" s="48"/>
      <c r="Q47" s="48"/>
      <c r="R47" s="48"/>
      <c r="S47" s="48"/>
      <c r="T47" s="48"/>
      <c r="U47" s="48"/>
    </row>
    <row r="48" spans="1:21" ht="30.75" customHeight="1">
      <c r="A48" s="48"/>
      <c r="B48" s="1266"/>
      <c r="C48" s="1267"/>
      <c r="D48" s="62"/>
      <c r="E48" s="1248" t="s">
        <v>15</v>
      </c>
      <c r="F48" s="1248"/>
      <c r="G48" s="1248"/>
      <c r="H48" s="1248"/>
      <c r="I48" s="1248"/>
      <c r="J48" s="1249"/>
      <c r="K48" s="63">
        <v>3110</v>
      </c>
      <c r="L48" s="64">
        <v>3062</v>
      </c>
      <c r="M48" s="64">
        <v>2646</v>
      </c>
      <c r="N48" s="64">
        <v>2538</v>
      </c>
      <c r="O48" s="65">
        <v>2972</v>
      </c>
      <c r="P48" s="48"/>
      <c r="Q48" s="48"/>
      <c r="R48" s="48"/>
      <c r="S48" s="48"/>
      <c r="T48" s="48"/>
      <c r="U48" s="48"/>
    </row>
    <row r="49" spans="1:21" ht="30.75" customHeight="1">
      <c r="A49" s="48"/>
      <c r="B49" s="1266"/>
      <c r="C49" s="1267"/>
      <c r="D49" s="62"/>
      <c r="E49" s="1248" t="s">
        <v>16</v>
      </c>
      <c r="F49" s="1248"/>
      <c r="G49" s="1248"/>
      <c r="H49" s="1248"/>
      <c r="I49" s="1248"/>
      <c r="J49" s="1249"/>
      <c r="K49" s="63" t="s">
        <v>516</v>
      </c>
      <c r="L49" s="64" t="s">
        <v>516</v>
      </c>
      <c r="M49" s="64" t="s">
        <v>516</v>
      </c>
      <c r="N49" s="64" t="s">
        <v>516</v>
      </c>
      <c r="O49" s="65" t="s">
        <v>516</v>
      </c>
      <c r="P49" s="48"/>
      <c r="Q49" s="48"/>
      <c r="R49" s="48"/>
      <c r="S49" s="48"/>
      <c r="T49" s="48"/>
      <c r="U49" s="48"/>
    </row>
    <row r="50" spans="1:21" ht="30.75" customHeight="1">
      <c r="A50" s="48"/>
      <c r="B50" s="1266"/>
      <c r="C50" s="1267"/>
      <c r="D50" s="62"/>
      <c r="E50" s="1248" t="s">
        <v>17</v>
      </c>
      <c r="F50" s="1248"/>
      <c r="G50" s="1248"/>
      <c r="H50" s="1248"/>
      <c r="I50" s="1248"/>
      <c r="J50" s="1249"/>
      <c r="K50" s="63">
        <v>1610</v>
      </c>
      <c r="L50" s="64">
        <v>112</v>
      </c>
      <c r="M50" s="64">
        <v>1152</v>
      </c>
      <c r="N50" s="64">
        <v>2433</v>
      </c>
      <c r="O50" s="65">
        <v>3968</v>
      </c>
      <c r="P50" s="48"/>
      <c r="Q50" s="48"/>
      <c r="R50" s="48"/>
      <c r="S50" s="48"/>
      <c r="T50" s="48"/>
      <c r="U50" s="48"/>
    </row>
    <row r="51" spans="1:21" ht="30.75" customHeight="1">
      <c r="A51" s="48"/>
      <c r="B51" s="1268"/>
      <c r="C51" s="1269"/>
      <c r="D51" s="66"/>
      <c r="E51" s="1248" t="s">
        <v>18</v>
      </c>
      <c r="F51" s="1248"/>
      <c r="G51" s="1248"/>
      <c r="H51" s="1248"/>
      <c r="I51" s="1248"/>
      <c r="J51" s="1249"/>
      <c r="K51" s="63">
        <v>16</v>
      </c>
      <c r="L51" s="64">
        <v>8</v>
      </c>
      <c r="M51" s="64" t="s">
        <v>516</v>
      </c>
      <c r="N51" s="64" t="s">
        <v>516</v>
      </c>
      <c r="O51" s="65" t="s">
        <v>516</v>
      </c>
      <c r="P51" s="48"/>
      <c r="Q51" s="48"/>
      <c r="R51" s="48"/>
      <c r="S51" s="48"/>
      <c r="T51" s="48"/>
      <c r="U51" s="48"/>
    </row>
    <row r="52" spans="1:21" ht="30.75" customHeight="1">
      <c r="A52" s="48"/>
      <c r="B52" s="1246" t="s">
        <v>19</v>
      </c>
      <c r="C52" s="1247"/>
      <c r="D52" s="66"/>
      <c r="E52" s="1248" t="s">
        <v>20</v>
      </c>
      <c r="F52" s="1248"/>
      <c r="G52" s="1248"/>
      <c r="H52" s="1248"/>
      <c r="I52" s="1248"/>
      <c r="J52" s="1249"/>
      <c r="K52" s="63">
        <v>16231</v>
      </c>
      <c r="L52" s="64">
        <v>15416</v>
      </c>
      <c r="M52" s="64">
        <v>15404</v>
      </c>
      <c r="N52" s="64">
        <v>14738</v>
      </c>
      <c r="O52" s="65">
        <v>14354</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4973</v>
      </c>
      <c r="L53" s="69">
        <v>4226</v>
      </c>
      <c r="M53" s="69">
        <v>4128</v>
      </c>
      <c r="N53" s="69">
        <v>5813</v>
      </c>
      <c r="O53" s="70">
        <v>7453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c r="B57" s="1254" t="s">
        <v>25</v>
      </c>
      <c r="C57" s="1255"/>
      <c r="D57" s="1258" t="s">
        <v>26</v>
      </c>
      <c r="E57" s="1259"/>
      <c r="F57" s="1259"/>
      <c r="G57" s="1259"/>
      <c r="H57" s="1259"/>
      <c r="I57" s="1259"/>
      <c r="J57" s="1260"/>
      <c r="K57" s="82"/>
      <c r="L57" s="83"/>
      <c r="M57" s="83"/>
      <c r="N57" s="83"/>
      <c r="O57" s="84"/>
    </row>
    <row r="58" spans="1:21" ht="31.5" customHeight="1" thickBot="1">
      <c r="B58" s="1256"/>
      <c r="C58" s="1257"/>
      <c r="D58" s="1261" t="s">
        <v>27</v>
      </c>
      <c r="E58" s="1262"/>
      <c r="F58" s="1262"/>
      <c r="G58" s="1262"/>
      <c r="H58" s="1262"/>
      <c r="I58" s="1262"/>
      <c r="J58" s="126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2tcrMcX4kx5vi6ug1yS/doiI8FOiclQ1XEE3uU5BTEyOi33vkj9ug+bsyxvVEsOfeJYUXzosJKR7shKMweg+g==" saltValue="fB8P8rG8sx/BZSHuqjVX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557</v>
      </c>
      <c r="J40" s="99" t="s">
        <v>558</v>
      </c>
      <c r="K40" s="99" t="s">
        <v>559</v>
      </c>
      <c r="L40" s="99" t="s">
        <v>560</v>
      </c>
      <c r="M40" s="100" t="s">
        <v>561</v>
      </c>
    </row>
    <row r="41" spans="2:13" ht="27.75" customHeight="1">
      <c r="B41" s="1284" t="s">
        <v>30</v>
      </c>
      <c r="C41" s="1285"/>
      <c r="D41" s="101"/>
      <c r="E41" s="1286" t="s">
        <v>31</v>
      </c>
      <c r="F41" s="1286"/>
      <c r="G41" s="1286"/>
      <c r="H41" s="1287"/>
      <c r="I41" s="102">
        <v>165473</v>
      </c>
      <c r="J41" s="103">
        <v>161518</v>
      </c>
      <c r="K41" s="103">
        <v>162525</v>
      </c>
      <c r="L41" s="103">
        <v>168288</v>
      </c>
      <c r="M41" s="104">
        <v>166807</v>
      </c>
    </row>
    <row r="42" spans="2:13" ht="27.75" customHeight="1">
      <c r="B42" s="1274"/>
      <c r="C42" s="1275"/>
      <c r="D42" s="105"/>
      <c r="E42" s="1278" t="s">
        <v>32</v>
      </c>
      <c r="F42" s="1278"/>
      <c r="G42" s="1278"/>
      <c r="H42" s="1279"/>
      <c r="I42" s="106">
        <v>16010</v>
      </c>
      <c r="J42" s="107">
        <v>15086</v>
      </c>
      <c r="K42" s="107">
        <v>13724</v>
      </c>
      <c r="L42" s="107">
        <v>11284</v>
      </c>
      <c r="M42" s="108">
        <v>7386</v>
      </c>
    </row>
    <row r="43" spans="2:13" ht="27.75" customHeight="1">
      <c r="B43" s="1274"/>
      <c r="C43" s="1275"/>
      <c r="D43" s="105"/>
      <c r="E43" s="1278" t="s">
        <v>33</v>
      </c>
      <c r="F43" s="1278"/>
      <c r="G43" s="1278"/>
      <c r="H43" s="1279"/>
      <c r="I43" s="106">
        <v>37327</v>
      </c>
      <c r="J43" s="107">
        <v>35717</v>
      </c>
      <c r="K43" s="107">
        <v>32339</v>
      </c>
      <c r="L43" s="107">
        <v>29559</v>
      </c>
      <c r="M43" s="108">
        <v>29166</v>
      </c>
    </row>
    <row r="44" spans="2:13" ht="27.75" customHeight="1">
      <c r="B44" s="1274"/>
      <c r="C44" s="1275"/>
      <c r="D44" s="105"/>
      <c r="E44" s="1278" t="s">
        <v>34</v>
      </c>
      <c r="F44" s="1278"/>
      <c r="G44" s="1278"/>
      <c r="H44" s="1279"/>
      <c r="I44" s="106" t="s">
        <v>516</v>
      </c>
      <c r="J44" s="107" t="s">
        <v>516</v>
      </c>
      <c r="K44" s="107" t="s">
        <v>516</v>
      </c>
      <c r="L44" s="107" t="s">
        <v>516</v>
      </c>
      <c r="M44" s="108" t="s">
        <v>516</v>
      </c>
    </row>
    <row r="45" spans="2:13" ht="27.75" customHeight="1">
      <c r="B45" s="1274"/>
      <c r="C45" s="1275"/>
      <c r="D45" s="105"/>
      <c r="E45" s="1278" t="s">
        <v>35</v>
      </c>
      <c r="F45" s="1278"/>
      <c r="G45" s="1278"/>
      <c r="H45" s="1279"/>
      <c r="I45" s="106">
        <v>23332</v>
      </c>
      <c r="J45" s="107">
        <v>22482</v>
      </c>
      <c r="K45" s="107">
        <v>23340</v>
      </c>
      <c r="L45" s="107">
        <v>23067</v>
      </c>
      <c r="M45" s="108">
        <v>23292</v>
      </c>
    </row>
    <row r="46" spans="2:13" ht="27.75" customHeight="1">
      <c r="B46" s="1274"/>
      <c r="C46" s="1275"/>
      <c r="D46" s="109"/>
      <c r="E46" s="1278" t="s">
        <v>36</v>
      </c>
      <c r="F46" s="1278"/>
      <c r="G46" s="1278"/>
      <c r="H46" s="1279"/>
      <c r="I46" s="106">
        <v>908</v>
      </c>
      <c r="J46" s="107">
        <v>1092</v>
      </c>
      <c r="K46" s="107">
        <v>1203</v>
      </c>
      <c r="L46" s="107">
        <v>1172</v>
      </c>
      <c r="M46" s="108">
        <v>1082</v>
      </c>
    </row>
    <row r="47" spans="2:13" ht="27.75" customHeight="1">
      <c r="B47" s="1274"/>
      <c r="C47" s="1275"/>
      <c r="D47" s="110"/>
      <c r="E47" s="1288" t="s">
        <v>37</v>
      </c>
      <c r="F47" s="1289"/>
      <c r="G47" s="1289"/>
      <c r="H47" s="1290"/>
      <c r="I47" s="106" t="s">
        <v>516</v>
      </c>
      <c r="J47" s="107" t="s">
        <v>516</v>
      </c>
      <c r="K47" s="107" t="s">
        <v>516</v>
      </c>
      <c r="L47" s="107" t="s">
        <v>516</v>
      </c>
      <c r="M47" s="108" t="s">
        <v>516</v>
      </c>
    </row>
    <row r="48" spans="2:13" ht="27.75" customHeight="1">
      <c r="B48" s="1274"/>
      <c r="C48" s="1275"/>
      <c r="D48" s="105"/>
      <c r="E48" s="1278" t="s">
        <v>38</v>
      </c>
      <c r="F48" s="1278"/>
      <c r="G48" s="1278"/>
      <c r="H48" s="1279"/>
      <c r="I48" s="106" t="s">
        <v>516</v>
      </c>
      <c r="J48" s="107" t="s">
        <v>516</v>
      </c>
      <c r="K48" s="107" t="s">
        <v>516</v>
      </c>
      <c r="L48" s="107" t="s">
        <v>516</v>
      </c>
      <c r="M48" s="108" t="s">
        <v>516</v>
      </c>
    </row>
    <row r="49" spans="2:13" ht="27.75" customHeight="1">
      <c r="B49" s="1276"/>
      <c r="C49" s="1277"/>
      <c r="D49" s="105"/>
      <c r="E49" s="1278" t="s">
        <v>39</v>
      </c>
      <c r="F49" s="1278"/>
      <c r="G49" s="1278"/>
      <c r="H49" s="1279"/>
      <c r="I49" s="106" t="s">
        <v>516</v>
      </c>
      <c r="J49" s="107" t="s">
        <v>516</v>
      </c>
      <c r="K49" s="107" t="s">
        <v>516</v>
      </c>
      <c r="L49" s="107" t="s">
        <v>516</v>
      </c>
      <c r="M49" s="108" t="s">
        <v>516</v>
      </c>
    </row>
    <row r="50" spans="2:13" ht="27.75" customHeight="1">
      <c r="B50" s="1272" t="s">
        <v>40</v>
      </c>
      <c r="C50" s="1273"/>
      <c r="D50" s="111"/>
      <c r="E50" s="1278" t="s">
        <v>41</v>
      </c>
      <c r="F50" s="1278"/>
      <c r="G50" s="1278"/>
      <c r="H50" s="1279"/>
      <c r="I50" s="106">
        <v>41743</v>
      </c>
      <c r="J50" s="107">
        <v>53279</v>
      </c>
      <c r="K50" s="107">
        <v>51933</v>
      </c>
      <c r="L50" s="107">
        <v>50713</v>
      </c>
      <c r="M50" s="108">
        <v>51701</v>
      </c>
    </row>
    <row r="51" spans="2:13" ht="27.75" customHeight="1">
      <c r="B51" s="1274"/>
      <c r="C51" s="1275"/>
      <c r="D51" s="105"/>
      <c r="E51" s="1278" t="s">
        <v>42</v>
      </c>
      <c r="F51" s="1278"/>
      <c r="G51" s="1278"/>
      <c r="H51" s="1279"/>
      <c r="I51" s="106">
        <v>54242</v>
      </c>
      <c r="J51" s="107">
        <v>57345</v>
      </c>
      <c r="K51" s="107">
        <v>60863</v>
      </c>
      <c r="L51" s="107">
        <v>60426</v>
      </c>
      <c r="M51" s="108">
        <v>55158</v>
      </c>
    </row>
    <row r="52" spans="2:13" ht="27.75" customHeight="1">
      <c r="B52" s="1276"/>
      <c r="C52" s="1277"/>
      <c r="D52" s="105"/>
      <c r="E52" s="1278" t="s">
        <v>43</v>
      </c>
      <c r="F52" s="1278"/>
      <c r="G52" s="1278"/>
      <c r="H52" s="1279"/>
      <c r="I52" s="106">
        <v>115213</v>
      </c>
      <c r="J52" s="107">
        <v>114502</v>
      </c>
      <c r="K52" s="107">
        <v>114964</v>
      </c>
      <c r="L52" s="107">
        <v>116248</v>
      </c>
      <c r="M52" s="108">
        <v>117036</v>
      </c>
    </row>
    <row r="53" spans="2:13" ht="27.75" customHeight="1" thickBot="1">
      <c r="B53" s="1280" t="s">
        <v>44</v>
      </c>
      <c r="C53" s="1281"/>
      <c r="D53" s="112"/>
      <c r="E53" s="1282" t="s">
        <v>45</v>
      </c>
      <c r="F53" s="1282"/>
      <c r="G53" s="1282"/>
      <c r="H53" s="1283"/>
      <c r="I53" s="113">
        <v>31853</v>
      </c>
      <c r="J53" s="114">
        <v>10770</v>
      </c>
      <c r="K53" s="114">
        <v>5370</v>
      </c>
      <c r="L53" s="114">
        <v>5982</v>
      </c>
      <c r="M53" s="115">
        <v>3837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Pel6XF8JjkUl/de1gKUyvtdJIZhkGNrZ/heF3EO90lLiPqc6vn6duSN4pGRGZOCbBVQp35kso8M/EMD/7V/Dg==" saltValue="M+e2/T/wGxVRjK6/qK8u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559</v>
      </c>
      <c r="G54" s="124" t="s">
        <v>560</v>
      </c>
      <c r="H54" s="125" t="s">
        <v>561</v>
      </c>
    </row>
    <row r="55" spans="2:8" ht="52.5" customHeight="1">
      <c r="B55" s="126"/>
      <c r="C55" s="1299" t="s">
        <v>48</v>
      </c>
      <c r="D55" s="1299"/>
      <c r="E55" s="1300"/>
      <c r="F55" s="127">
        <v>23729</v>
      </c>
      <c r="G55" s="127">
        <v>15470</v>
      </c>
      <c r="H55" s="128">
        <v>14487</v>
      </c>
    </row>
    <row r="56" spans="2:8" ht="52.5" customHeight="1">
      <c r="B56" s="129"/>
      <c r="C56" s="1301" t="s">
        <v>49</v>
      </c>
      <c r="D56" s="1301"/>
      <c r="E56" s="1302"/>
      <c r="F56" s="130">
        <v>5023</v>
      </c>
      <c r="G56" s="130">
        <v>5178</v>
      </c>
      <c r="H56" s="131">
        <v>5155</v>
      </c>
    </row>
    <row r="57" spans="2:8" ht="53.25" customHeight="1">
      <c r="B57" s="129"/>
      <c r="C57" s="1303" t="s">
        <v>50</v>
      </c>
      <c r="D57" s="1303"/>
      <c r="E57" s="1304"/>
      <c r="F57" s="132">
        <v>25312</v>
      </c>
      <c r="G57" s="132">
        <v>30195</v>
      </c>
      <c r="H57" s="133">
        <v>29678</v>
      </c>
    </row>
    <row r="58" spans="2:8" ht="45.75" customHeight="1">
      <c r="B58" s="134"/>
      <c r="C58" s="1291" t="s">
        <v>51</v>
      </c>
      <c r="D58" s="1292"/>
      <c r="E58" s="1293"/>
      <c r="F58" s="135"/>
      <c r="G58" s="135"/>
      <c r="H58" s="136"/>
    </row>
    <row r="59" spans="2:8" ht="45.75" customHeight="1">
      <c r="B59" s="134"/>
      <c r="C59" s="1291" t="s">
        <v>51</v>
      </c>
      <c r="D59" s="1292"/>
      <c r="E59" s="1293"/>
      <c r="F59" s="135"/>
      <c r="G59" s="135"/>
      <c r="H59" s="136"/>
    </row>
    <row r="60" spans="2:8" ht="45.75" customHeight="1">
      <c r="B60" s="134"/>
      <c r="C60" s="1291" t="s">
        <v>51</v>
      </c>
      <c r="D60" s="1292"/>
      <c r="E60" s="1293"/>
      <c r="F60" s="135"/>
      <c r="G60" s="135"/>
      <c r="H60" s="136"/>
    </row>
    <row r="61" spans="2:8" ht="45.75" customHeight="1">
      <c r="B61" s="134"/>
      <c r="C61" s="1291" t="s">
        <v>51</v>
      </c>
      <c r="D61" s="1292"/>
      <c r="E61" s="1293"/>
      <c r="F61" s="135"/>
      <c r="G61" s="135"/>
      <c r="H61" s="136"/>
    </row>
    <row r="62" spans="2:8" ht="45.75" customHeight="1" thickBot="1">
      <c r="B62" s="137"/>
      <c r="C62" s="1294" t="s">
        <v>51</v>
      </c>
      <c r="D62" s="1295"/>
      <c r="E62" s="1296"/>
      <c r="F62" s="138"/>
      <c r="G62" s="138"/>
      <c r="H62" s="139"/>
    </row>
    <row r="63" spans="2:8" ht="52.5" customHeight="1" thickBot="1">
      <c r="B63" s="140"/>
      <c r="C63" s="1297" t="s">
        <v>52</v>
      </c>
      <c r="D63" s="1297"/>
      <c r="E63" s="1298"/>
      <c r="F63" s="141">
        <v>54064</v>
      </c>
      <c r="G63" s="141">
        <v>50843</v>
      </c>
      <c r="H63" s="142">
        <v>49319</v>
      </c>
    </row>
    <row r="64" spans="2:8" ht="15" customHeight="1"/>
    <row r="65" ht="0" hidden="1" customHeight="1"/>
    <row r="66" ht="0" hidden="1" customHeight="1"/>
  </sheetData>
  <sheetProtection algorithmName="SHA-512" hashValue="uD+cKdSR7Va4rysQZZL58xsRoA4M9VhLK/jovjWmdxsrEoMvBIYhwjR0XTYlCQP6O1l4xzHdT1Dw47mXAL8otA==" saltValue="6nMgqecPPsn1kmY5z781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601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602</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557</v>
      </c>
      <c r="BQ50" s="1318"/>
      <c r="BR50" s="1318"/>
      <c r="BS50" s="1318"/>
      <c r="BT50" s="1318"/>
      <c r="BU50" s="1318"/>
      <c r="BV50" s="1318"/>
      <c r="BW50" s="1318"/>
      <c r="BX50" s="1318" t="s">
        <v>558</v>
      </c>
      <c r="BY50" s="1318"/>
      <c r="BZ50" s="1318"/>
      <c r="CA50" s="1318"/>
      <c r="CB50" s="1318"/>
      <c r="CC50" s="1318"/>
      <c r="CD50" s="1318"/>
      <c r="CE50" s="1318"/>
      <c r="CF50" s="1318" t="s">
        <v>559</v>
      </c>
      <c r="CG50" s="1318"/>
      <c r="CH50" s="1318"/>
      <c r="CI50" s="1318"/>
      <c r="CJ50" s="1318"/>
      <c r="CK50" s="1318"/>
      <c r="CL50" s="1318"/>
      <c r="CM50" s="1318"/>
      <c r="CN50" s="1318" t="s">
        <v>560</v>
      </c>
      <c r="CO50" s="1318"/>
      <c r="CP50" s="1318"/>
      <c r="CQ50" s="1318"/>
      <c r="CR50" s="1318"/>
      <c r="CS50" s="1318"/>
      <c r="CT50" s="1318"/>
      <c r="CU50" s="1318"/>
      <c r="CV50" s="1318" t="s">
        <v>561</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603</v>
      </c>
      <c r="AO51" s="1321"/>
      <c r="AP51" s="1321"/>
      <c r="AQ51" s="1321"/>
      <c r="AR51" s="1321"/>
      <c r="AS51" s="1321"/>
      <c r="AT51" s="1321"/>
      <c r="AU51" s="1321"/>
      <c r="AV51" s="1321"/>
      <c r="AW51" s="1321"/>
      <c r="AX51" s="1321"/>
      <c r="AY51" s="1321"/>
      <c r="AZ51" s="1321"/>
      <c r="BA51" s="1321"/>
      <c r="BB51" s="1321" t="s">
        <v>604</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11.8</v>
      </c>
      <c r="BY51" s="1319"/>
      <c r="BZ51" s="1319"/>
      <c r="CA51" s="1319"/>
      <c r="CB51" s="1319"/>
      <c r="CC51" s="1319"/>
      <c r="CD51" s="1319"/>
      <c r="CE51" s="1319"/>
      <c r="CF51" s="1319">
        <v>5.8</v>
      </c>
      <c r="CG51" s="1319"/>
      <c r="CH51" s="1319"/>
      <c r="CI51" s="1319"/>
      <c r="CJ51" s="1319"/>
      <c r="CK51" s="1319"/>
      <c r="CL51" s="1319"/>
      <c r="CM51" s="1319"/>
      <c r="CN51" s="1319">
        <v>6.4</v>
      </c>
      <c r="CO51" s="1319"/>
      <c r="CP51" s="1319"/>
      <c r="CQ51" s="1319"/>
      <c r="CR51" s="1319"/>
      <c r="CS51" s="1319"/>
      <c r="CT51" s="1319"/>
      <c r="CU51" s="1319"/>
      <c r="CV51" s="1319">
        <v>3.9</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605</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62.6</v>
      </c>
      <c r="BY53" s="1319"/>
      <c r="BZ53" s="1319"/>
      <c r="CA53" s="1319"/>
      <c r="CB53" s="1319"/>
      <c r="CC53" s="1319"/>
      <c r="CD53" s="1319"/>
      <c r="CE53" s="1319"/>
      <c r="CF53" s="1319">
        <v>62.9</v>
      </c>
      <c r="CG53" s="1319"/>
      <c r="CH53" s="1319"/>
      <c r="CI53" s="1319"/>
      <c r="CJ53" s="1319"/>
      <c r="CK53" s="1319"/>
      <c r="CL53" s="1319"/>
      <c r="CM53" s="1319"/>
      <c r="CN53" s="1319">
        <v>61.2</v>
      </c>
      <c r="CO53" s="1319"/>
      <c r="CP53" s="1319"/>
      <c r="CQ53" s="1319"/>
      <c r="CR53" s="1319"/>
      <c r="CS53" s="1319"/>
      <c r="CT53" s="1319"/>
      <c r="CU53" s="1319"/>
      <c r="CV53" s="1319">
        <v>62.2</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606</v>
      </c>
      <c r="AO55" s="1318"/>
      <c r="AP55" s="1318"/>
      <c r="AQ55" s="1318"/>
      <c r="AR55" s="1318"/>
      <c r="AS55" s="1318"/>
      <c r="AT55" s="1318"/>
      <c r="AU55" s="1318"/>
      <c r="AV55" s="1318"/>
      <c r="AW55" s="1318"/>
      <c r="AX55" s="1318"/>
      <c r="AY55" s="1318"/>
      <c r="AZ55" s="1318"/>
      <c r="BA55" s="1318"/>
      <c r="BB55" s="1321" t="s">
        <v>607</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37.4</v>
      </c>
      <c r="BY55" s="1319"/>
      <c r="BZ55" s="1319"/>
      <c r="CA55" s="1319"/>
      <c r="CB55" s="1319"/>
      <c r="CC55" s="1319"/>
      <c r="CD55" s="1319"/>
      <c r="CE55" s="1319"/>
      <c r="CF55" s="1319">
        <v>31</v>
      </c>
      <c r="CG55" s="1319"/>
      <c r="CH55" s="1319"/>
      <c r="CI55" s="1319"/>
      <c r="CJ55" s="1319"/>
      <c r="CK55" s="1319"/>
      <c r="CL55" s="1319"/>
      <c r="CM55" s="1319"/>
      <c r="CN55" s="1319">
        <v>30</v>
      </c>
      <c r="CO55" s="1319"/>
      <c r="CP55" s="1319"/>
      <c r="CQ55" s="1319"/>
      <c r="CR55" s="1319"/>
      <c r="CS55" s="1319"/>
      <c r="CT55" s="1319"/>
      <c r="CU55" s="1319"/>
      <c r="CV55" s="1319">
        <v>34</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605</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54.4</v>
      </c>
      <c r="BY57" s="1319"/>
      <c r="BZ57" s="1319"/>
      <c r="CA57" s="1319"/>
      <c r="CB57" s="1319"/>
      <c r="CC57" s="1319"/>
      <c r="CD57" s="1319"/>
      <c r="CE57" s="1319"/>
      <c r="CF57" s="1319">
        <v>57.4</v>
      </c>
      <c r="CG57" s="1319"/>
      <c r="CH57" s="1319"/>
      <c r="CI57" s="1319"/>
      <c r="CJ57" s="1319"/>
      <c r="CK57" s="1319"/>
      <c r="CL57" s="1319"/>
      <c r="CM57" s="1319"/>
      <c r="CN57" s="1319">
        <v>58.3</v>
      </c>
      <c r="CO57" s="1319"/>
      <c r="CP57" s="1319"/>
      <c r="CQ57" s="1319"/>
      <c r="CR57" s="1319"/>
      <c r="CS57" s="1319"/>
      <c r="CT57" s="1319"/>
      <c r="CU57" s="1319"/>
      <c r="CV57" s="1319">
        <v>60.8</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608</v>
      </c>
    </row>
    <row r="64" spans="1:109">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26" t="s">
        <v>612</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602</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557</v>
      </c>
      <c r="BQ72" s="1318"/>
      <c r="BR72" s="1318"/>
      <c r="BS72" s="1318"/>
      <c r="BT72" s="1318"/>
      <c r="BU72" s="1318"/>
      <c r="BV72" s="1318"/>
      <c r="BW72" s="1318"/>
      <c r="BX72" s="1318" t="s">
        <v>558</v>
      </c>
      <c r="BY72" s="1318"/>
      <c r="BZ72" s="1318"/>
      <c r="CA72" s="1318"/>
      <c r="CB72" s="1318"/>
      <c r="CC72" s="1318"/>
      <c r="CD72" s="1318"/>
      <c r="CE72" s="1318"/>
      <c r="CF72" s="1318" t="s">
        <v>559</v>
      </c>
      <c r="CG72" s="1318"/>
      <c r="CH72" s="1318"/>
      <c r="CI72" s="1318"/>
      <c r="CJ72" s="1318"/>
      <c r="CK72" s="1318"/>
      <c r="CL72" s="1318"/>
      <c r="CM72" s="1318"/>
      <c r="CN72" s="1318" t="s">
        <v>560</v>
      </c>
      <c r="CO72" s="1318"/>
      <c r="CP72" s="1318"/>
      <c r="CQ72" s="1318"/>
      <c r="CR72" s="1318"/>
      <c r="CS72" s="1318"/>
      <c r="CT72" s="1318"/>
      <c r="CU72" s="1318"/>
      <c r="CV72" s="1318" t="s">
        <v>561</v>
      </c>
      <c r="CW72" s="1318"/>
      <c r="CX72" s="1318"/>
      <c r="CY72" s="1318"/>
      <c r="CZ72" s="1318"/>
      <c r="DA72" s="1318"/>
      <c r="DB72" s="1318"/>
      <c r="DC72" s="1318"/>
    </row>
    <row r="73" spans="2:107">
      <c r="B73" s="394"/>
      <c r="G73" s="1325"/>
      <c r="H73" s="1325"/>
      <c r="I73" s="1325"/>
      <c r="J73" s="1325"/>
      <c r="K73" s="1335"/>
      <c r="L73" s="1335"/>
      <c r="M73" s="1335"/>
      <c r="N73" s="1335"/>
      <c r="AM73" s="403"/>
      <c r="AN73" s="1321" t="s">
        <v>603</v>
      </c>
      <c r="AO73" s="1321"/>
      <c r="AP73" s="1321"/>
      <c r="AQ73" s="1321"/>
      <c r="AR73" s="1321"/>
      <c r="AS73" s="1321"/>
      <c r="AT73" s="1321"/>
      <c r="AU73" s="1321"/>
      <c r="AV73" s="1321"/>
      <c r="AW73" s="1321"/>
      <c r="AX73" s="1321"/>
      <c r="AY73" s="1321"/>
      <c r="AZ73" s="1321"/>
      <c r="BA73" s="1321"/>
      <c r="BB73" s="1321" t="s">
        <v>607</v>
      </c>
      <c r="BC73" s="1321"/>
      <c r="BD73" s="1321"/>
      <c r="BE73" s="1321"/>
      <c r="BF73" s="1321"/>
      <c r="BG73" s="1321"/>
      <c r="BH73" s="1321"/>
      <c r="BI73" s="1321"/>
      <c r="BJ73" s="1321"/>
      <c r="BK73" s="1321"/>
      <c r="BL73" s="1321"/>
      <c r="BM73" s="1321"/>
      <c r="BN73" s="1321"/>
      <c r="BO73" s="1321"/>
      <c r="BP73" s="1319">
        <v>35.799999999999997</v>
      </c>
      <c r="BQ73" s="1319"/>
      <c r="BR73" s="1319"/>
      <c r="BS73" s="1319"/>
      <c r="BT73" s="1319"/>
      <c r="BU73" s="1319"/>
      <c r="BV73" s="1319"/>
      <c r="BW73" s="1319"/>
      <c r="BX73" s="1319">
        <v>11.8</v>
      </c>
      <c r="BY73" s="1319"/>
      <c r="BZ73" s="1319"/>
      <c r="CA73" s="1319"/>
      <c r="CB73" s="1319"/>
      <c r="CC73" s="1319"/>
      <c r="CD73" s="1319"/>
      <c r="CE73" s="1319"/>
      <c r="CF73" s="1319">
        <v>5.8</v>
      </c>
      <c r="CG73" s="1319"/>
      <c r="CH73" s="1319"/>
      <c r="CI73" s="1319"/>
      <c r="CJ73" s="1319"/>
      <c r="CK73" s="1319"/>
      <c r="CL73" s="1319"/>
      <c r="CM73" s="1319"/>
      <c r="CN73" s="1319">
        <v>6.4</v>
      </c>
      <c r="CO73" s="1319"/>
      <c r="CP73" s="1319"/>
      <c r="CQ73" s="1319"/>
      <c r="CR73" s="1319"/>
      <c r="CS73" s="1319"/>
      <c r="CT73" s="1319"/>
      <c r="CU73" s="1319"/>
      <c r="CV73" s="1319">
        <v>3.9</v>
      </c>
      <c r="CW73" s="1319"/>
      <c r="CX73" s="1319"/>
      <c r="CY73" s="1319"/>
      <c r="CZ73" s="1319"/>
      <c r="DA73" s="1319"/>
      <c r="DB73" s="1319"/>
      <c r="DC73" s="1319"/>
    </row>
    <row r="74" spans="2:107">
      <c r="B74" s="394"/>
      <c r="G74" s="1325"/>
      <c r="H74" s="1325"/>
      <c r="I74" s="1325"/>
      <c r="J74" s="1325"/>
      <c r="K74" s="1335"/>
      <c r="L74" s="1335"/>
      <c r="M74" s="1335"/>
      <c r="N74" s="1335"/>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609</v>
      </c>
      <c r="BC75" s="1321"/>
      <c r="BD75" s="1321"/>
      <c r="BE75" s="1321"/>
      <c r="BF75" s="1321"/>
      <c r="BG75" s="1321"/>
      <c r="BH75" s="1321"/>
      <c r="BI75" s="1321"/>
      <c r="BJ75" s="1321"/>
      <c r="BK75" s="1321"/>
      <c r="BL75" s="1321"/>
      <c r="BM75" s="1321"/>
      <c r="BN75" s="1321"/>
      <c r="BO75" s="1321"/>
      <c r="BP75" s="1319">
        <v>7.6</v>
      </c>
      <c r="BQ75" s="1319"/>
      <c r="BR75" s="1319"/>
      <c r="BS75" s="1319"/>
      <c r="BT75" s="1319"/>
      <c r="BU75" s="1319"/>
      <c r="BV75" s="1319"/>
      <c r="BW75" s="1319"/>
      <c r="BX75" s="1319">
        <v>6.5</v>
      </c>
      <c r="BY75" s="1319"/>
      <c r="BZ75" s="1319"/>
      <c r="CA75" s="1319"/>
      <c r="CB75" s="1319"/>
      <c r="CC75" s="1319"/>
      <c r="CD75" s="1319"/>
      <c r="CE75" s="1319"/>
      <c r="CF75" s="1319">
        <v>4.9000000000000004</v>
      </c>
      <c r="CG75" s="1319"/>
      <c r="CH75" s="1319"/>
      <c r="CI75" s="1319"/>
      <c r="CJ75" s="1319"/>
      <c r="CK75" s="1319"/>
      <c r="CL75" s="1319"/>
      <c r="CM75" s="1319"/>
      <c r="CN75" s="1319">
        <v>5.0999999999999996</v>
      </c>
      <c r="CO75" s="1319"/>
      <c r="CP75" s="1319"/>
      <c r="CQ75" s="1319"/>
      <c r="CR75" s="1319"/>
      <c r="CS75" s="1319"/>
      <c r="CT75" s="1319"/>
      <c r="CU75" s="1319"/>
      <c r="CV75" s="1319">
        <v>6.1</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35"/>
      <c r="L77" s="1335"/>
      <c r="M77" s="1335"/>
      <c r="N77" s="1335"/>
      <c r="AN77" s="1318" t="s">
        <v>606</v>
      </c>
      <c r="AO77" s="1318"/>
      <c r="AP77" s="1318"/>
      <c r="AQ77" s="1318"/>
      <c r="AR77" s="1318"/>
      <c r="AS77" s="1318"/>
      <c r="AT77" s="1318"/>
      <c r="AU77" s="1318"/>
      <c r="AV77" s="1318"/>
      <c r="AW77" s="1318"/>
      <c r="AX77" s="1318"/>
      <c r="AY77" s="1318"/>
      <c r="AZ77" s="1318"/>
      <c r="BA77" s="1318"/>
      <c r="BB77" s="1321" t="s">
        <v>607</v>
      </c>
      <c r="BC77" s="1321"/>
      <c r="BD77" s="1321"/>
      <c r="BE77" s="1321"/>
      <c r="BF77" s="1321"/>
      <c r="BG77" s="1321"/>
      <c r="BH77" s="1321"/>
      <c r="BI77" s="1321"/>
      <c r="BJ77" s="1321"/>
      <c r="BK77" s="1321"/>
      <c r="BL77" s="1321"/>
      <c r="BM77" s="1321"/>
      <c r="BN77" s="1321"/>
      <c r="BO77" s="1321"/>
      <c r="BP77" s="1319">
        <v>45.1</v>
      </c>
      <c r="BQ77" s="1319"/>
      <c r="BR77" s="1319"/>
      <c r="BS77" s="1319"/>
      <c r="BT77" s="1319"/>
      <c r="BU77" s="1319"/>
      <c r="BV77" s="1319"/>
      <c r="BW77" s="1319"/>
      <c r="BX77" s="1319">
        <v>37.4</v>
      </c>
      <c r="BY77" s="1319"/>
      <c r="BZ77" s="1319"/>
      <c r="CA77" s="1319"/>
      <c r="CB77" s="1319"/>
      <c r="CC77" s="1319"/>
      <c r="CD77" s="1319"/>
      <c r="CE77" s="1319"/>
      <c r="CF77" s="1319">
        <v>31</v>
      </c>
      <c r="CG77" s="1319"/>
      <c r="CH77" s="1319"/>
      <c r="CI77" s="1319"/>
      <c r="CJ77" s="1319"/>
      <c r="CK77" s="1319"/>
      <c r="CL77" s="1319"/>
      <c r="CM77" s="1319"/>
      <c r="CN77" s="1319">
        <v>30</v>
      </c>
      <c r="CO77" s="1319"/>
      <c r="CP77" s="1319"/>
      <c r="CQ77" s="1319"/>
      <c r="CR77" s="1319"/>
      <c r="CS77" s="1319"/>
      <c r="CT77" s="1319"/>
      <c r="CU77" s="1319"/>
      <c r="CV77" s="1319">
        <v>34</v>
      </c>
      <c r="CW77" s="1319"/>
      <c r="CX77" s="1319"/>
      <c r="CY77" s="1319"/>
      <c r="CZ77" s="1319"/>
      <c r="DA77" s="1319"/>
      <c r="DB77" s="1319"/>
      <c r="DC77" s="1319"/>
    </row>
    <row r="78" spans="2:107">
      <c r="B78" s="394"/>
      <c r="G78" s="1314"/>
      <c r="H78" s="1314"/>
      <c r="I78" s="1314"/>
      <c r="J78" s="1314"/>
      <c r="K78" s="1335"/>
      <c r="L78" s="1335"/>
      <c r="M78" s="1335"/>
      <c r="N78" s="1335"/>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36"/>
      <c r="L79" s="1336"/>
      <c r="M79" s="1336"/>
      <c r="N79" s="1336"/>
      <c r="AN79" s="1318"/>
      <c r="AO79" s="1318"/>
      <c r="AP79" s="1318"/>
      <c r="AQ79" s="1318"/>
      <c r="AR79" s="1318"/>
      <c r="AS79" s="1318"/>
      <c r="AT79" s="1318"/>
      <c r="AU79" s="1318"/>
      <c r="AV79" s="1318"/>
      <c r="AW79" s="1318"/>
      <c r="AX79" s="1318"/>
      <c r="AY79" s="1318"/>
      <c r="AZ79" s="1318"/>
      <c r="BA79" s="1318"/>
      <c r="BB79" s="1321" t="s">
        <v>609</v>
      </c>
      <c r="BC79" s="1321"/>
      <c r="BD79" s="1321"/>
      <c r="BE79" s="1321"/>
      <c r="BF79" s="1321"/>
      <c r="BG79" s="1321"/>
      <c r="BH79" s="1321"/>
      <c r="BI79" s="1321"/>
      <c r="BJ79" s="1321"/>
      <c r="BK79" s="1321"/>
      <c r="BL79" s="1321"/>
      <c r="BM79" s="1321"/>
      <c r="BN79" s="1321"/>
      <c r="BO79" s="1321"/>
      <c r="BP79" s="1319">
        <v>7.1</v>
      </c>
      <c r="BQ79" s="1319"/>
      <c r="BR79" s="1319"/>
      <c r="BS79" s="1319"/>
      <c r="BT79" s="1319"/>
      <c r="BU79" s="1319"/>
      <c r="BV79" s="1319"/>
      <c r="BW79" s="1319"/>
      <c r="BX79" s="1319">
        <v>6.3</v>
      </c>
      <c r="BY79" s="1319"/>
      <c r="BZ79" s="1319"/>
      <c r="CA79" s="1319"/>
      <c r="CB79" s="1319"/>
      <c r="CC79" s="1319"/>
      <c r="CD79" s="1319"/>
      <c r="CE79" s="1319"/>
      <c r="CF79" s="1319">
        <v>5.2</v>
      </c>
      <c r="CG79" s="1319"/>
      <c r="CH79" s="1319"/>
      <c r="CI79" s="1319"/>
      <c r="CJ79" s="1319"/>
      <c r="CK79" s="1319"/>
      <c r="CL79" s="1319"/>
      <c r="CM79" s="1319"/>
      <c r="CN79" s="1319">
        <v>5</v>
      </c>
      <c r="CO79" s="1319"/>
      <c r="CP79" s="1319"/>
      <c r="CQ79" s="1319"/>
      <c r="CR79" s="1319"/>
      <c r="CS79" s="1319"/>
      <c r="CT79" s="1319"/>
      <c r="CU79" s="1319"/>
      <c r="CV79" s="1319">
        <v>5.9</v>
      </c>
      <c r="CW79" s="1319"/>
      <c r="CX79" s="1319"/>
      <c r="CY79" s="1319"/>
      <c r="CZ79" s="1319"/>
      <c r="DA79" s="1319"/>
      <c r="DB79" s="1319"/>
      <c r="DC79" s="1319"/>
    </row>
    <row r="80" spans="2:107">
      <c r="B80" s="394"/>
      <c r="G80" s="1314"/>
      <c r="H80" s="1314"/>
      <c r="I80" s="1324"/>
      <c r="J80" s="1324"/>
      <c r="K80" s="1336"/>
      <c r="L80" s="1336"/>
      <c r="M80" s="1336"/>
      <c r="N80" s="1336"/>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SyJCIkCyuSa37EVkypX47u1v5BRNB+6YXOAQ34fqb4BdN3CjBBzWNDu9jEaWtmFDjir+Q9poxYTGH5/D6+/AQ==" saltValue="fE52n33wt7YE1yMDsso+r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wUvX1SGfk4kkqd3YNPGmHIbWNQ67TPHXiXPBFWn+Dfc+3+upPLVXvoJ27kcfH0Uo/rabVXQp6I2wWiUg66O3A==" saltValue="z9uB/hx5TVc04v3/A3Ak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hdKYNpm+dB47BQHx17N50hL82BH04jnBB7JyWAFCKIRghgWlP6yx69C9qeGgudMf7aCPJUQSudmod1dbH7pEw==" saltValue="hSK10SgfursNt39Bn/Ee0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53</v>
      </c>
      <c r="E2" s="154"/>
      <c r="F2" s="155" t="s">
        <v>554</v>
      </c>
      <c r="G2" s="156"/>
      <c r="H2" s="157"/>
    </row>
    <row r="3" spans="1:8">
      <c r="A3" s="153" t="s">
        <v>547</v>
      </c>
      <c r="B3" s="158"/>
      <c r="C3" s="159"/>
      <c r="D3" s="160">
        <v>23370</v>
      </c>
      <c r="E3" s="161"/>
      <c r="F3" s="162">
        <v>41862</v>
      </c>
      <c r="G3" s="163"/>
      <c r="H3" s="164"/>
    </row>
    <row r="4" spans="1:8">
      <c r="A4" s="165"/>
      <c r="B4" s="166"/>
      <c r="C4" s="167"/>
      <c r="D4" s="168">
        <v>12507</v>
      </c>
      <c r="E4" s="169"/>
      <c r="F4" s="170">
        <v>23710</v>
      </c>
      <c r="G4" s="171"/>
      <c r="H4" s="172"/>
    </row>
    <row r="5" spans="1:8">
      <c r="A5" s="153" t="s">
        <v>549</v>
      </c>
      <c r="B5" s="158"/>
      <c r="C5" s="159"/>
      <c r="D5" s="160">
        <v>24545</v>
      </c>
      <c r="E5" s="161"/>
      <c r="F5" s="162">
        <v>43554</v>
      </c>
      <c r="G5" s="163"/>
      <c r="H5" s="164"/>
    </row>
    <row r="6" spans="1:8">
      <c r="A6" s="165"/>
      <c r="B6" s="166"/>
      <c r="C6" s="167"/>
      <c r="D6" s="168">
        <v>13013</v>
      </c>
      <c r="E6" s="169"/>
      <c r="F6" s="170">
        <v>24811</v>
      </c>
      <c r="G6" s="171"/>
      <c r="H6" s="172"/>
    </row>
    <row r="7" spans="1:8">
      <c r="A7" s="153" t="s">
        <v>550</v>
      </c>
      <c r="B7" s="158"/>
      <c r="C7" s="159"/>
      <c r="D7" s="160">
        <v>42254</v>
      </c>
      <c r="E7" s="161"/>
      <c r="F7" s="162">
        <v>42581</v>
      </c>
      <c r="G7" s="163"/>
      <c r="H7" s="164"/>
    </row>
    <row r="8" spans="1:8">
      <c r="A8" s="165"/>
      <c r="B8" s="166"/>
      <c r="C8" s="167"/>
      <c r="D8" s="168">
        <v>25471</v>
      </c>
      <c r="E8" s="169"/>
      <c r="F8" s="170">
        <v>24354</v>
      </c>
      <c r="G8" s="171"/>
      <c r="H8" s="172"/>
    </row>
    <row r="9" spans="1:8">
      <c r="A9" s="153" t="s">
        <v>551</v>
      </c>
      <c r="B9" s="158"/>
      <c r="C9" s="159"/>
      <c r="D9" s="160">
        <v>57896</v>
      </c>
      <c r="E9" s="161"/>
      <c r="F9" s="162">
        <v>45426</v>
      </c>
      <c r="G9" s="163"/>
      <c r="H9" s="164"/>
    </row>
    <row r="10" spans="1:8">
      <c r="A10" s="165"/>
      <c r="B10" s="166"/>
      <c r="C10" s="167"/>
      <c r="D10" s="168">
        <v>31209</v>
      </c>
      <c r="E10" s="169"/>
      <c r="F10" s="170">
        <v>24508</v>
      </c>
      <c r="G10" s="171"/>
      <c r="H10" s="172"/>
    </row>
    <row r="11" spans="1:8">
      <c r="A11" s="153" t="s">
        <v>552</v>
      </c>
      <c r="B11" s="158"/>
      <c r="C11" s="159"/>
      <c r="D11" s="160">
        <v>40760</v>
      </c>
      <c r="E11" s="161"/>
      <c r="F11" s="162">
        <v>46457</v>
      </c>
      <c r="G11" s="163"/>
      <c r="H11" s="164"/>
    </row>
    <row r="12" spans="1:8">
      <c r="A12" s="165"/>
      <c r="B12" s="166"/>
      <c r="C12" s="173"/>
      <c r="D12" s="168">
        <v>26975</v>
      </c>
      <c r="E12" s="169"/>
      <c r="F12" s="170">
        <v>24020</v>
      </c>
      <c r="G12" s="171"/>
      <c r="H12" s="172"/>
    </row>
    <row r="13" spans="1:8">
      <c r="A13" s="153"/>
      <c r="B13" s="158"/>
      <c r="C13" s="174"/>
      <c r="D13" s="175">
        <v>37765</v>
      </c>
      <c r="E13" s="176"/>
      <c r="F13" s="177">
        <v>43976</v>
      </c>
      <c r="G13" s="178"/>
      <c r="H13" s="164"/>
    </row>
    <row r="14" spans="1:8">
      <c r="A14" s="165"/>
      <c r="B14" s="166"/>
      <c r="C14" s="167"/>
      <c r="D14" s="168">
        <v>21835</v>
      </c>
      <c r="E14" s="169"/>
      <c r="F14" s="170">
        <v>24281</v>
      </c>
      <c r="G14" s="171"/>
      <c r="H14" s="172"/>
    </row>
    <row r="17" spans="1:11">
      <c r="A17" s="149" t="s">
        <v>54</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55</v>
      </c>
      <c r="B19" s="179">
        <f>ROUND(VALUE(SUBSTITUTE(実質収支比率等に係る経年分析!F$48,"▲","-")),2)</f>
        <v>13.05</v>
      </c>
      <c r="C19" s="179">
        <f>ROUND(VALUE(SUBSTITUTE(実質収支比率等に係る経年分析!G$48,"▲","-")),2)</f>
        <v>8.01</v>
      </c>
      <c r="D19" s="179">
        <f>ROUND(VALUE(SUBSTITUTE(実質収支比率等に係る経年分析!H$48,"▲","-")),2)</f>
        <v>7.65</v>
      </c>
      <c r="E19" s="179">
        <f>ROUND(VALUE(SUBSTITUTE(実質収支比率等に係る経年分析!I$48,"▲","-")),2)</f>
        <v>9.17</v>
      </c>
      <c r="F19" s="179">
        <f>ROUND(VALUE(SUBSTITUTE(実質収支比率等に係る経年分析!J$48,"▲","-")),2)</f>
        <v>7.42</v>
      </c>
    </row>
    <row r="20" spans="1:11">
      <c r="A20" s="179" t="s">
        <v>56</v>
      </c>
      <c r="B20" s="179">
        <f>ROUND(VALUE(SUBSTITUTE(実質収支比率等に係る経年分析!F$47,"▲","-")),2)</f>
        <v>15.39</v>
      </c>
      <c r="C20" s="179">
        <f>ROUND(VALUE(SUBSTITUTE(実質収支比率等に係る経年分析!G$47,"▲","-")),2)</f>
        <v>21.13</v>
      </c>
      <c r="D20" s="179">
        <f>ROUND(VALUE(SUBSTITUTE(実質収支比率等に係る経年分析!H$47,"▲","-")),2)</f>
        <v>23.36</v>
      </c>
      <c r="E20" s="179">
        <f>ROUND(VALUE(SUBSTITUTE(実質収支比率等に係る経年分析!I$47,"▲","-")),2)</f>
        <v>15.01</v>
      </c>
      <c r="F20" s="179">
        <f>ROUND(VALUE(SUBSTITUTE(実質収支比率等に係る経年分析!J$47,"▲","-")),2)</f>
        <v>13.58</v>
      </c>
    </row>
    <row r="21" spans="1:11">
      <c r="A21" s="179" t="s">
        <v>57</v>
      </c>
      <c r="B21" s="179">
        <f>IF(ISNUMBER(VALUE(SUBSTITUTE(実質収支比率等に係る経年分析!F$49,"▲","-"))),ROUND(VALUE(SUBSTITUTE(実質収支比率等に係る経年分析!F$49,"▲","-")),2),NA())</f>
        <v>-1.05</v>
      </c>
      <c r="C21" s="179">
        <f>IF(ISNUMBER(VALUE(SUBSTITUTE(実質収支比率等に係る経年分析!G$49,"▲","-"))),ROUND(VALUE(SUBSTITUTE(実質収支比率等に係る経年分析!G$49,"▲","-")),2),NA())</f>
        <v>1</v>
      </c>
      <c r="D21" s="179">
        <f>IF(ISNUMBER(VALUE(SUBSTITUTE(実質収支比率等に係る経年分析!H$49,"▲","-"))),ROUND(VALUE(SUBSTITUTE(実質収支比率等に係る経年分析!H$49,"▲","-")),2),NA())</f>
        <v>2.1</v>
      </c>
      <c r="E21" s="179">
        <f>IF(ISNUMBER(VALUE(SUBSTITUTE(実質収支比率等に係る経年分析!I$49,"▲","-"))),ROUND(VALUE(SUBSTITUTE(実質収支比率等に係る経年分析!I$49,"▲","-")),2),NA())</f>
        <v>-6.38</v>
      </c>
      <c r="F21" s="179">
        <f>IF(ISNUMBER(VALUE(SUBSTITUTE(実質収支比率等に係る経年分析!J$49,"▲","-"))),ROUND(VALUE(SUBSTITUTE(実質収支比率等に係る経年分析!J$49,"▲","-")),2),NA())</f>
        <v>-2.37</v>
      </c>
    </row>
    <row r="24" spans="1:11">
      <c r="A24" s="149" t="s">
        <v>58</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59</v>
      </c>
      <c r="C26" s="180" t="s">
        <v>60</v>
      </c>
      <c r="D26" s="180" t="s">
        <v>59</v>
      </c>
      <c r="E26" s="180" t="s">
        <v>60</v>
      </c>
      <c r="F26" s="180" t="s">
        <v>59</v>
      </c>
      <c r="G26" s="180" t="s">
        <v>60</v>
      </c>
      <c r="H26" s="180" t="s">
        <v>59</v>
      </c>
      <c r="I26" s="180" t="s">
        <v>60</v>
      </c>
      <c r="J26" s="180" t="s">
        <v>59</v>
      </c>
      <c r="K26" s="180" t="s">
        <v>60</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交通災害共済事業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後期高齢者医療事業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小型自動車競走事業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c r="A32" s="180" t="str">
        <f>IF(連結実質赤字比率に係る赤字・黒字の構成分析!C$38="",NA(),連結実質赤字比率に係る赤字・黒字の構成分析!C$38)</f>
        <v>川口市下水道事業特別会計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0.63</v>
      </c>
    </row>
    <row r="33" spans="1:16">
      <c r="A33" s="180" t="str">
        <f>IF(連結実質赤字比率に係る赤字・黒字の構成分析!C$37="",NA(),連結実質赤字比率に係る赤字・黒字の構成分析!C$37)</f>
        <v>介護保険事業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0.68</v>
      </c>
    </row>
    <row r="34" spans="1:16">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4.18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2.02</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5.46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13.14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7.66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9.2100000000000009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7.4</v>
      </c>
    </row>
    <row r="39" spans="1:16">
      <c r="A39" s="149" t="s">
        <v>61</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c r="A42" s="181" t="s">
        <v>64</v>
      </c>
      <c r="B42" s="181"/>
      <c r="C42" s="181"/>
      <c r="D42" s="181">
        <f>'実質公債費比率（分子）の構造'!K$52</f>
        <v>16231</v>
      </c>
      <c r="E42" s="181"/>
      <c r="F42" s="181"/>
      <c r="G42" s="181">
        <f>'実質公債費比率（分子）の構造'!L$52</f>
        <v>15416</v>
      </c>
      <c r="H42" s="181"/>
      <c r="I42" s="181"/>
      <c r="J42" s="181">
        <f>'実質公債費比率（分子）の構造'!M$52</f>
        <v>15404</v>
      </c>
      <c r="K42" s="181"/>
      <c r="L42" s="181"/>
      <c r="M42" s="181">
        <f>'実質公債費比率（分子）の構造'!N$52</f>
        <v>14738</v>
      </c>
      <c r="N42" s="181"/>
      <c r="O42" s="181"/>
      <c r="P42" s="181">
        <f>'実質公債費比率（分子）の構造'!O$52</f>
        <v>14354</v>
      </c>
    </row>
    <row r="43" spans="1:16">
      <c r="A43" s="181" t="s">
        <v>65</v>
      </c>
      <c r="B43" s="181">
        <f>'実質公債費比率（分子）の構造'!K$51</f>
        <v>16</v>
      </c>
      <c r="C43" s="181"/>
      <c r="D43" s="181"/>
      <c r="E43" s="181">
        <f>'実質公債費比率（分子）の構造'!L$51</f>
        <v>8</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66</v>
      </c>
      <c r="B44" s="181">
        <f>'実質公債費比率（分子）の構造'!K$50</f>
        <v>1610</v>
      </c>
      <c r="C44" s="181"/>
      <c r="D44" s="181"/>
      <c r="E44" s="181">
        <f>'実質公債費比率（分子）の構造'!L$50</f>
        <v>112</v>
      </c>
      <c r="F44" s="181"/>
      <c r="G44" s="181"/>
      <c r="H44" s="181">
        <f>'実質公債費比率（分子）の構造'!M$50</f>
        <v>1152</v>
      </c>
      <c r="I44" s="181"/>
      <c r="J44" s="181"/>
      <c r="K44" s="181">
        <f>'実質公債費比率（分子）の構造'!N$50</f>
        <v>2433</v>
      </c>
      <c r="L44" s="181"/>
      <c r="M44" s="181"/>
      <c r="N44" s="181">
        <f>'実質公債費比率（分子）の構造'!O$50</f>
        <v>3968</v>
      </c>
      <c r="O44" s="181"/>
      <c r="P44" s="181"/>
    </row>
    <row r="45" spans="1:16">
      <c r="A45" s="181" t="s">
        <v>67</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68</v>
      </c>
      <c r="B46" s="181">
        <f>'実質公債費比率（分子）の構造'!K$48</f>
        <v>3110</v>
      </c>
      <c r="C46" s="181"/>
      <c r="D46" s="181"/>
      <c r="E46" s="181">
        <f>'実質公債費比率（分子）の構造'!L$48</f>
        <v>3062</v>
      </c>
      <c r="F46" s="181"/>
      <c r="G46" s="181"/>
      <c r="H46" s="181">
        <f>'実質公債費比率（分子）の構造'!M$48</f>
        <v>2646</v>
      </c>
      <c r="I46" s="181"/>
      <c r="J46" s="181"/>
      <c r="K46" s="181">
        <f>'実質公債費比率（分子）の構造'!N$48</f>
        <v>2538</v>
      </c>
      <c r="L46" s="181"/>
      <c r="M46" s="181"/>
      <c r="N46" s="181">
        <f>'実質公債費比率（分子）の構造'!O$48</f>
        <v>2972</v>
      </c>
      <c r="O46" s="181"/>
      <c r="P46" s="181"/>
    </row>
    <row r="47" spans="1:16">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71</v>
      </c>
      <c r="B49" s="181">
        <f>'実質公債費比率（分子）の構造'!K$45</f>
        <v>16468</v>
      </c>
      <c r="C49" s="181"/>
      <c r="D49" s="181"/>
      <c r="E49" s="181">
        <f>'実質公債費比率（分子）の構造'!L$45</f>
        <v>16460</v>
      </c>
      <c r="F49" s="181"/>
      <c r="G49" s="181"/>
      <c r="H49" s="181">
        <f>'実質公債費比率（分子）の構造'!M$45</f>
        <v>15734</v>
      </c>
      <c r="I49" s="181"/>
      <c r="J49" s="181"/>
      <c r="K49" s="181">
        <f>'実質公債費比率（分子）の構造'!N$45</f>
        <v>15580</v>
      </c>
      <c r="L49" s="181"/>
      <c r="M49" s="181"/>
      <c r="N49" s="181">
        <f>'実質公債費比率（分子）の構造'!O$45</f>
        <v>14867</v>
      </c>
      <c r="O49" s="181"/>
      <c r="P49" s="181"/>
    </row>
    <row r="50" spans="1:16">
      <c r="A50" s="181" t="s">
        <v>72</v>
      </c>
      <c r="B50" s="181" t="e">
        <f>NA()</f>
        <v>#N/A</v>
      </c>
      <c r="C50" s="181">
        <f>IF(ISNUMBER('実質公債費比率（分子）の構造'!K$53),'実質公債費比率（分子）の構造'!K$53,NA())</f>
        <v>4973</v>
      </c>
      <c r="D50" s="181" t="e">
        <f>NA()</f>
        <v>#N/A</v>
      </c>
      <c r="E50" s="181" t="e">
        <f>NA()</f>
        <v>#N/A</v>
      </c>
      <c r="F50" s="181">
        <f>IF(ISNUMBER('実質公債費比率（分子）の構造'!L$53),'実質公債費比率（分子）の構造'!L$53,NA())</f>
        <v>4226</v>
      </c>
      <c r="G50" s="181" t="e">
        <f>NA()</f>
        <v>#N/A</v>
      </c>
      <c r="H50" s="181" t="e">
        <f>NA()</f>
        <v>#N/A</v>
      </c>
      <c r="I50" s="181">
        <f>IF(ISNUMBER('実質公債費比率（分子）の構造'!M$53),'実質公債費比率（分子）の構造'!M$53,NA())</f>
        <v>4128</v>
      </c>
      <c r="J50" s="181" t="e">
        <f>NA()</f>
        <v>#N/A</v>
      </c>
      <c r="K50" s="181" t="e">
        <f>NA()</f>
        <v>#N/A</v>
      </c>
      <c r="L50" s="181">
        <f>IF(ISNUMBER('実質公債費比率（分子）の構造'!N$53),'実質公債費比率（分子）の構造'!N$53,NA())</f>
        <v>5813</v>
      </c>
      <c r="M50" s="181" t="e">
        <f>NA()</f>
        <v>#N/A</v>
      </c>
      <c r="N50" s="181" t="e">
        <f>NA()</f>
        <v>#N/A</v>
      </c>
      <c r="O50" s="181">
        <f>IF(ISNUMBER('実質公債費比率（分子）の構造'!O$53),'実質公債費比率（分子）の構造'!O$53,NA())</f>
        <v>7453</v>
      </c>
      <c r="P50" s="181" t="e">
        <f>NA()</f>
        <v>#N/A</v>
      </c>
    </row>
    <row r="53" spans="1:16">
      <c r="A53" s="149" t="s">
        <v>73</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c r="A56" s="180" t="s">
        <v>43</v>
      </c>
      <c r="B56" s="180"/>
      <c r="C56" s="180"/>
      <c r="D56" s="180">
        <f>'将来負担比率（分子）の構造'!I$52</f>
        <v>115213</v>
      </c>
      <c r="E56" s="180"/>
      <c r="F56" s="180"/>
      <c r="G56" s="180">
        <f>'将来負担比率（分子）の構造'!J$52</f>
        <v>114502</v>
      </c>
      <c r="H56" s="180"/>
      <c r="I56" s="180"/>
      <c r="J56" s="180">
        <f>'将来負担比率（分子）の構造'!K$52</f>
        <v>114964</v>
      </c>
      <c r="K56" s="180"/>
      <c r="L56" s="180"/>
      <c r="M56" s="180">
        <f>'将来負担比率（分子）の構造'!L$52</f>
        <v>116248</v>
      </c>
      <c r="N56" s="180"/>
      <c r="O56" s="180"/>
      <c r="P56" s="180">
        <f>'将来負担比率（分子）の構造'!M$52</f>
        <v>117036</v>
      </c>
    </row>
    <row r="57" spans="1:16">
      <c r="A57" s="180" t="s">
        <v>42</v>
      </c>
      <c r="B57" s="180"/>
      <c r="C57" s="180"/>
      <c r="D57" s="180">
        <f>'将来負担比率（分子）の構造'!I$51</f>
        <v>54242</v>
      </c>
      <c r="E57" s="180"/>
      <c r="F57" s="180"/>
      <c r="G57" s="180">
        <f>'将来負担比率（分子）の構造'!J$51</f>
        <v>57345</v>
      </c>
      <c r="H57" s="180"/>
      <c r="I57" s="180"/>
      <c r="J57" s="180">
        <f>'将来負担比率（分子）の構造'!K$51</f>
        <v>60863</v>
      </c>
      <c r="K57" s="180"/>
      <c r="L57" s="180"/>
      <c r="M57" s="180">
        <f>'将来負担比率（分子）の構造'!L$51</f>
        <v>60426</v>
      </c>
      <c r="N57" s="180"/>
      <c r="O57" s="180"/>
      <c r="P57" s="180">
        <f>'将来負担比率（分子）の構造'!M$51</f>
        <v>55158</v>
      </c>
    </row>
    <row r="58" spans="1:16">
      <c r="A58" s="180" t="s">
        <v>41</v>
      </c>
      <c r="B58" s="180"/>
      <c r="C58" s="180"/>
      <c r="D58" s="180">
        <f>'将来負担比率（分子）の構造'!I$50</f>
        <v>41743</v>
      </c>
      <c r="E58" s="180"/>
      <c r="F58" s="180"/>
      <c r="G58" s="180">
        <f>'将来負担比率（分子）の構造'!J$50</f>
        <v>53279</v>
      </c>
      <c r="H58" s="180"/>
      <c r="I58" s="180"/>
      <c r="J58" s="180">
        <f>'将来負担比率（分子）の構造'!K$50</f>
        <v>51933</v>
      </c>
      <c r="K58" s="180"/>
      <c r="L58" s="180"/>
      <c r="M58" s="180">
        <f>'将来負担比率（分子）の構造'!L$50</f>
        <v>50713</v>
      </c>
      <c r="N58" s="180"/>
      <c r="O58" s="180"/>
      <c r="P58" s="180">
        <f>'将来負担比率（分子）の構造'!M$50</f>
        <v>51701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908</v>
      </c>
      <c r="C61" s="180"/>
      <c r="D61" s="180"/>
      <c r="E61" s="180">
        <f>'将来負担比率（分子）の構造'!J$46</f>
        <v>1092</v>
      </c>
      <c r="F61" s="180"/>
      <c r="G61" s="180"/>
      <c r="H61" s="180">
        <f>'将来負担比率（分子）の構造'!K$46</f>
        <v>1203</v>
      </c>
      <c r="I61" s="180"/>
      <c r="J61" s="180"/>
      <c r="K61" s="180">
        <f>'将来負担比率（分子）の構造'!L$46</f>
        <v>1172</v>
      </c>
      <c r="L61" s="180"/>
      <c r="M61" s="180"/>
      <c r="N61" s="180">
        <f>'将来負担比率（分子）の構造'!M$46</f>
        <v>1082</v>
      </c>
      <c r="O61" s="180"/>
      <c r="P61" s="180"/>
    </row>
    <row r="62" spans="1:16">
      <c r="A62" s="180" t="s">
        <v>35</v>
      </c>
      <c r="B62" s="180">
        <f>'将来負担比率（分子）の構造'!I$45</f>
        <v>23332</v>
      </c>
      <c r="C62" s="180"/>
      <c r="D62" s="180"/>
      <c r="E62" s="180">
        <f>'将来負担比率（分子）の構造'!J$45</f>
        <v>22482</v>
      </c>
      <c r="F62" s="180"/>
      <c r="G62" s="180"/>
      <c r="H62" s="180">
        <f>'将来負担比率（分子）の構造'!K$45</f>
        <v>23340</v>
      </c>
      <c r="I62" s="180"/>
      <c r="J62" s="180"/>
      <c r="K62" s="180">
        <f>'将来負担比率（分子）の構造'!L$45</f>
        <v>23067</v>
      </c>
      <c r="L62" s="180"/>
      <c r="M62" s="180"/>
      <c r="N62" s="180">
        <f>'将来負担比率（分子）の構造'!M$45</f>
        <v>23292</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37327</v>
      </c>
      <c r="C64" s="180"/>
      <c r="D64" s="180"/>
      <c r="E64" s="180">
        <f>'将来負担比率（分子）の構造'!J$43</f>
        <v>35717</v>
      </c>
      <c r="F64" s="180"/>
      <c r="G64" s="180"/>
      <c r="H64" s="180">
        <f>'将来負担比率（分子）の構造'!K$43</f>
        <v>32339</v>
      </c>
      <c r="I64" s="180"/>
      <c r="J64" s="180"/>
      <c r="K64" s="180">
        <f>'将来負担比率（分子）の構造'!L$43</f>
        <v>29559</v>
      </c>
      <c r="L64" s="180"/>
      <c r="M64" s="180"/>
      <c r="N64" s="180">
        <f>'将来負担比率（分子）の構造'!M$43</f>
        <v>29166</v>
      </c>
      <c r="O64" s="180"/>
      <c r="P64" s="180"/>
    </row>
    <row r="65" spans="1:16">
      <c r="A65" s="180" t="s">
        <v>32</v>
      </c>
      <c r="B65" s="180">
        <f>'将来負担比率（分子）の構造'!I$42</f>
        <v>16010</v>
      </c>
      <c r="C65" s="180"/>
      <c r="D65" s="180"/>
      <c r="E65" s="180">
        <f>'将来負担比率（分子）の構造'!J$42</f>
        <v>15086</v>
      </c>
      <c r="F65" s="180"/>
      <c r="G65" s="180"/>
      <c r="H65" s="180">
        <f>'将来負担比率（分子）の構造'!K$42</f>
        <v>13724</v>
      </c>
      <c r="I65" s="180"/>
      <c r="J65" s="180"/>
      <c r="K65" s="180">
        <f>'将来負担比率（分子）の構造'!L$42</f>
        <v>11284</v>
      </c>
      <c r="L65" s="180"/>
      <c r="M65" s="180"/>
      <c r="N65" s="180">
        <f>'将来負担比率（分子）の構造'!M$42</f>
        <v>7386</v>
      </c>
      <c r="O65" s="180"/>
      <c r="P65" s="180"/>
    </row>
    <row r="66" spans="1:16">
      <c r="A66" s="180" t="s">
        <v>31</v>
      </c>
      <c r="B66" s="180">
        <f>'将来負担比率（分子）の構造'!I$41</f>
        <v>165473</v>
      </c>
      <c r="C66" s="180"/>
      <c r="D66" s="180"/>
      <c r="E66" s="180">
        <f>'将来負担比率（分子）の構造'!J$41</f>
        <v>161518</v>
      </c>
      <c r="F66" s="180"/>
      <c r="G66" s="180"/>
      <c r="H66" s="180">
        <f>'将来負担比率（分子）の構造'!K$41</f>
        <v>162525</v>
      </c>
      <c r="I66" s="180"/>
      <c r="J66" s="180"/>
      <c r="K66" s="180">
        <f>'将来負担比率（分子）の構造'!L$41</f>
        <v>168288</v>
      </c>
      <c r="L66" s="180"/>
      <c r="M66" s="180"/>
      <c r="N66" s="180">
        <f>'将来負担比率（分子）の構造'!M$41</f>
        <v>166807</v>
      </c>
      <c r="O66" s="180"/>
      <c r="P66" s="180"/>
    </row>
    <row r="67" spans="1:16">
      <c r="A67" s="180" t="s">
        <v>76</v>
      </c>
      <c r="B67" s="180" t="e">
        <f>NA()</f>
        <v>#N/A</v>
      </c>
      <c r="C67" s="180">
        <f>IF(ISNUMBER('将来負担比率（分子）の構造'!I$53), IF('将来負担比率（分子）の構造'!I$53 &lt; 0, 0, '将来負担比率（分子）の構造'!I$53), NA())</f>
        <v>31853</v>
      </c>
      <c r="D67" s="180" t="e">
        <f>NA()</f>
        <v>#N/A</v>
      </c>
      <c r="E67" s="180" t="e">
        <f>NA()</f>
        <v>#N/A</v>
      </c>
      <c r="F67" s="180">
        <f>IF(ISNUMBER('将来負担比率（分子）の構造'!J$53), IF('将来負担比率（分子）の構造'!J$53 &lt; 0, 0, '将来負担比率（分子）の構造'!J$53), NA())</f>
        <v>10770</v>
      </c>
      <c r="G67" s="180" t="e">
        <f>NA()</f>
        <v>#N/A</v>
      </c>
      <c r="H67" s="180" t="e">
        <f>NA()</f>
        <v>#N/A</v>
      </c>
      <c r="I67" s="180">
        <f>IF(ISNUMBER('将来負担比率（分子）の構造'!K$53), IF('将来負担比率（分子）の構造'!K$53 &lt; 0, 0, '将来負担比率（分子）の構造'!K$53), NA())</f>
        <v>5370</v>
      </c>
      <c r="J67" s="180" t="e">
        <f>NA()</f>
        <v>#N/A</v>
      </c>
      <c r="K67" s="180" t="e">
        <f>NA()</f>
        <v>#N/A</v>
      </c>
      <c r="L67" s="180">
        <f>IF(ISNUMBER('将来負担比率（分子）の構造'!L$53), IF('将来負担比率（分子）の構造'!L$53 &lt; 0, 0, '将来負担比率（分子）の構造'!L$53), NA())</f>
        <v>5982</v>
      </c>
      <c r="M67" s="180" t="e">
        <f>NA()</f>
        <v>#N/A</v>
      </c>
      <c r="N67" s="180" t="e">
        <f>NA()</f>
        <v>#N/A</v>
      </c>
      <c r="O67" s="180">
        <f>IF(ISNUMBER('将来負担比率（分子）の構造'!M$53), IF('将来負担比率（分子）の構造'!M$53 &lt; 0, 0, '将来負担比率（分子）の構造'!M$53), NA())</f>
        <v>3837</v>
      </c>
      <c r="P67" s="180" t="e">
        <f>NA()</f>
        <v>#N/A</v>
      </c>
    </row>
    <row r="70" spans="1:16">
      <c r="A70" s="182" t="s">
        <v>77</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78</v>
      </c>
      <c r="B72" s="184">
        <f>基金残高に係る経年分析!F55</f>
        <v>23729</v>
      </c>
      <c r="C72" s="184">
        <f>基金残高に係る経年分析!G55</f>
        <v>15470</v>
      </c>
      <c r="D72" s="184">
        <f>基金残高に係る経年分析!H55</f>
        <v>14487</v>
      </c>
    </row>
    <row r="73" spans="1:16">
      <c r="A73" s="183" t="s">
        <v>79</v>
      </c>
      <c r="B73" s="184">
        <f>基金残高に係る経年分析!F56</f>
        <v>5023</v>
      </c>
      <c r="C73" s="184">
        <f>基金残高に係る経年分析!G56</f>
        <v>5178</v>
      </c>
      <c r="D73" s="184">
        <f>基金残高に係る経年分析!H56</f>
        <v>5155</v>
      </c>
    </row>
    <row r="74" spans="1:16">
      <c r="A74" s="183" t="s">
        <v>80</v>
      </c>
      <c r="B74" s="184">
        <f>基金残高に係る経年分析!F57</f>
        <v>25312</v>
      </c>
      <c r="C74" s="184">
        <f>基金残高に係る経年分析!G57</f>
        <v>30195</v>
      </c>
      <c r="D74" s="184">
        <f>基金残高に係る経年分析!H57</f>
        <v>29678</v>
      </c>
    </row>
  </sheetData>
  <sheetProtection algorithmName="SHA-512" hashValue="nY3ph/lORzu9KQYwJ5h5VI6z4lptFxlprCmQK8WZUvfJ5G/KuSpOnuRcGTLPajEprStKxiyJzWbAaE9q6s3JtA==" saltValue="nTOq6WY/YsyI+YGQp68l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227</v>
      </c>
      <c r="C5" s="761"/>
      <c r="D5" s="761"/>
      <c r="E5" s="761"/>
      <c r="F5" s="761"/>
      <c r="G5" s="761"/>
      <c r="H5" s="761"/>
      <c r="I5" s="761"/>
      <c r="J5" s="761"/>
      <c r="K5" s="761"/>
      <c r="L5" s="761"/>
      <c r="M5" s="761"/>
      <c r="N5" s="761"/>
      <c r="O5" s="761"/>
      <c r="P5" s="761"/>
      <c r="Q5" s="762"/>
      <c r="R5" s="726">
        <v>96253735</v>
      </c>
      <c r="S5" s="727"/>
      <c r="T5" s="727"/>
      <c r="U5" s="727"/>
      <c r="V5" s="727"/>
      <c r="W5" s="727"/>
      <c r="X5" s="727"/>
      <c r="Y5" s="773"/>
      <c r="Z5" s="791">
        <v>48.2</v>
      </c>
      <c r="AA5" s="791"/>
      <c r="AB5" s="791"/>
      <c r="AC5" s="791"/>
      <c r="AD5" s="792">
        <v>87536106</v>
      </c>
      <c r="AE5" s="792"/>
      <c r="AF5" s="792"/>
      <c r="AG5" s="792"/>
      <c r="AH5" s="792"/>
      <c r="AI5" s="792"/>
      <c r="AJ5" s="792"/>
      <c r="AK5" s="792"/>
      <c r="AL5" s="774">
        <v>83.5</v>
      </c>
      <c r="AM5" s="743"/>
      <c r="AN5" s="743"/>
      <c r="AO5" s="775"/>
      <c r="AP5" s="760" t="s">
        <v>228</v>
      </c>
      <c r="AQ5" s="761"/>
      <c r="AR5" s="761"/>
      <c r="AS5" s="761"/>
      <c r="AT5" s="761"/>
      <c r="AU5" s="761"/>
      <c r="AV5" s="761"/>
      <c r="AW5" s="761"/>
      <c r="AX5" s="761"/>
      <c r="AY5" s="761"/>
      <c r="AZ5" s="761"/>
      <c r="BA5" s="761"/>
      <c r="BB5" s="761"/>
      <c r="BC5" s="761"/>
      <c r="BD5" s="761"/>
      <c r="BE5" s="761"/>
      <c r="BF5" s="762"/>
      <c r="BG5" s="661">
        <v>86020395</v>
      </c>
      <c r="BH5" s="664"/>
      <c r="BI5" s="664"/>
      <c r="BJ5" s="664"/>
      <c r="BK5" s="664"/>
      <c r="BL5" s="664"/>
      <c r="BM5" s="664"/>
      <c r="BN5" s="665"/>
      <c r="BO5" s="723">
        <v>89.4</v>
      </c>
      <c r="BP5" s="723"/>
      <c r="BQ5" s="723"/>
      <c r="BR5" s="723"/>
      <c r="BS5" s="724">
        <v>551007</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c r="B6" s="658" t="s">
        <v>232</v>
      </c>
      <c r="C6" s="659"/>
      <c r="D6" s="659"/>
      <c r="E6" s="659"/>
      <c r="F6" s="659"/>
      <c r="G6" s="659"/>
      <c r="H6" s="659"/>
      <c r="I6" s="659"/>
      <c r="J6" s="659"/>
      <c r="K6" s="659"/>
      <c r="L6" s="659"/>
      <c r="M6" s="659"/>
      <c r="N6" s="659"/>
      <c r="O6" s="659"/>
      <c r="P6" s="659"/>
      <c r="Q6" s="660"/>
      <c r="R6" s="661">
        <v>942171</v>
      </c>
      <c r="S6" s="664"/>
      <c r="T6" s="664"/>
      <c r="U6" s="664"/>
      <c r="V6" s="664"/>
      <c r="W6" s="664"/>
      <c r="X6" s="664"/>
      <c r="Y6" s="665"/>
      <c r="Z6" s="723">
        <v>0.5</v>
      </c>
      <c r="AA6" s="723"/>
      <c r="AB6" s="723"/>
      <c r="AC6" s="723"/>
      <c r="AD6" s="724">
        <v>942171</v>
      </c>
      <c r="AE6" s="724"/>
      <c r="AF6" s="724"/>
      <c r="AG6" s="724"/>
      <c r="AH6" s="724"/>
      <c r="AI6" s="724"/>
      <c r="AJ6" s="724"/>
      <c r="AK6" s="724"/>
      <c r="AL6" s="666">
        <v>0.9</v>
      </c>
      <c r="AM6" s="667"/>
      <c r="AN6" s="667"/>
      <c r="AO6" s="725"/>
      <c r="AP6" s="658" t="s">
        <v>233</v>
      </c>
      <c r="AQ6" s="659"/>
      <c r="AR6" s="659"/>
      <c r="AS6" s="659"/>
      <c r="AT6" s="659"/>
      <c r="AU6" s="659"/>
      <c r="AV6" s="659"/>
      <c r="AW6" s="659"/>
      <c r="AX6" s="659"/>
      <c r="AY6" s="659"/>
      <c r="AZ6" s="659"/>
      <c r="BA6" s="659"/>
      <c r="BB6" s="659"/>
      <c r="BC6" s="659"/>
      <c r="BD6" s="659"/>
      <c r="BE6" s="659"/>
      <c r="BF6" s="660"/>
      <c r="BG6" s="661">
        <v>86020395</v>
      </c>
      <c r="BH6" s="664"/>
      <c r="BI6" s="664"/>
      <c r="BJ6" s="664"/>
      <c r="BK6" s="664"/>
      <c r="BL6" s="664"/>
      <c r="BM6" s="664"/>
      <c r="BN6" s="665"/>
      <c r="BO6" s="723">
        <v>89.4</v>
      </c>
      <c r="BP6" s="723"/>
      <c r="BQ6" s="723"/>
      <c r="BR6" s="723"/>
      <c r="BS6" s="724">
        <v>551007</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881405</v>
      </c>
      <c r="CS6" s="664"/>
      <c r="CT6" s="664"/>
      <c r="CU6" s="664"/>
      <c r="CV6" s="664"/>
      <c r="CW6" s="664"/>
      <c r="CX6" s="664"/>
      <c r="CY6" s="665"/>
      <c r="CZ6" s="774">
        <v>0.5</v>
      </c>
      <c r="DA6" s="743"/>
      <c r="DB6" s="743"/>
      <c r="DC6" s="777"/>
      <c r="DD6" s="669" t="s">
        <v>130</v>
      </c>
      <c r="DE6" s="664"/>
      <c r="DF6" s="664"/>
      <c r="DG6" s="664"/>
      <c r="DH6" s="664"/>
      <c r="DI6" s="664"/>
      <c r="DJ6" s="664"/>
      <c r="DK6" s="664"/>
      <c r="DL6" s="664"/>
      <c r="DM6" s="664"/>
      <c r="DN6" s="664"/>
      <c r="DO6" s="664"/>
      <c r="DP6" s="665"/>
      <c r="DQ6" s="669">
        <v>881402</v>
      </c>
      <c r="DR6" s="664"/>
      <c r="DS6" s="664"/>
      <c r="DT6" s="664"/>
      <c r="DU6" s="664"/>
      <c r="DV6" s="664"/>
      <c r="DW6" s="664"/>
      <c r="DX6" s="664"/>
      <c r="DY6" s="664"/>
      <c r="DZ6" s="664"/>
      <c r="EA6" s="664"/>
      <c r="EB6" s="664"/>
      <c r="EC6" s="704"/>
    </row>
    <row r="7" spans="2:143" ht="11.25" customHeight="1">
      <c r="B7" s="658" t="s">
        <v>235</v>
      </c>
      <c r="C7" s="659"/>
      <c r="D7" s="659"/>
      <c r="E7" s="659"/>
      <c r="F7" s="659"/>
      <c r="G7" s="659"/>
      <c r="H7" s="659"/>
      <c r="I7" s="659"/>
      <c r="J7" s="659"/>
      <c r="K7" s="659"/>
      <c r="L7" s="659"/>
      <c r="M7" s="659"/>
      <c r="N7" s="659"/>
      <c r="O7" s="659"/>
      <c r="P7" s="659"/>
      <c r="Q7" s="660"/>
      <c r="R7" s="661">
        <v>132369</v>
      </c>
      <c r="S7" s="664"/>
      <c r="T7" s="664"/>
      <c r="U7" s="664"/>
      <c r="V7" s="664"/>
      <c r="W7" s="664"/>
      <c r="X7" s="664"/>
      <c r="Y7" s="665"/>
      <c r="Z7" s="723">
        <v>0.1</v>
      </c>
      <c r="AA7" s="723"/>
      <c r="AB7" s="723"/>
      <c r="AC7" s="723"/>
      <c r="AD7" s="724">
        <v>132369</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43919088</v>
      </c>
      <c r="BH7" s="664"/>
      <c r="BI7" s="664"/>
      <c r="BJ7" s="664"/>
      <c r="BK7" s="664"/>
      <c r="BL7" s="664"/>
      <c r="BM7" s="664"/>
      <c r="BN7" s="665"/>
      <c r="BO7" s="723">
        <v>45.6</v>
      </c>
      <c r="BP7" s="723"/>
      <c r="BQ7" s="723"/>
      <c r="BR7" s="723"/>
      <c r="BS7" s="724">
        <v>551007</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12747054</v>
      </c>
      <c r="CS7" s="664"/>
      <c r="CT7" s="664"/>
      <c r="CU7" s="664"/>
      <c r="CV7" s="664"/>
      <c r="CW7" s="664"/>
      <c r="CX7" s="664"/>
      <c r="CY7" s="665"/>
      <c r="CZ7" s="723">
        <v>6.7</v>
      </c>
      <c r="DA7" s="723"/>
      <c r="DB7" s="723"/>
      <c r="DC7" s="723"/>
      <c r="DD7" s="669">
        <v>1745437</v>
      </c>
      <c r="DE7" s="664"/>
      <c r="DF7" s="664"/>
      <c r="DG7" s="664"/>
      <c r="DH7" s="664"/>
      <c r="DI7" s="664"/>
      <c r="DJ7" s="664"/>
      <c r="DK7" s="664"/>
      <c r="DL7" s="664"/>
      <c r="DM7" s="664"/>
      <c r="DN7" s="664"/>
      <c r="DO7" s="664"/>
      <c r="DP7" s="665"/>
      <c r="DQ7" s="669">
        <v>10073515</v>
      </c>
      <c r="DR7" s="664"/>
      <c r="DS7" s="664"/>
      <c r="DT7" s="664"/>
      <c r="DU7" s="664"/>
      <c r="DV7" s="664"/>
      <c r="DW7" s="664"/>
      <c r="DX7" s="664"/>
      <c r="DY7" s="664"/>
      <c r="DZ7" s="664"/>
      <c r="EA7" s="664"/>
      <c r="EB7" s="664"/>
      <c r="EC7" s="704"/>
    </row>
    <row r="8" spans="2:143" ht="11.25" customHeight="1">
      <c r="B8" s="658" t="s">
        <v>238</v>
      </c>
      <c r="C8" s="659"/>
      <c r="D8" s="659"/>
      <c r="E8" s="659"/>
      <c r="F8" s="659"/>
      <c r="G8" s="659"/>
      <c r="H8" s="659"/>
      <c r="I8" s="659"/>
      <c r="J8" s="659"/>
      <c r="K8" s="659"/>
      <c r="L8" s="659"/>
      <c r="M8" s="659"/>
      <c r="N8" s="659"/>
      <c r="O8" s="659"/>
      <c r="P8" s="659"/>
      <c r="Q8" s="660"/>
      <c r="R8" s="661">
        <v>368635</v>
      </c>
      <c r="S8" s="664"/>
      <c r="T8" s="664"/>
      <c r="U8" s="664"/>
      <c r="V8" s="664"/>
      <c r="W8" s="664"/>
      <c r="X8" s="664"/>
      <c r="Y8" s="665"/>
      <c r="Z8" s="723">
        <v>0.2</v>
      </c>
      <c r="AA8" s="723"/>
      <c r="AB8" s="723"/>
      <c r="AC8" s="723"/>
      <c r="AD8" s="724">
        <v>368635</v>
      </c>
      <c r="AE8" s="724"/>
      <c r="AF8" s="724"/>
      <c r="AG8" s="724"/>
      <c r="AH8" s="724"/>
      <c r="AI8" s="724"/>
      <c r="AJ8" s="724"/>
      <c r="AK8" s="724"/>
      <c r="AL8" s="666">
        <v>0.4</v>
      </c>
      <c r="AM8" s="667"/>
      <c r="AN8" s="667"/>
      <c r="AO8" s="725"/>
      <c r="AP8" s="658" t="s">
        <v>239</v>
      </c>
      <c r="AQ8" s="659"/>
      <c r="AR8" s="659"/>
      <c r="AS8" s="659"/>
      <c r="AT8" s="659"/>
      <c r="AU8" s="659"/>
      <c r="AV8" s="659"/>
      <c r="AW8" s="659"/>
      <c r="AX8" s="659"/>
      <c r="AY8" s="659"/>
      <c r="AZ8" s="659"/>
      <c r="BA8" s="659"/>
      <c r="BB8" s="659"/>
      <c r="BC8" s="659"/>
      <c r="BD8" s="659"/>
      <c r="BE8" s="659"/>
      <c r="BF8" s="660"/>
      <c r="BG8" s="661">
        <v>1083300</v>
      </c>
      <c r="BH8" s="664"/>
      <c r="BI8" s="664"/>
      <c r="BJ8" s="664"/>
      <c r="BK8" s="664"/>
      <c r="BL8" s="664"/>
      <c r="BM8" s="664"/>
      <c r="BN8" s="665"/>
      <c r="BO8" s="723">
        <v>1.1000000000000001</v>
      </c>
      <c r="BP8" s="723"/>
      <c r="BQ8" s="723"/>
      <c r="BR8" s="723"/>
      <c r="BS8" s="669" t="s">
        <v>130</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87161670</v>
      </c>
      <c r="CS8" s="664"/>
      <c r="CT8" s="664"/>
      <c r="CU8" s="664"/>
      <c r="CV8" s="664"/>
      <c r="CW8" s="664"/>
      <c r="CX8" s="664"/>
      <c r="CY8" s="665"/>
      <c r="CZ8" s="723">
        <v>46.1</v>
      </c>
      <c r="DA8" s="723"/>
      <c r="DB8" s="723"/>
      <c r="DC8" s="723"/>
      <c r="DD8" s="669">
        <v>2752400</v>
      </c>
      <c r="DE8" s="664"/>
      <c r="DF8" s="664"/>
      <c r="DG8" s="664"/>
      <c r="DH8" s="664"/>
      <c r="DI8" s="664"/>
      <c r="DJ8" s="664"/>
      <c r="DK8" s="664"/>
      <c r="DL8" s="664"/>
      <c r="DM8" s="664"/>
      <c r="DN8" s="664"/>
      <c r="DO8" s="664"/>
      <c r="DP8" s="665"/>
      <c r="DQ8" s="669">
        <v>42027644</v>
      </c>
      <c r="DR8" s="664"/>
      <c r="DS8" s="664"/>
      <c r="DT8" s="664"/>
      <c r="DU8" s="664"/>
      <c r="DV8" s="664"/>
      <c r="DW8" s="664"/>
      <c r="DX8" s="664"/>
      <c r="DY8" s="664"/>
      <c r="DZ8" s="664"/>
      <c r="EA8" s="664"/>
      <c r="EB8" s="664"/>
      <c r="EC8" s="704"/>
    </row>
    <row r="9" spans="2:143" ht="11.25" customHeight="1">
      <c r="B9" s="658" t="s">
        <v>241</v>
      </c>
      <c r="C9" s="659"/>
      <c r="D9" s="659"/>
      <c r="E9" s="659"/>
      <c r="F9" s="659"/>
      <c r="G9" s="659"/>
      <c r="H9" s="659"/>
      <c r="I9" s="659"/>
      <c r="J9" s="659"/>
      <c r="K9" s="659"/>
      <c r="L9" s="659"/>
      <c r="M9" s="659"/>
      <c r="N9" s="659"/>
      <c r="O9" s="659"/>
      <c r="P9" s="659"/>
      <c r="Q9" s="660"/>
      <c r="R9" s="661">
        <v>340005</v>
      </c>
      <c r="S9" s="664"/>
      <c r="T9" s="664"/>
      <c r="U9" s="664"/>
      <c r="V9" s="664"/>
      <c r="W9" s="664"/>
      <c r="X9" s="664"/>
      <c r="Y9" s="665"/>
      <c r="Z9" s="723">
        <v>0.2</v>
      </c>
      <c r="AA9" s="723"/>
      <c r="AB9" s="723"/>
      <c r="AC9" s="723"/>
      <c r="AD9" s="724">
        <v>340005</v>
      </c>
      <c r="AE9" s="724"/>
      <c r="AF9" s="724"/>
      <c r="AG9" s="724"/>
      <c r="AH9" s="724"/>
      <c r="AI9" s="724"/>
      <c r="AJ9" s="724"/>
      <c r="AK9" s="724"/>
      <c r="AL9" s="666">
        <v>0.3</v>
      </c>
      <c r="AM9" s="667"/>
      <c r="AN9" s="667"/>
      <c r="AO9" s="725"/>
      <c r="AP9" s="658" t="s">
        <v>242</v>
      </c>
      <c r="AQ9" s="659"/>
      <c r="AR9" s="659"/>
      <c r="AS9" s="659"/>
      <c r="AT9" s="659"/>
      <c r="AU9" s="659"/>
      <c r="AV9" s="659"/>
      <c r="AW9" s="659"/>
      <c r="AX9" s="659"/>
      <c r="AY9" s="659"/>
      <c r="AZ9" s="659"/>
      <c r="BA9" s="659"/>
      <c r="BB9" s="659"/>
      <c r="BC9" s="659"/>
      <c r="BD9" s="659"/>
      <c r="BE9" s="659"/>
      <c r="BF9" s="660"/>
      <c r="BG9" s="661">
        <v>37994170</v>
      </c>
      <c r="BH9" s="664"/>
      <c r="BI9" s="664"/>
      <c r="BJ9" s="664"/>
      <c r="BK9" s="664"/>
      <c r="BL9" s="664"/>
      <c r="BM9" s="664"/>
      <c r="BN9" s="665"/>
      <c r="BO9" s="723">
        <v>39.5</v>
      </c>
      <c r="BP9" s="723"/>
      <c r="BQ9" s="723"/>
      <c r="BR9" s="723"/>
      <c r="BS9" s="669" t="s">
        <v>130</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16167920</v>
      </c>
      <c r="CS9" s="664"/>
      <c r="CT9" s="664"/>
      <c r="CU9" s="664"/>
      <c r="CV9" s="664"/>
      <c r="CW9" s="664"/>
      <c r="CX9" s="664"/>
      <c r="CY9" s="665"/>
      <c r="CZ9" s="723">
        <v>8.6</v>
      </c>
      <c r="DA9" s="723"/>
      <c r="DB9" s="723"/>
      <c r="DC9" s="723"/>
      <c r="DD9" s="669">
        <v>251474</v>
      </c>
      <c r="DE9" s="664"/>
      <c r="DF9" s="664"/>
      <c r="DG9" s="664"/>
      <c r="DH9" s="664"/>
      <c r="DI9" s="664"/>
      <c r="DJ9" s="664"/>
      <c r="DK9" s="664"/>
      <c r="DL9" s="664"/>
      <c r="DM9" s="664"/>
      <c r="DN9" s="664"/>
      <c r="DO9" s="664"/>
      <c r="DP9" s="665"/>
      <c r="DQ9" s="669">
        <v>13663159</v>
      </c>
      <c r="DR9" s="664"/>
      <c r="DS9" s="664"/>
      <c r="DT9" s="664"/>
      <c r="DU9" s="664"/>
      <c r="DV9" s="664"/>
      <c r="DW9" s="664"/>
      <c r="DX9" s="664"/>
      <c r="DY9" s="664"/>
      <c r="DZ9" s="664"/>
      <c r="EA9" s="664"/>
      <c r="EB9" s="664"/>
      <c r="EC9" s="704"/>
    </row>
    <row r="10" spans="2:143" ht="11.25" customHeight="1">
      <c r="B10" s="658" t="s">
        <v>244</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245</v>
      </c>
      <c r="AA10" s="723"/>
      <c r="AB10" s="723"/>
      <c r="AC10" s="723"/>
      <c r="AD10" s="724" t="s">
        <v>130</v>
      </c>
      <c r="AE10" s="724"/>
      <c r="AF10" s="724"/>
      <c r="AG10" s="724"/>
      <c r="AH10" s="724"/>
      <c r="AI10" s="724"/>
      <c r="AJ10" s="724"/>
      <c r="AK10" s="724"/>
      <c r="AL10" s="666" t="s">
        <v>245</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1558774</v>
      </c>
      <c r="BH10" s="664"/>
      <c r="BI10" s="664"/>
      <c r="BJ10" s="664"/>
      <c r="BK10" s="664"/>
      <c r="BL10" s="664"/>
      <c r="BM10" s="664"/>
      <c r="BN10" s="665"/>
      <c r="BO10" s="723">
        <v>1.6</v>
      </c>
      <c r="BP10" s="723"/>
      <c r="BQ10" s="723"/>
      <c r="BR10" s="723"/>
      <c r="BS10" s="669" t="s">
        <v>130</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435974</v>
      </c>
      <c r="CS10" s="664"/>
      <c r="CT10" s="664"/>
      <c r="CU10" s="664"/>
      <c r="CV10" s="664"/>
      <c r="CW10" s="664"/>
      <c r="CX10" s="664"/>
      <c r="CY10" s="665"/>
      <c r="CZ10" s="723">
        <v>0.2</v>
      </c>
      <c r="DA10" s="723"/>
      <c r="DB10" s="723"/>
      <c r="DC10" s="723"/>
      <c r="DD10" s="669">
        <v>159083</v>
      </c>
      <c r="DE10" s="664"/>
      <c r="DF10" s="664"/>
      <c r="DG10" s="664"/>
      <c r="DH10" s="664"/>
      <c r="DI10" s="664"/>
      <c r="DJ10" s="664"/>
      <c r="DK10" s="664"/>
      <c r="DL10" s="664"/>
      <c r="DM10" s="664"/>
      <c r="DN10" s="664"/>
      <c r="DO10" s="664"/>
      <c r="DP10" s="665"/>
      <c r="DQ10" s="669">
        <v>246609</v>
      </c>
      <c r="DR10" s="664"/>
      <c r="DS10" s="664"/>
      <c r="DT10" s="664"/>
      <c r="DU10" s="664"/>
      <c r="DV10" s="664"/>
      <c r="DW10" s="664"/>
      <c r="DX10" s="664"/>
      <c r="DY10" s="664"/>
      <c r="DZ10" s="664"/>
      <c r="EA10" s="664"/>
      <c r="EB10" s="664"/>
      <c r="EC10" s="704"/>
    </row>
    <row r="11" spans="2:143" ht="11.25" customHeight="1">
      <c r="B11" s="658" t="s">
        <v>248</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130</v>
      </c>
      <c r="AA11" s="723"/>
      <c r="AB11" s="723"/>
      <c r="AC11" s="723"/>
      <c r="AD11" s="724" t="s">
        <v>130</v>
      </c>
      <c r="AE11" s="724"/>
      <c r="AF11" s="724"/>
      <c r="AG11" s="724"/>
      <c r="AH11" s="724"/>
      <c r="AI11" s="724"/>
      <c r="AJ11" s="724"/>
      <c r="AK11" s="724"/>
      <c r="AL11" s="666" t="s">
        <v>130</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3282844</v>
      </c>
      <c r="BH11" s="664"/>
      <c r="BI11" s="664"/>
      <c r="BJ11" s="664"/>
      <c r="BK11" s="664"/>
      <c r="BL11" s="664"/>
      <c r="BM11" s="664"/>
      <c r="BN11" s="665"/>
      <c r="BO11" s="723">
        <v>3.4</v>
      </c>
      <c r="BP11" s="723"/>
      <c r="BQ11" s="723"/>
      <c r="BR11" s="723"/>
      <c r="BS11" s="669">
        <v>551007</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1055150</v>
      </c>
      <c r="CS11" s="664"/>
      <c r="CT11" s="664"/>
      <c r="CU11" s="664"/>
      <c r="CV11" s="664"/>
      <c r="CW11" s="664"/>
      <c r="CX11" s="664"/>
      <c r="CY11" s="665"/>
      <c r="CZ11" s="723">
        <v>0.6</v>
      </c>
      <c r="DA11" s="723"/>
      <c r="DB11" s="723"/>
      <c r="DC11" s="723"/>
      <c r="DD11" s="669">
        <v>128851</v>
      </c>
      <c r="DE11" s="664"/>
      <c r="DF11" s="664"/>
      <c r="DG11" s="664"/>
      <c r="DH11" s="664"/>
      <c r="DI11" s="664"/>
      <c r="DJ11" s="664"/>
      <c r="DK11" s="664"/>
      <c r="DL11" s="664"/>
      <c r="DM11" s="664"/>
      <c r="DN11" s="664"/>
      <c r="DO11" s="664"/>
      <c r="DP11" s="665"/>
      <c r="DQ11" s="669">
        <v>981468</v>
      </c>
      <c r="DR11" s="664"/>
      <c r="DS11" s="664"/>
      <c r="DT11" s="664"/>
      <c r="DU11" s="664"/>
      <c r="DV11" s="664"/>
      <c r="DW11" s="664"/>
      <c r="DX11" s="664"/>
      <c r="DY11" s="664"/>
      <c r="DZ11" s="664"/>
      <c r="EA11" s="664"/>
      <c r="EB11" s="664"/>
      <c r="EC11" s="704"/>
    </row>
    <row r="12" spans="2:143" ht="11.25" customHeight="1">
      <c r="B12" s="658" t="s">
        <v>251</v>
      </c>
      <c r="C12" s="659"/>
      <c r="D12" s="659"/>
      <c r="E12" s="659"/>
      <c r="F12" s="659"/>
      <c r="G12" s="659"/>
      <c r="H12" s="659"/>
      <c r="I12" s="659"/>
      <c r="J12" s="659"/>
      <c r="K12" s="659"/>
      <c r="L12" s="659"/>
      <c r="M12" s="659"/>
      <c r="N12" s="659"/>
      <c r="O12" s="659"/>
      <c r="P12" s="659"/>
      <c r="Q12" s="660"/>
      <c r="R12" s="661">
        <v>9739210</v>
      </c>
      <c r="S12" s="664"/>
      <c r="T12" s="664"/>
      <c r="U12" s="664"/>
      <c r="V12" s="664"/>
      <c r="W12" s="664"/>
      <c r="X12" s="664"/>
      <c r="Y12" s="665"/>
      <c r="Z12" s="723">
        <v>4.9000000000000004</v>
      </c>
      <c r="AA12" s="723"/>
      <c r="AB12" s="723"/>
      <c r="AC12" s="723"/>
      <c r="AD12" s="724">
        <v>9739210</v>
      </c>
      <c r="AE12" s="724"/>
      <c r="AF12" s="724"/>
      <c r="AG12" s="724"/>
      <c r="AH12" s="724"/>
      <c r="AI12" s="724"/>
      <c r="AJ12" s="724"/>
      <c r="AK12" s="724"/>
      <c r="AL12" s="666">
        <v>9.3000000000000007</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37263707</v>
      </c>
      <c r="BH12" s="664"/>
      <c r="BI12" s="664"/>
      <c r="BJ12" s="664"/>
      <c r="BK12" s="664"/>
      <c r="BL12" s="664"/>
      <c r="BM12" s="664"/>
      <c r="BN12" s="665"/>
      <c r="BO12" s="723">
        <v>38.700000000000003</v>
      </c>
      <c r="BP12" s="723"/>
      <c r="BQ12" s="723"/>
      <c r="BR12" s="723"/>
      <c r="BS12" s="669" t="s">
        <v>130</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818289</v>
      </c>
      <c r="CS12" s="664"/>
      <c r="CT12" s="664"/>
      <c r="CU12" s="664"/>
      <c r="CV12" s="664"/>
      <c r="CW12" s="664"/>
      <c r="CX12" s="664"/>
      <c r="CY12" s="665"/>
      <c r="CZ12" s="723">
        <v>0.4</v>
      </c>
      <c r="DA12" s="723"/>
      <c r="DB12" s="723"/>
      <c r="DC12" s="723"/>
      <c r="DD12" s="669">
        <v>17786</v>
      </c>
      <c r="DE12" s="664"/>
      <c r="DF12" s="664"/>
      <c r="DG12" s="664"/>
      <c r="DH12" s="664"/>
      <c r="DI12" s="664"/>
      <c r="DJ12" s="664"/>
      <c r="DK12" s="664"/>
      <c r="DL12" s="664"/>
      <c r="DM12" s="664"/>
      <c r="DN12" s="664"/>
      <c r="DO12" s="664"/>
      <c r="DP12" s="665"/>
      <c r="DQ12" s="669">
        <v>759665</v>
      </c>
      <c r="DR12" s="664"/>
      <c r="DS12" s="664"/>
      <c r="DT12" s="664"/>
      <c r="DU12" s="664"/>
      <c r="DV12" s="664"/>
      <c r="DW12" s="664"/>
      <c r="DX12" s="664"/>
      <c r="DY12" s="664"/>
      <c r="DZ12" s="664"/>
      <c r="EA12" s="664"/>
      <c r="EB12" s="664"/>
      <c r="EC12" s="704"/>
    </row>
    <row r="13" spans="2:143" ht="11.25" customHeight="1">
      <c r="B13" s="658" t="s">
        <v>254</v>
      </c>
      <c r="C13" s="659"/>
      <c r="D13" s="659"/>
      <c r="E13" s="659"/>
      <c r="F13" s="659"/>
      <c r="G13" s="659"/>
      <c r="H13" s="659"/>
      <c r="I13" s="659"/>
      <c r="J13" s="659"/>
      <c r="K13" s="659"/>
      <c r="L13" s="659"/>
      <c r="M13" s="659"/>
      <c r="N13" s="659"/>
      <c r="O13" s="659"/>
      <c r="P13" s="659"/>
      <c r="Q13" s="660"/>
      <c r="R13" s="661">
        <v>7826</v>
      </c>
      <c r="S13" s="664"/>
      <c r="T13" s="664"/>
      <c r="U13" s="664"/>
      <c r="V13" s="664"/>
      <c r="W13" s="664"/>
      <c r="X13" s="664"/>
      <c r="Y13" s="665"/>
      <c r="Z13" s="723">
        <v>0</v>
      </c>
      <c r="AA13" s="723"/>
      <c r="AB13" s="723"/>
      <c r="AC13" s="723"/>
      <c r="AD13" s="724">
        <v>7826</v>
      </c>
      <c r="AE13" s="724"/>
      <c r="AF13" s="724"/>
      <c r="AG13" s="724"/>
      <c r="AH13" s="724"/>
      <c r="AI13" s="724"/>
      <c r="AJ13" s="724"/>
      <c r="AK13" s="724"/>
      <c r="AL13" s="666">
        <v>0</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37199788</v>
      </c>
      <c r="BH13" s="664"/>
      <c r="BI13" s="664"/>
      <c r="BJ13" s="664"/>
      <c r="BK13" s="664"/>
      <c r="BL13" s="664"/>
      <c r="BM13" s="664"/>
      <c r="BN13" s="665"/>
      <c r="BO13" s="723">
        <v>38.6</v>
      </c>
      <c r="BP13" s="723"/>
      <c r="BQ13" s="723"/>
      <c r="BR13" s="723"/>
      <c r="BS13" s="669" t="s">
        <v>130</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25231363</v>
      </c>
      <c r="CS13" s="664"/>
      <c r="CT13" s="664"/>
      <c r="CU13" s="664"/>
      <c r="CV13" s="664"/>
      <c r="CW13" s="664"/>
      <c r="CX13" s="664"/>
      <c r="CY13" s="665"/>
      <c r="CZ13" s="723">
        <v>13.4</v>
      </c>
      <c r="DA13" s="723"/>
      <c r="DB13" s="723"/>
      <c r="DC13" s="723"/>
      <c r="DD13" s="669">
        <v>13835646</v>
      </c>
      <c r="DE13" s="664"/>
      <c r="DF13" s="664"/>
      <c r="DG13" s="664"/>
      <c r="DH13" s="664"/>
      <c r="DI13" s="664"/>
      <c r="DJ13" s="664"/>
      <c r="DK13" s="664"/>
      <c r="DL13" s="664"/>
      <c r="DM13" s="664"/>
      <c r="DN13" s="664"/>
      <c r="DO13" s="664"/>
      <c r="DP13" s="665"/>
      <c r="DQ13" s="669">
        <v>16854827</v>
      </c>
      <c r="DR13" s="664"/>
      <c r="DS13" s="664"/>
      <c r="DT13" s="664"/>
      <c r="DU13" s="664"/>
      <c r="DV13" s="664"/>
      <c r="DW13" s="664"/>
      <c r="DX13" s="664"/>
      <c r="DY13" s="664"/>
      <c r="DZ13" s="664"/>
      <c r="EA13" s="664"/>
      <c r="EB13" s="664"/>
      <c r="EC13" s="704"/>
    </row>
    <row r="14" spans="2:143" ht="11.25" customHeight="1">
      <c r="B14" s="658" t="s">
        <v>257</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130</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598306</v>
      </c>
      <c r="BH14" s="664"/>
      <c r="BI14" s="664"/>
      <c r="BJ14" s="664"/>
      <c r="BK14" s="664"/>
      <c r="BL14" s="664"/>
      <c r="BM14" s="664"/>
      <c r="BN14" s="665"/>
      <c r="BO14" s="723">
        <v>0.6</v>
      </c>
      <c r="BP14" s="723"/>
      <c r="BQ14" s="723"/>
      <c r="BR14" s="723"/>
      <c r="BS14" s="669" t="s">
        <v>130</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5915235</v>
      </c>
      <c r="CS14" s="664"/>
      <c r="CT14" s="664"/>
      <c r="CU14" s="664"/>
      <c r="CV14" s="664"/>
      <c r="CW14" s="664"/>
      <c r="CX14" s="664"/>
      <c r="CY14" s="665"/>
      <c r="CZ14" s="723">
        <v>3.1</v>
      </c>
      <c r="DA14" s="723"/>
      <c r="DB14" s="723"/>
      <c r="DC14" s="723"/>
      <c r="DD14" s="669">
        <v>413435</v>
      </c>
      <c r="DE14" s="664"/>
      <c r="DF14" s="664"/>
      <c r="DG14" s="664"/>
      <c r="DH14" s="664"/>
      <c r="DI14" s="664"/>
      <c r="DJ14" s="664"/>
      <c r="DK14" s="664"/>
      <c r="DL14" s="664"/>
      <c r="DM14" s="664"/>
      <c r="DN14" s="664"/>
      <c r="DO14" s="664"/>
      <c r="DP14" s="665"/>
      <c r="DQ14" s="669">
        <v>5777380</v>
      </c>
      <c r="DR14" s="664"/>
      <c r="DS14" s="664"/>
      <c r="DT14" s="664"/>
      <c r="DU14" s="664"/>
      <c r="DV14" s="664"/>
      <c r="DW14" s="664"/>
      <c r="DX14" s="664"/>
      <c r="DY14" s="664"/>
      <c r="DZ14" s="664"/>
      <c r="EA14" s="664"/>
      <c r="EB14" s="664"/>
      <c r="EC14" s="704"/>
    </row>
    <row r="15" spans="2:143" ht="11.25" customHeight="1">
      <c r="B15" s="658" t="s">
        <v>260</v>
      </c>
      <c r="C15" s="659"/>
      <c r="D15" s="659"/>
      <c r="E15" s="659"/>
      <c r="F15" s="659"/>
      <c r="G15" s="659"/>
      <c r="H15" s="659"/>
      <c r="I15" s="659"/>
      <c r="J15" s="659"/>
      <c r="K15" s="659"/>
      <c r="L15" s="659"/>
      <c r="M15" s="659"/>
      <c r="N15" s="659"/>
      <c r="O15" s="659"/>
      <c r="P15" s="659"/>
      <c r="Q15" s="660"/>
      <c r="R15" s="661">
        <v>402368</v>
      </c>
      <c r="S15" s="664"/>
      <c r="T15" s="664"/>
      <c r="U15" s="664"/>
      <c r="V15" s="664"/>
      <c r="W15" s="664"/>
      <c r="X15" s="664"/>
      <c r="Y15" s="665"/>
      <c r="Z15" s="723">
        <v>0.2</v>
      </c>
      <c r="AA15" s="723"/>
      <c r="AB15" s="723"/>
      <c r="AC15" s="723"/>
      <c r="AD15" s="724">
        <v>402368</v>
      </c>
      <c r="AE15" s="724"/>
      <c r="AF15" s="724"/>
      <c r="AG15" s="724"/>
      <c r="AH15" s="724"/>
      <c r="AI15" s="724"/>
      <c r="AJ15" s="724"/>
      <c r="AK15" s="724"/>
      <c r="AL15" s="666">
        <v>0.4</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4239294</v>
      </c>
      <c r="BH15" s="664"/>
      <c r="BI15" s="664"/>
      <c r="BJ15" s="664"/>
      <c r="BK15" s="664"/>
      <c r="BL15" s="664"/>
      <c r="BM15" s="664"/>
      <c r="BN15" s="665"/>
      <c r="BO15" s="723">
        <v>4.4000000000000004</v>
      </c>
      <c r="BP15" s="723"/>
      <c r="BQ15" s="723"/>
      <c r="BR15" s="723"/>
      <c r="BS15" s="669" t="s">
        <v>245</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23711558</v>
      </c>
      <c r="CS15" s="664"/>
      <c r="CT15" s="664"/>
      <c r="CU15" s="664"/>
      <c r="CV15" s="664"/>
      <c r="CW15" s="664"/>
      <c r="CX15" s="664"/>
      <c r="CY15" s="665"/>
      <c r="CZ15" s="723">
        <v>12.5</v>
      </c>
      <c r="DA15" s="723"/>
      <c r="DB15" s="723"/>
      <c r="DC15" s="723"/>
      <c r="DD15" s="669">
        <v>5308108</v>
      </c>
      <c r="DE15" s="664"/>
      <c r="DF15" s="664"/>
      <c r="DG15" s="664"/>
      <c r="DH15" s="664"/>
      <c r="DI15" s="664"/>
      <c r="DJ15" s="664"/>
      <c r="DK15" s="664"/>
      <c r="DL15" s="664"/>
      <c r="DM15" s="664"/>
      <c r="DN15" s="664"/>
      <c r="DO15" s="664"/>
      <c r="DP15" s="665"/>
      <c r="DQ15" s="669">
        <v>17777389</v>
      </c>
      <c r="DR15" s="664"/>
      <c r="DS15" s="664"/>
      <c r="DT15" s="664"/>
      <c r="DU15" s="664"/>
      <c r="DV15" s="664"/>
      <c r="DW15" s="664"/>
      <c r="DX15" s="664"/>
      <c r="DY15" s="664"/>
      <c r="DZ15" s="664"/>
      <c r="EA15" s="664"/>
      <c r="EB15" s="664"/>
      <c r="EC15" s="704"/>
    </row>
    <row r="16" spans="2:143" ht="11.25" customHeight="1">
      <c r="B16" s="658" t="s">
        <v>263</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245</v>
      </c>
      <c r="AA16" s="723"/>
      <c r="AB16" s="723"/>
      <c r="AC16" s="723"/>
      <c r="AD16" s="724" t="s">
        <v>245</v>
      </c>
      <c r="AE16" s="724"/>
      <c r="AF16" s="724"/>
      <c r="AG16" s="724"/>
      <c r="AH16" s="724"/>
      <c r="AI16" s="724"/>
      <c r="AJ16" s="724"/>
      <c r="AK16" s="724"/>
      <c r="AL16" s="666" t="s">
        <v>245</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245</v>
      </c>
      <c r="BH16" s="664"/>
      <c r="BI16" s="664"/>
      <c r="BJ16" s="664"/>
      <c r="BK16" s="664"/>
      <c r="BL16" s="664"/>
      <c r="BM16" s="664"/>
      <c r="BN16" s="665"/>
      <c r="BO16" s="723" t="s">
        <v>245</v>
      </c>
      <c r="BP16" s="723"/>
      <c r="BQ16" s="723"/>
      <c r="BR16" s="723"/>
      <c r="BS16" s="669" t="s">
        <v>130</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t="s">
        <v>130</v>
      </c>
      <c r="CS16" s="664"/>
      <c r="CT16" s="664"/>
      <c r="CU16" s="664"/>
      <c r="CV16" s="664"/>
      <c r="CW16" s="664"/>
      <c r="CX16" s="664"/>
      <c r="CY16" s="665"/>
      <c r="CZ16" s="723" t="s">
        <v>130</v>
      </c>
      <c r="DA16" s="723"/>
      <c r="DB16" s="723"/>
      <c r="DC16" s="723"/>
      <c r="DD16" s="669" t="s">
        <v>130</v>
      </c>
      <c r="DE16" s="664"/>
      <c r="DF16" s="664"/>
      <c r="DG16" s="664"/>
      <c r="DH16" s="664"/>
      <c r="DI16" s="664"/>
      <c r="DJ16" s="664"/>
      <c r="DK16" s="664"/>
      <c r="DL16" s="664"/>
      <c r="DM16" s="664"/>
      <c r="DN16" s="664"/>
      <c r="DO16" s="664"/>
      <c r="DP16" s="665"/>
      <c r="DQ16" s="669" t="s">
        <v>130</v>
      </c>
      <c r="DR16" s="664"/>
      <c r="DS16" s="664"/>
      <c r="DT16" s="664"/>
      <c r="DU16" s="664"/>
      <c r="DV16" s="664"/>
      <c r="DW16" s="664"/>
      <c r="DX16" s="664"/>
      <c r="DY16" s="664"/>
      <c r="DZ16" s="664"/>
      <c r="EA16" s="664"/>
      <c r="EB16" s="664"/>
      <c r="EC16" s="704"/>
    </row>
    <row r="17" spans="2:133" ht="11.25" customHeight="1">
      <c r="B17" s="658" t="s">
        <v>266</v>
      </c>
      <c r="C17" s="659"/>
      <c r="D17" s="659"/>
      <c r="E17" s="659"/>
      <c r="F17" s="659"/>
      <c r="G17" s="659"/>
      <c r="H17" s="659"/>
      <c r="I17" s="659"/>
      <c r="J17" s="659"/>
      <c r="K17" s="659"/>
      <c r="L17" s="659"/>
      <c r="M17" s="659"/>
      <c r="N17" s="659"/>
      <c r="O17" s="659"/>
      <c r="P17" s="659"/>
      <c r="Q17" s="660"/>
      <c r="R17" s="661">
        <v>602207</v>
      </c>
      <c r="S17" s="664"/>
      <c r="T17" s="664"/>
      <c r="U17" s="664"/>
      <c r="V17" s="664"/>
      <c r="W17" s="664"/>
      <c r="X17" s="664"/>
      <c r="Y17" s="665"/>
      <c r="Z17" s="723">
        <v>0.3</v>
      </c>
      <c r="AA17" s="723"/>
      <c r="AB17" s="723"/>
      <c r="AC17" s="723"/>
      <c r="AD17" s="724">
        <v>602207</v>
      </c>
      <c r="AE17" s="724"/>
      <c r="AF17" s="724"/>
      <c r="AG17" s="724"/>
      <c r="AH17" s="724"/>
      <c r="AI17" s="724"/>
      <c r="AJ17" s="724"/>
      <c r="AK17" s="724"/>
      <c r="AL17" s="666">
        <v>0.6</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245</v>
      </c>
      <c r="BH17" s="664"/>
      <c r="BI17" s="664"/>
      <c r="BJ17" s="664"/>
      <c r="BK17" s="664"/>
      <c r="BL17" s="664"/>
      <c r="BM17" s="664"/>
      <c r="BN17" s="665"/>
      <c r="BO17" s="723" t="s">
        <v>130</v>
      </c>
      <c r="BP17" s="723"/>
      <c r="BQ17" s="723"/>
      <c r="BR17" s="723"/>
      <c r="BS17" s="669" t="s">
        <v>245</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14867475</v>
      </c>
      <c r="CS17" s="664"/>
      <c r="CT17" s="664"/>
      <c r="CU17" s="664"/>
      <c r="CV17" s="664"/>
      <c r="CW17" s="664"/>
      <c r="CX17" s="664"/>
      <c r="CY17" s="665"/>
      <c r="CZ17" s="723">
        <v>7.9</v>
      </c>
      <c r="DA17" s="723"/>
      <c r="DB17" s="723"/>
      <c r="DC17" s="723"/>
      <c r="DD17" s="669" t="s">
        <v>245</v>
      </c>
      <c r="DE17" s="664"/>
      <c r="DF17" s="664"/>
      <c r="DG17" s="664"/>
      <c r="DH17" s="664"/>
      <c r="DI17" s="664"/>
      <c r="DJ17" s="664"/>
      <c r="DK17" s="664"/>
      <c r="DL17" s="664"/>
      <c r="DM17" s="664"/>
      <c r="DN17" s="664"/>
      <c r="DO17" s="664"/>
      <c r="DP17" s="665"/>
      <c r="DQ17" s="669">
        <v>14670914</v>
      </c>
      <c r="DR17" s="664"/>
      <c r="DS17" s="664"/>
      <c r="DT17" s="664"/>
      <c r="DU17" s="664"/>
      <c r="DV17" s="664"/>
      <c r="DW17" s="664"/>
      <c r="DX17" s="664"/>
      <c r="DY17" s="664"/>
      <c r="DZ17" s="664"/>
      <c r="EA17" s="664"/>
      <c r="EB17" s="664"/>
      <c r="EC17" s="704"/>
    </row>
    <row r="18" spans="2:133" ht="11.25" customHeight="1">
      <c r="B18" s="658" t="s">
        <v>269</v>
      </c>
      <c r="C18" s="659"/>
      <c r="D18" s="659"/>
      <c r="E18" s="659"/>
      <c r="F18" s="659"/>
      <c r="G18" s="659"/>
      <c r="H18" s="659"/>
      <c r="I18" s="659"/>
      <c r="J18" s="659"/>
      <c r="K18" s="659"/>
      <c r="L18" s="659"/>
      <c r="M18" s="659"/>
      <c r="N18" s="659"/>
      <c r="O18" s="659"/>
      <c r="P18" s="659"/>
      <c r="Q18" s="660"/>
      <c r="R18" s="661">
        <v>4558624</v>
      </c>
      <c r="S18" s="664"/>
      <c r="T18" s="664"/>
      <c r="U18" s="664"/>
      <c r="V18" s="664"/>
      <c r="W18" s="664"/>
      <c r="X18" s="664"/>
      <c r="Y18" s="665"/>
      <c r="Z18" s="723">
        <v>2.2999999999999998</v>
      </c>
      <c r="AA18" s="723"/>
      <c r="AB18" s="723"/>
      <c r="AC18" s="723"/>
      <c r="AD18" s="724">
        <v>3814790</v>
      </c>
      <c r="AE18" s="724"/>
      <c r="AF18" s="724"/>
      <c r="AG18" s="724"/>
      <c r="AH18" s="724"/>
      <c r="AI18" s="724"/>
      <c r="AJ18" s="724"/>
      <c r="AK18" s="724"/>
      <c r="AL18" s="666">
        <v>3.6</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271</v>
      </c>
      <c r="BP18" s="723"/>
      <c r="BQ18" s="723"/>
      <c r="BR18" s="723"/>
      <c r="BS18" s="669" t="s">
        <v>130</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130</v>
      </c>
      <c r="DA18" s="723"/>
      <c r="DB18" s="723"/>
      <c r="DC18" s="723"/>
      <c r="DD18" s="669" t="s">
        <v>130</v>
      </c>
      <c r="DE18" s="664"/>
      <c r="DF18" s="664"/>
      <c r="DG18" s="664"/>
      <c r="DH18" s="664"/>
      <c r="DI18" s="664"/>
      <c r="DJ18" s="664"/>
      <c r="DK18" s="664"/>
      <c r="DL18" s="664"/>
      <c r="DM18" s="664"/>
      <c r="DN18" s="664"/>
      <c r="DO18" s="664"/>
      <c r="DP18" s="665"/>
      <c r="DQ18" s="669" t="s">
        <v>245</v>
      </c>
      <c r="DR18" s="664"/>
      <c r="DS18" s="664"/>
      <c r="DT18" s="664"/>
      <c r="DU18" s="664"/>
      <c r="DV18" s="664"/>
      <c r="DW18" s="664"/>
      <c r="DX18" s="664"/>
      <c r="DY18" s="664"/>
      <c r="DZ18" s="664"/>
      <c r="EA18" s="664"/>
      <c r="EB18" s="664"/>
      <c r="EC18" s="704"/>
    </row>
    <row r="19" spans="2:133" ht="11.25" customHeight="1">
      <c r="B19" s="658" t="s">
        <v>273</v>
      </c>
      <c r="C19" s="659"/>
      <c r="D19" s="659"/>
      <c r="E19" s="659"/>
      <c r="F19" s="659"/>
      <c r="G19" s="659"/>
      <c r="H19" s="659"/>
      <c r="I19" s="659"/>
      <c r="J19" s="659"/>
      <c r="K19" s="659"/>
      <c r="L19" s="659"/>
      <c r="M19" s="659"/>
      <c r="N19" s="659"/>
      <c r="O19" s="659"/>
      <c r="P19" s="659"/>
      <c r="Q19" s="660"/>
      <c r="R19" s="661">
        <v>3814790</v>
      </c>
      <c r="S19" s="664"/>
      <c r="T19" s="664"/>
      <c r="U19" s="664"/>
      <c r="V19" s="664"/>
      <c r="W19" s="664"/>
      <c r="X19" s="664"/>
      <c r="Y19" s="665"/>
      <c r="Z19" s="723">
        <v>1.9</v>
      </c>
      <c r="AA19" s="723"/>
      <c r="AB19" s="723"/>
      <c r="AC19" s="723"/>
      <c r="AD19" s="724">
        <v>3814790</v>
      </c>
      <c r="AE19" s="724"/>
      <c r="AF19" s="724"/>
      <c r="AG19" s="724"/>
      <c r="AH19" s="724"/>
      <c r="AI19" s="724"/>
      <c r="AJ19" s="724"/>
      <c r="AK19" s="724"/>
      <c r="AL19" s="666">
        <v>3.6</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10233340</v>
      </c>
      <c r="BH19" s="664"/>
      <c r="BI19" s="664"/>
      <c r="BJ19" s="664"/>
      <c r="BK19" s="664"/>
      <c r="BL19" s="664"/>
      <c r="BM19" s="664"/>
      <c r="BN19" s="665"/>
      <c r="BO19" s="723">
        <v>10.6</v>
      </c>
      <c r="BP19" s="723"/>
      <c r="BQ19" s="723"/>
      <c r="BR19" s="723"/>
      <c r="BS19" s="669" t="s">
        <v>130</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245</v>
      </c>
      <c r="DA19" s="723"/>
      <c r="DB19" s="723"/>
      <c r="DC19" s="723"/>
      <c r="DD19" s="669" t="s">
        <v>245</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c r="B20" s="658" t="s">
        <v>276</v>
      </c>
      <c r="C20" s="659"/>
      <c r="D20" s="659"/>
      <c r="E20" s="659"/>
      <c r="F20" s="659"/>
      <c r="G20" s="659"/>
      <c r="H20" s="659"/>
      <c r="I20" s="659"/>
      <c r="J20" s="659"/>
      <c r="K20" s="659"/>
      <c r="L20" s="659"/>
      <c r="M20" s="659"/>
      <c r="N20" s="659"/>
      <c r="O20" s="659"/>
      <c r="P20" s="659"/>
      <c r="Q20" s="660"/>
      <c r="R20" s="661">
        <v>742850</v>
      </c>
      <c r="S20" s="664"/>
      <c r="T20" s="664"/>
      <c r="U20" s="664"/>
      <c r="V20" s="664"/>
      <c r="W20" s="664"/>
      <c r="X20" s="664"/>
      <c r="Y20" s="665"/>
      <c r="Z20" s="723">
        <v>0.4</v>
      </c>
      <c r="AA20" s="723"/>
      <c r="AB20" s="723"/>
      <c r="AC20" s="723"/>
      <c r="AD20" s="724" t="s">
        <v>130</v>
      </c>
      <c r="AE20" s="724"/>
      <c r="AF20" s="724"/>
      <c r="AG20" s="724"/>
      <c r="AH20" s="724"/>
      <c r="AI20" s="724"/>
      <c r="AJ20" s="724"/>
      <c r="AK20" s="724"/>
      <c r="AL20" s="666" t="s">
        <v>130</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10233340</v>
      </c>
      <c r="BH20" s="664"/>
      <c r="BI20" s="664"/>
      <c r="BJ20" s="664"/>
      <c r="BK20" s="664"/>
      <c r="BL20" s="664"/>
      <c r="BM20" s="664"/>
      <c r="BN20" s="665"/>
      <c r="BO20" s="723">
        <v>10.6</v>
      </c>
      <c r="BP20" s="723"/>
      <c r="BQ20" s="723"/>
      <c r="BR20" s="723"/>
      <c r="BS20" s="669" t="s">
        <v>245</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188993093</v>
      </c>
      <c r="CS20" s="664"/>
      <c r="CT20" s="664"/>
      <c r="CU20" s="664"/>
      <c r="CV20" s="664"/>
      <c r="CW20" s="664"/>
      <c r="CX20" s="664"/>
      <c r="CY20" s="665"/>
      <c r="CZ20" s="723">
        <v>100</v>
      </c>
      <c r="DA20" s="723"/>
      <c r="DB20" s="723"/>
      <c r="DC20" s="723"/>
      <c r="DD20" s="669">
        <v>24612220</v>
      </c>
      <c r="DE20" s="664"/>
      <c r="DF20" s="664"/>
      <c r="DG20" s="664"/>
      <c r="DH20" s="664"/>
      <c r="DI20" s="664"/>
      <c r="DJ20" s="664"/>
      <c r="DK20" s="664"/>
      <c r="DL20" s="664"/>
      <c r="DM20" s="664"/>
      <c r="DN20" s="664"/>
      <c r="DO20" s="664"/>
      <c r="DP20" s="665"/>
      <c r="DQ20" s="669">
        <v>123713972</v>
      </c>
      <c r="DR20" s="664"/>
      <c r="DS20" s="664"/>
      <c r="DT20" s="664"/>
      <c r="DU20" s="664"/>
      <c r="DV20" s="664"/>
      <c r="DW20" s="664"/>
      <c r="DX20" s="664"/>
      <c r="DY20" s="664"/>
      <c r="DZ20" s="664"/>
      <c r="EA20" s="664"/>
      <c r="EB20" s="664"/>
      <c r="EC20" s="704"/>
    </row>
    <row r="21" spans="2:133" ht="11.25" customHeight="1">
      <c r="B21" s="658" t="s">
        <v>279</v>
      </c>
      <c r="C21" s="659"/>
      <c r="D21" s="659"/>
      <c r="E21" s="659"/>
      <c r="F21" s="659"/>
      <c r="G21" s="659"/>
      <c r="H21" s="659"/>
      <c r="I21" s="659"/>
      <c r="J21" s="659"/>
      <c r="K21" s="659"/>
      <c r="L21" s="659"/>
      <c r="M21" s="659"/>
      <c r="N21" s="659"/>
      <c r="O21" s="659"/>
      <c r="P21" s="659"/>
      <c r="Q21" s="660"/>
      <c r="R21" s="661">
        <v>984</v>
      </c>
      <c r="S21" s="664"/>
      <c r="T21" s="664"/>
      <c r="U21" s="664"/>
      <c r="V21" s="664"/>
      <c r="W21" s="664"/>
      <c r="X21" s="664"/>
      <c r="Y21" s="665"/>
      <c r="Z21" s="723">
        <v>0</v>
      </c>
      <c r="AA21" s="723"/>
      <c r="AB21" s="723"/>
      <c r="AC21" s="723"/>
      <c r="AD21" s="724" t="s">
        <v>245</v>
      </c>
      <c r="AE21" s="724"/>
      <c r="AF21" s="724"/>
      <c r="AG21" s="724"/>
      <c r="AH21" s="724"/>
      <c r="AI21" s="724"/>
      <c r="AJ21" s="724"/>
      <c r="AK21" s="724"/>
      <c r="AL21" s="666" t="s">
        <v>245</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130</v>
      </c>
      <c r="BH21" s="664"/>
      <c r="BI21" s="664"/>
      <c r="BJ21" s="664"/>
      <c r="BK21" s="664"/>
      <c r="BL21" s="664"/>
      <c r="BM21" s="664"/>
      <c r="BN21" s="665"/>
      <c r="BO21" s="723" t="s">
        <v>130</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281</v>
      </c>
      <c r="C22" s="659"/>
      <c r="D22" s="659"/>
      <c r="E22" s="659"/>
      <c r="F22" s="659"/>
      <c r="G22" s="659"/>
      <c r="H22" s="659"/>
      <c r="I22" s="659"/>
      <c r="J22" s="659"/>
      <c r="K22" s="659"/>
      <c r="L22" s="659"/>
      <c r="M22" s="659"/>
      <c r="N22" s="659"/>
      <c r="O22" s="659"/>
      <c r="P22" s="659"/>
      <c r="Q22" s="660"/>
      <c r="R22" s="661">
        <v>113347150</v>
      </c>
      <c r="S22" s="664"/>
      <c r="T22" s="664"/>
      <c r="U22" s="664"/>
      <c r="V22" s="664"/>
      <c r="W22" s="664"/>
      <c r="X22" s="664"/>
      <c r="Y22" s="665"/>
      <c r="Z22" s="723">
        <v>56.7</v>
      </c>
      <c r="AA22" s="723"/>
      <c r="AB22" s="723"/>
      <c r="AC22" s="723"/>
      <c r="AD22" s="724">
        <v>103885687</v>
      </c>
      <c r="AE22" s="724"/>
      <c r="AF22" s="724"/>
      <c r="AG22" s="724"/>
      <c r="AH22" s="724"/>
      <c r="AI22" s="724"/>
      <c r="AJ22" s="724"/>
      <c r="AK22" s="724"/>
      <c r="AL22" s="666">
        <v>99</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v>1515711</v>
      </c>
      <c r="BH22" s="664"/>
      <c r="BI22" s="664"/>
      <c r="BJ22" s="664"/>
      <c r="BK22" s="664"/>
      <c r="BL22" s="664"/>
      <c r="BM22" s="664"/>
      <c r="BN22" s="665"/>
      <c r="BO22" s="723">
        <v>1.6</v>
      </c>
      <c r="BP22" s="723"/>
      <c r="BQ22" s="723"/>
      <c r="BR22" s="723"/>
      <c r="BS22" s="669" t="s">
        <v>245</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284</v>
      </c>
      <c r="C23" s="659"/>
      <c r="D23" s="659"/>
      <c r="E23" s="659"/>
      <c r="F23" s="659"/>
      <c r="G23" s="659"/>
      <c r="H23" s="659"/>
      <c r="I23" s="659"/>
      <c r="J23" s="659"/>
      <c r="K23" s="659"/>
      <c r="L23" s="659"/>
      <c r="M23" s="659"/>
      <c r="N23" s="659"/>
      <c r="O23" s="659"/>
      <c r="P23" s="659"/>
      <c r="Q23" s="660"/>
      <c r="R23" s="661">
        <v>66775</v>
      </c>
      <c r="S23" s="664"/>
      <c r="T23" s="664"/>
      <c r="U23" s="664"/>
      <c r="V23" s="664"/>
      <c r="W23" s="664"/>
      <c r="X23" s="664"/>
      <c r="Y23" s="665"/>
      <c r="Z23" s="723">
        <v>0</v>
      </c>
      <c r="AA23" s="723"/>
      <c r="AB23" s="723"/>
      <c r="AC23" s="723"/>
      <c r="AD23" s="724">
        <v>66775</v>
      </c>
      <c r="AE23" s="724"/>
      <c r="AF23" s="724"/>
      <c r="AG23" s="724"/>
      <c r="AH23" s="724"/>
      <c r="AI23" s="724"/>
      <c r="AJ23" s="724"/>
      <c r="AK23" s="724"/>
      <c r="AL23" s="666">
        <v>0.1</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v>8717629</v>
      </c>
      <c r="BH23" s="664"/>
      <c r="BI23" s="664"/>
      <c r="BJ23" s="664"/>
      <c r="BK23" s="664"/>
      <c r="BL23" s="664"/>
      <c r="BM23" s="664"/>
      <c r="BN23" s="665"/>
      <c r="BO23" s="723">
        <v>9.1</v>
      </c>
      <c r="BP23" s="723"/>
      <c r="BQ23" s="723"/>
      <c r="BR23" s="723"/>
      <c r="BS23" s="669" t="s">
        <v>271</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c r="B24" s="658" t="s">
        <v>291</v>
      </c>
      <c r="C24" s="659"/>
      <c r="D24" s="659"/>
      <c r="E24" s="659"/>
      <c r="F24" s="659"/>
      <c r="G24" s="659"/>
      <c r="H24" s="659"/>
      <c r="I24" s="659"/>
      <c r="J24" s="659"/>
      <c r="K24" s="659"/>
      <c r="L24" s="659"/>
      <c r="M24" s="659"/>
      <c r="N24" s="659"/>
      <c r="O24" s="659"/>
      <c r="P24" s="659"/>
      <c r="Q24" s="660"/>
      <c r="R24" s="661">
        <v>1480568</v>
      </c>
      <c r="S24" s="664"/>
      <c r="T24" s="664"/>
      <c r="U24" s="664"/>
      <c r="V24" s="664"/>
      <c r="W24" s="664"/>
      <c r="X24" s="664"/>
      <c r="Y24" s="665"/>
      <c r="Z24" s="723">
        <v>0.7</v>
      </c>
      <c r="AA24" s="723"/>
      <c r="AB24" s="723"/>
      <c r="AC24" s="723"/>
      <c r="AD24" s="724" t="s">
        <v>245</v>
      </c>
      <c r="AE24" s="724"/>
      <c r="AF24" s="724"/>
      <c r="AG24" s="724"/>
      <c r="AH24" s="724"/>
      <c r="AI24" s="724"/>
      <c r="AJ24" s="724"/>
      <c r="AK24" s="724"/>
      <c r="AL24" s="666" t="s">
        <v>130</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245</v>
      </c>
      <c r="BH24" s="664"/>
      <c r="BI24" s="664"/>
      <c r="BJ24" s="664"/>
      <c r="BK24" s="664"/>
      <c r="BL24" s="664"/>
      <c r="BM24" s="664"/>
      <c r="BN24" s="665"/>
      <c r="BO24" s="723" t="s">
        <v>245</v>
      </c>
      <c r="BP24" s="723"/>
      <c r="BQ24" s="723"/>
      <c r="BR24" s="723"/>
      <c r="BS24" s="669" t="s">
        <v>130</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100093440</v>
      </c>
      <c r="CS24" s="727"/>
      <c r="CT24" s="727"/>
      <c r="CU24" s="727"/>
      <c r="CV24" s="727"/>
      <c r="CW24" s="727"/>
      <c r="CX24" s="727"/>
      <c r="CY24" s="773"/>
      <c r="CZ24" s="774">
        <v>53</v>
      </c>
      <c r="DA24" s="743"/>
      <c r="DB24" s="743"/>
      <c r="DC24" s="777"/>
      <c r="DD24" s="772">
        <v>56862293</v>
      </c>
      <c r="DE24" s="727"/>
      <c r="DF24" s="727"/>
      <c r="DG24" s="727"/>
      <c r="DH24" s="727"/>
      <c r="DI24" s="727"/>
      <c r="DJ24" s="727"/>
      <c r="DK24" s="773"/>
      <c r="DL24" s="772">
        <v>56480945</v>
      </c>
      <c r="DM24" s="727"/>
      <c r="DN24" s="727"/>
      <c r="DO24" s="727"/>
      <c r="DP24" s="727"/>
      <c r="DQ24" s="727"/>
      <c r="DR24" s="727"/>
      <c r="DS24" s="727"/>
      <c r="DT24" s="727"/>
      <c r="DU24" s="727"/>
      <c r="DV24" s="773"/>
      <c r="DW24" s="774">
        <v>51.2</v>
      </c>
      <c r="DX24" s="743"/>
      <c r="DY24" s="743"/>
      <c r="DZ24" s="743"/>
      <c r="EA24" s="743"/>
      <c r="EB24" s="743"/>
      <c r="EC24" s="775"/>
    </row>
    <row r="25" spans="2:133" ht="11.25" customHeight="1">
      <c r="B25" s="658" t="s">
        <v>294</v>
      </c>
      <c r="C25" s="659"/>
      <c r="D25" s="659"/>
      <c r="E25" s="659"/>
      <c r="F25" s="659"/>
      <c r="G25" s="659"/>
      <c r="H25" s="659"/>
      <c r="I25" s="659"/>
      <c r="J25" s="659"/>
      <c r="K25" s="659"/>
      <c r="L25" s="659"/>
      <c r="M25" s="659"/>
      <c r="N25" s="659"/>
      <c r="O25" s="659"/>
      <c r="P25" s="659"/>
      <c r="Q25" s="660"/>
      <c r="R25" s="661">
        <v>4266877</v>
      </c>
      <c r="S25" s="664"/>
      <c r="T25" s="664"/>
      <c r="U25" s="664"/>
      <c r="V25" s="664"/>
      <c r="W25" s="664"/>
      <c r="X25" s="664"/>
      <c r="Y25" s="665"/>
      <c r="Z25" s="723">
        <v>2.1</v>
      </c>
      <c r="AA25" s="723"/>
      <c r="AB25" s="723"/>
      <c r="AC25" s="723"/>
      <c r="AD25" s="724">
        <v>800396</v>
      </c>
      <c r="AE25" s="724"/>
      <c r="AF25" s="724"/>
      <c r="AG25" s="724"/>
      <c r="AH25" s="724"/>
      <c r="AI25" s="724"/>
      <c r="AJ25" s="724"/>
      <c r="AK25" s="724"/>
      <c r="AL25" s="666">
        <v>0.8</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245</v>
      </c>
      <c r="BH25" s="664"/>
      <c r="BI25" s="664"/>
      <c r="BJ25" s="664"/>
      <c r="BK25" s="664"/>
      <c r="BL25" s="664"/>
      <c r="BM25" s="664"/>
      <c r="BN25" s="665"/>
      <c r="BO25" s="723" t="s">
        <v>130</v>
      </c>
      <c r="BP25" s="723"/>
      <c r="BQ25" s="723"/>
      <c r="BR25" s="723"/>
      <c r="BS25" s="669" t="s">
        <v>245</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28814899</v>
      </c>
      <c r="CS25" s="662"/>
      <c r="CT25" s="662"/>
      <c r="CU25" s="662"/>
      <c r="CV25" s="662"/>
      <c r="CW25" s="662"/>
      <c r="CX25" s="662"/>
      <c r="CY25" s="663"/>
      <c r="CZ25" s="666">
        <v>15.2</v>
      </c>
      <c r="DA25" s="695"/>
      <c r="DB25" s="695"/>
      <c r="DC25" s="696"/>
      <c r="DD25" s="669">
        <v>24946276</v>
      </c>
      <c r="DE25" s="662"/>
      <c r="DF25" s="662"/>
      <c r="DG25" s="662"/>
      <c r="DH25" s="662"/>
      <c r="DI25" s="662"/>
      <c r="DJ25" s="662"/>
      <c r="DK25" s="663"/>
      <c r="DL25" s="669">
        <v>24565670</v>
      </c>
      <c r="DM25" s="662"/>
      <c r="DN25" s="662"/>
      <c r="DO25" s="662"/>
      <c r="DP25" s="662"/>
      <c r="DQ25" s="662"/>
      <c r="DR25" s="662"/>
      <c r="DS25" s="662"/>
      <c r="DT25" s="662"/>
      <c r="DU25" s="662"/>
      <c r="DV25" s="663"/>
      <c r="DW25" s="666">
        <v>22.3</v>
      </c>
      <c r="DX25" s="695"/>
      <c r="DY25" s="695"/>
      <c r="DZ25" s="695"/>
      <c r="EA25" s="695"/>
      <c r="EB25" s="695"/>
      <c r="EC25" s="697"/>
    </row>
    <row r="26" spans="2:133" ht="11.25" customHeight="1">
      <c r="B26" s="658" t="s">
        <v>297</v>
      </c>
      <c r="C26" s="659"/>
      <c r="D26" s="659"/>
      <c r="E26" s="659"/>
      <c r="F26" s="659"/>
      <c r="G26" s="659"/>
      <c r="H26" s="659"/>
      <c r="I26" s="659"/>
      <c r="J26" s="659"/>
      <c r="K26" s="659"/>
      <c r="L26" s="659"/>
      <c r="M26" s="659"/>
      <c r="N26" s="659"/>
      <c r="O26" s="659"/>
      <c r="P26" s="659"/>
      <c r="Q26" s="660"/>
      <c r="R26" s="661">
        <v>1386531</v>
      </c>
      <c r="S26" s="664"/>
      <c r="T26" s="664"/>
      <c r="U26" s="664"/>
      <c r="V26" s="664"/>
      <c r="W26" s="664"/>
      <c r="X26" s="664"/>
      <c r="Y26" s="665"/>
      <c r="Z26" s="723">
        <v>0.7</v>
      </c>
      <c r="AA26" s="723"/>
      <c r="AB26" s="723"/>
      <c r="AC26" s="723"/>
      <c r="AD26" s="724" t="s">
        <v>245</v>
      </c>
      <c r="AE26" s="724"/>
      <c r="AF26" s="724"/>
      <c r="AG26" s="724"/>
      <c r="AH26" s="724"/>
      <c r="AI26" s="724"/>
      <c r="AJ26" s="724"/>
      <c r="AK26" s="724"/>
      <c r="AL26" s="666" t="s">
        <v>130</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245</v>
      </c>
      <c r="BH26" s="664"/>
      <c r="BI26" s="664"/>
      <c r="BJ26" s="664"/>
      <c r="BK26" s="664"/>
      <c r="BL26" s="664"/>
      <c r="BM26" s="664"/>
      <c r="BN26" s="665"/>
      <c r="BO26" s="723" t="s">
        <v>245</v>
      </c>
      <c r="BP26" s="723"/>
      <c r="BQ26" s="723"/>
      <c r="BR26" s="723"/>
      <c r="BS26" s="669" t="s">
        <v>245</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21510465</v>
      </c>
      <c r="CS26" s="664"/>
      <c r="CT26" s="664"/>
      <c r="CU26" s="664"/>
      <c r="CV26" s="664"/>
      <c r="CW26" s="664"/>
      <c r="CX26" s="664"/>
      <c r="CY26" s="665"/>
      <c r="CZ26" s="666">
        <v>11.4</v>
      </c>
      <c r="DA26" s="695"/>
      <c r="DB26" s="695"/>
      <c r="DC26" s="696"/>
      <c r="DD26" s="669">
        <v>17661359</v>
      </c>
      <c r="DE26" s="664"/>
      <c r="DF26" s="664"/>
      <c r="DG26" s="664"/>
      <c r="DH26" s="664"/>
      <c r="DI26" s="664"/>
      <c r="DJ26" s="664"/>
      <c r="DK26" s="665"/>
      <c r="DL26" s="669" t="s">
        <v>130</v>
      </c>
      <c r="DM26" s="664"/>
      <c r="DN26" s="664"/>
      <c r="DO26" s="664"/>
      <c r="DP26" s="664"/>
      <c r="DQ26" s="664"/>
      <c r="DR26" s="664"/>
      <c r="DS26" s="664"/>
      <c r="DT26" s="664"/>
      <c r="DU26" s="664"/>
      <c r="DV26" s="665"/>
      <c r="DW26" s="666" t="s">
        <v>245</v>
      </c>
      <c r="DX26" s="695"/>
      <c r="DY26" s="695"/>
      <c r="DZ26" s="695"/>
      <c r="EA26" s="695"/>
      <c r="EB26" s="695"/>
      <c r="EC26" s="697"/>
    </row>
    <row r="27" spans="2:133" ht="11.25" customHeight="1">
      <c r="B27" s="658" t="s">
        <v>300</v>
      </c>
      <c r="C27" s="659"/>
      <c r="D27" s="659"/>
      <c r="E27" s="659"/>
      <c r="F27" s="659"/>
      <c r="G27" s="659"/>
      <c r="H27" s="659"/>
      <c r="I27" s="659"/>
      <c r="J27" s="659"/>
      <c r="K27" s="659"/>
      <c r="L27" s="659"/>
      <c r="M27" s="659"/>
      <c r="N27" s="659"/>
      <c r="O27" s="659"/>
      <c r="P27" s="659"/>
      <c r="Q27" s="660"/>
      <c r="R27" s="661">
        <v>37365501</v>
      </c>
      <c r="S27" s="664"/>
      <c r="T27" s="664"/>
      <c r="U27" s="664"/>
      <c r="V27" s="664"/>
      <c r="W27" s="664"/>
      <c r="X27" s="664"/>
      <c r="Y27" s="665"/>
      <c r="Z27" s="723">
        <v>18.7</v>
      </c>
      <c r="AA27" s="723"/>
      <c r="AB27" s="723"/>
      <c r="AC27" s="723"/>
      <c r="AD27" s="724" t="s">
        <v>245</v>
      </c>
      <c r="AE27" s="724"/>
      <c r="AF27" s="724"/>
      <c r="AG27" s="724"/>
      <c r="AH27" s="724"/>
      <c r="AI27" s="724"/>
      <c r="AJ27" s="724"/>
      <c r="AK27" s="724"/>
      <c r="AL27" s="666" t="s">
        <v>245</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96253735</v>
      </c>
      <c r="BH27" s="664"/>
      <c r="BI27" s="664"/>
      <c r="BJ27" s="664"/>
      <c r="BK27" s="664"/>
      <c r="BL27" s="664"/>
      <c r="BM27" s="664"/>
      <c r="BN27" s="665"/>
      <c r="BO27" s="723">
        <v>100</v>
      </c>
      <c r="BP27" s="723"/>
      <c r="BQ27" s="723"/>
      <c r="BR27" s="723"/>
      <c r="BS27" s="669">
        <v>551007</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56411066</v>
      </c>
      <c r="CS27" s="662"/>
      <c r="CT27" s="662"/>
      <c r="CU27" s="662"/>
      <c r="CV27" s="662"/>
      <c r="CW27" s="662"/>
      <c r="CX27" s="662"/>
      <c r="CY27" s="663"/>
      <c r="CZ27" s="666">
        <v>29.8</v>
      </c>
      <c r="DA27" s="695"/>
      <c r="DB27" s="695"/>
      <c r="DC27" s="696"/>
      <c r="DD27" s="669">
        <v>17245103</v>
      </c>
      <c r="DE27" s="662"/>
      <c r="DF27" s="662"/>
      <c r="DG27" s="662"/>
      <c r="DH27" s="662"/>
      <c r="DI27" s="662"/>
      <c r="DJ27" s="662"/>
      <c r="DK27" s="663"/>
      <c r="DL27" s="669">
        <v>17244361</v>
      </c>
      <c r="DM27" s="662"/>
      <c r="DN27" s="662"/>
      <c r="DO27" s="662"/>
      <c r="DP27" s="662"/>
      <c r="DQ27" s="662"/>
      <c r="DR27" s="662"/>
      <c r="DS27" s="662"/>
      <c r="DT27" s="662"/>
      <c r="DU27" s="662"/>
      <c r="DV27" s="663"/>
      <c r="DW27" s="666">
        <v>15.6</v>
      </c>
      <c r="DX27" s="695"/>
      <c r="DY27" s="695"/>
      <c r="DZ27" s="695"/>
      <c r="EA27" s="695"/>
      <c r="EB27" s="695"/>
      <c r="EC27" s="697"/>
    </row>
    <row r="28" spans="2:133" ht="11.25" customHeight="1">
      <c r="B28" s="766" t="s">
        <v>303</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130</v>
      </c>
      <c r="AA28" s="723"/>
      <c r="AB28" s="723"/>
      <c r="AC28" s="723"/>
      <c r="AD28" s="724" t="s">
        <v>245</v>
      </c>
      <c r="AE28" s="724"/>
      <c r="AF28" s="724"/>
      <c r="AG28" s="724"/>
      <c r="AH28" s="724"/>
      <c r="AI28" s="724"/>
      <c r="AJ28" s="724"/>
      <c r="AK28" s="724"/>
      <c r="AL28" s="666" t="s">
        <v>245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14867475</v>
      </c>
      <c r="CS28" s="664"/>
      <c r="CT28" s="664"/>
      <c r="CU28" s="664"/>
      <c r="CV28" s="664"/>
      <c r="CW28" s="664"/>
      <c r="CX28" s="664"/>
      <c r="CY28" s="665"/>
      <c r="CZ28" s="666">
        <v>7.9</v>
      </c>
      <c r="DA28" s="695"/>
      <c r="DB28" s="695"/>
      <c r="DC28" s="696"/>
      <c r="DD28" s="669">
        <v>14670914</v>
      </c>
      <c r="DE28" s="664"/>
      <c r="DF28" s="664"/>
      <c r="DG28" s="664"/>
      <c r="DH28" s="664"/>
      <c r="DI28" s="664"/>
      <c r="DJ28" s="664"/>
      <c r="DK28" s="665"/>
      <c r="DL28" s="669">
        <v>14670914</v>
      </c>
      <c r="DM28" s="664"/>
      <c r="DN28" s="664"/>
      <c r="DO28" s="664"/>
      <c r="DP28" s="664"/>
      <c r="DQ28" s="664"/>
      <c r="DR28" s="664"/>
      <c r="DS28" s="664"/>
      <c r="DT28" s="664"/>
      <c r="DU28" s="664"/>
      <c r="DV28" s="665"/>
      <c r="DW28" s="666">
        <v>13.3</v>
      </c>
      <c r="DX28" s="695"/>
      <c r="DY28" s="695"/>
      <c r="DZ28" s="695"/>
      <c r="EA28" s="695"/>
      <c r="EB28" s="695"/>
      <c r="EC28" s="697"/>
    </row>
    <row r="29" spans="2:133" ht="11.25" customHeight="1">
      <c r="B29" s="658" t="s">
        <v>305</v>
      </c>
      <c r="C29" s="659"/>
      <c r="D29" s="659"/>
      <c r="E29" s="659"/>
      <c r="F29" s="659"/>
      <c r="G29" s="659"/>
      <c r="H29" s="659"/>
      <c r="I29" s="659"/>
      <c r="J29" s="659"/>
      <c r="K29" s="659"/>
      <c r="L29" s="659"/>
      <c r="M29" s="659"/>
      <c r="N29" s="659"/>
      <c r="O29" s="659"/>
      <c r="P29" s="659"/>
      <c r="Q29" s="660"/>
      <c r="R29" s="661">
        <v>10221470</v>
      </c>
      <c r="S29" s="664"/>
      <c r="T29" s="664"/>
      <c r="U29" s="664"/>
      <c r="V29" s="664"/>
      <c r="W29" s="664"/>
      <c r="X29" s="664"/>
      <c r="Y29" s="665"/>
      <c r="Z29" s="723">
        <v>5.0999999999999996</v>
      </c>
      <c r="AA29" s="723"/>
      <c r="AB29" s="723"/>
      <c r="AC29" s="723"/>
      <c r="AD29" s="724" t="s">
        <v>130</v>
      </c>
      <c r="AE29" s="724"/>
      <c r="AF29" s="724"/>
      <c r="AG29" s="724"/>
      <c r="AH29" s="724"/>
      <c r="AI29" s="724"/>
      <c r="AJ29" s="724"/>
      <c r="AK29" s="724"/>
      <c r="AL29" s="666" t="s">
        <v>245</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14867475</v>
      </c>
      <c r="CS29" s="662"/>
      <c r="CT29" s="662"/>
      <c r="CU29" s="662"/>
      <c r="CV29" s="662"/>
      <c r="CW29" s="662"/>
      <c r="CX29" s="662"/>
      <c r="CY29" s="663"/>
      <c r="CZ29" s="666">
        <v>7.9</v>
      </c>
      <c r="DA29" s="695"/>
      <c r="DB29" s="695"/>
      <c r="DC29" s="696"/>
      <c r="DD29" s="669">
        <v>14670914</v>
      </c>
      <c r="DE29" s="662"/>
      <c r="DF29" s="662"/>
      <c r="DG29" s="662"/>
      <c r="DH29" s="662"/>
      <c r="DI29" s="662"/>
      <c r="DJ29" s="662"/>
      <c r="DK29" s="663"/>
      <c r="DL29" s="669">
        <v>14670914</v>
      </c>
      <c r="DM29" s="662"/>
      <c r="DN29" s="662"/>
      <c r="DO29" s="662"/>
      <c r="DP29" s="662"/>
      <c r="DQ29" s="662"/>
      <c r="DR29" s="662"/>
      <c r="DS29" s="662"/>
      <c r="DT29" s="662"/>
      <c r="DU29" s="662"/>
      <c r="DV29" s="663"/>
      <c r="DW29" s="666">
        <v>13.3</v>
      </c>
      <c r="DX29" s="695"/>
      <c r="DY29" s="695"/>
      <c r="DZ29" s="695"/>
      <c r="EA29" s="695"/>
      <c r="EB29" s="695"/>
      <c r="EC29" s="697"/>
    </row>
    <row r="30" spans="2:133" ht="11.25" customHeight="1">
      <c r="B30" s="658" t="s">
        <v>310</v>
      </c>
      <c r="C30" s="659"/>
      <c r="D30" s="659"/>
      <c r="E30" s="659"/>
      <c r="F30" s="659"/>
      <c r="G30" s="659"/>
      <c r="H30" s="659"/>
      <c r="I30" s="659"/>
      <c r="J30" s="659"/>
      <c r="K30" s="659"/>
      <c r="L30" s="659"/>
      <c r="M30" s="659"/>
      <c r="N30" s="659"/>
      <c r="O30" s="659"/>
      <c r="P30" s="659"/>
      <c r="Q30" s="660"/>
      <c r="R30" s="661">
        <v>1662686</v>
      </c>
      <c r="S30" s="664"/>
      <c r="T30" s="664"/>
      <c r="U30" s="664"/>
      <c r="V30" s="664"/>
      <c r="W30" s="664"/>
      <c r="X30" s="664"/>
      <c r="Y30" s="665"/>
      <c r="Z30" s="723">
        <v>0.8</v>
      </c>
      <c r="AA30" s="723"/>
      <c r="AB30" s="723"/>
      <c r="AC30" s="723"/>
      <c r="AD30" s="724">
        <v>608</v>
      </c>
      <c r="AE30" s="724"/>
      <c r="AF30" s="724"/>
      <c r="AG30" s="724"/>
      <c r="AH30" s="724"/>
      <c r="AI30" s="724"/>
      <c r="AJ30" s="724"/>
      <c r="AK30" s="724"/>
      <c r="AL30" s="666">
        <v>0</v>
      </c>
      <c r="AM30" s="667"/>
      <c r="AN30" s="667"/>
      <c r="AO30" s="725"/>
      <c r="AP30" s="751" t="s">
        <v>311</v>
      </c>
      <c r="AQ30" s="752"/>
      <c r="AR30" s="752"/>
      <c r="AS30" s="752"/>
      <c r="AT30" s="757" t="s">
        <v>312</v>
      </c>
      <c r="AU30" s="230"/>
      <c r="AV30" s="230"/>
      <c r="AW30" s="230"/>
      <c r="AX30" s="760" t="s">
        <v>187</v>
      </c>
      <c r="AY30" s="761"/>
      <c r="AZ30" s="761"/>
      <c r="BA30" s="761"/>
      <c r="BB30" s="761"/>
      <c r="BC30" s="761"/>
      <c r="BD30" s="761"/>
      <c r="BE30" s="761"/>
      <c r="BF30" s="762"/>
      <c r="BG30" s="741">
        <v>98.6</v>
      </c>
      <c r="BH30" s="742"/>
      <c r="BI30" s="742"/>
      <c r="BJ30" s="742"/>
      <c r="BK30" s="742"/>
      <c r="BL30" s="742"/>
      <c r="BM30" s="743">
        <v>96.6</v>
      </c>
      <c r="BN30" s="742"/>
      <c r="BO30" s="742"/>
      <c r="BP30" s="742"/>
      <c r="BQ30" s="744"/>
      <c r="BR30" s="741">
        <v>98.6</v>
      </c>
      <c r="BS30" s="742"/>
      <c r="BT30" s="742"/>
      <c r="BU30" s="742"/>
      <c r="BV30" s="742"/>
      <c r="BW30" s="742"/>
      <c r="BX30" s="743">
        <v>95.6</v>
      </c>
      <c r="BY30" s="742"/>
      <c r="BZ30" s="742"/>
      <c r="CA30" s="742"/>
      <c r="CB30" s="744"/>
      <c r="CD30" s="747"/>
      <c r="CE30" s="748"/>
      <c r="CF30" s="705" t="s">
        <v>313</v>
      </c>
      <c r="CG30" s="702"/>
      <c r="CH30" s="702"/>
      <c r="CI30" s="702"/>
      <c r="CJ30" s="702"/>
      <c r="CK30" s="702"/>
      <c r="CL30" s="702"/>
      <c r="CM30" s="702"/>
      <c r="CN30" s="702"/>
      <c r="CO30" s="702"/>
      <c r="CP30" s="702"/>
      <c r="CQ30" s="703"/>
      <c r="CR30" s="661">
        <v>13828313</v>
      </c>
      <c r="CS30" s="664"/>
      <c r="CT30" s="664"/>
      <c r="CU30" s="664"/>
      <c r="CV30" s="664"/>
      <c r="CW30" s="664"/>
      <c r="CX30" s="664"/>
      <c r="CY30" s="665"/>
      <c r="CZ30" s="666">
        <v>7.3</v>
      </c>
      <c r="DA30" s="695"/>
      <c r="DB30" s="695"/>
      <c r="DC30" s="696"/>
      <c r="DD30" s="669">
        <v>13638727</v>
      </c>
      <c r="DE30" s="664"/>
      <c r="DF30" s="664"/>
      <c r="DG30" s="664"/>
      <c r="DH30" s="664"/>
      <c r="DI30" s="664"/>
      <c r="DJ30" s="664"/>
      <c r="DK30" s="665"/>
      <c r="DL30" s="669">
        <v>13638727</v>
      </c>
      <c r="DM30" s="664"/>
      <c r="DN30" s="664"/>
      <c r="DO30" s="664"/>
      <c r="DP30" s="664"/>
      <c r="DQ30" s="664"/>
      <c r="DR30" s="664"/>
      <c r="DS30" s="664"/>
      <c r="DT30" s="664"/>
      <c r="DU30" s="664"/>
      <c r="DV30" s="665"/>
      <c r="DW30" s="666">
        <v>12.4</v>
      </c>
      <c r="DX30" s="695"/>
      <c r="DY30" s="695"/>
      <c r="DZ30" s="695"/>
      <c r="EA30" s="695"/>
      <c r="EB30" s="695"/>
      <c r="EC30" s="697"/>
    </row>
    <row r="31" spans="2:133" ht="11.25" customHeight="1">
      <c r="B31" s="658" t="s">
        <v>314</v>
      </c>
      <c r="C31" s="659"/>
      <c r="D31" s="659"/>
      <c r="E31" s="659"/>
      <c r="F31" s="659"/>
      <c r="G31" s="659"/>
      <c r="H31" s="659"/>
      <c r="I31" s="659"/>
      <c r="J31" s="659"/>
      <c r="K31" s="659"/>
      <c r="L31" s="659"/>
      <c r="M31" s="659"/>
      <c r="N31" s="659"/>
      <c r="O31" s="659"/>
      <c r="P31" s="659"/>
      <c r="Q31" s="660"/>
      <c r="R31" s="661">
        <v>11833</v>
      </c>
      <c r="S31" s="664"/>
      <c r="T31" s="664"/>
      <c r="U31" s="664"/>
      <c r="V31" s="664"/>
      <c r="W31" s="664"/>
      <c r="X31" s="664"/>
      <c r="Y31" s="665"/>
      <c r="Z31" s="723">
        <v>0</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98.2</v>
      </c>
      <c r="BH31" s="662"/>
      <c r="BI31" s="662"/>
      <c r="BJ31" s="662"/>
      <c r="BK31" s="662"/>
      <c r="BL31" s="662"/>
      <c r="BM31" s="667">
        <v>94.6</v>
      </c>
      <c r="BN31" s="740"/>
      <c r="BO31" s="740"/>
      <c r="BP31" s="740"/>
      <c r="BQ31" s="701"/>
      <c r="BR31" s="739">
        <v>98.2</v>
      </c>
      <c r="BS31" s="662"/>
      <c r="BT31" s="662"/>
      <c r="BU31" s="662"/>
      <c r="BV31" s="662"/>
      <c r="BW31" s="662"/>
      <c r="BX31" s="667">
        <v>93.4</v>
      </c>
      <c r="BY31" s="740"/>
      <c r="BZ31" s="740"/>
      <c r="CA31" s="740"/>
      <c r="CB31" s="701"/>
      <c r="CD31" s="747"/>
      <c r="CE31" s="748"/>
      <c r="CF31" s="705" t="s">
        <v>317</v>
      </c>
      <c r="CG31" s="702"/>
      <c r="CH31" s="702"/>
      <c r="CI31" s="702"/>
      <c r="CJ31" s="702"/>
      <c r="CK31" s="702"/>
      <c r="CL31" s="702"/>
      <c r="CM31" s="702"/>
      <c r="CN31" s="702"/>
      <c r="CO31" s="702"/>
      <c r="CP31" s="702"/>
      <c r="CQ31" s="703"/>
      <c r="CR31" s="661">
        <v>1039162</v>
      </c>
      <c r="CS31" s="662"/>
      <c r="CT31" s="662"/>
      <c r="CU31" s="662"/>
      <c r="CV31" s="662"/>
      <c r="CW31" s="662"/>
      <c r="CX31" s="662"/>
      <c r="CY31" s="663"/>
      <c r="CZ31" s="666">
        <v>0.5</v>
      </c>
      <c r="DA31" s="695"/>
      <c r="DB31" s="695"/>
      <c r="DC31" s="696"/>
      <c r="DD31" s="669">
        <v>1032187</v>
      </c>
      <c r="DE31" s="662"/>
      <c r="DF31" s="662"/>
      <c r="DG31" s="662"/>
      <c r="DH31" s="662"/>
      <c r="DI31" s="662"/>
      <c r="DJ31" s="662"/>
      <c r="DK31" s="663"/>
      <c r="DL31" s="669">
        <v>1032187</v>
      </c>
      <c r="DM31" s="662"/>
      <c r="DN31" s="662"/>
      <c r="DO31" s="662"/>
      <c r="DP31" s="662"/>
      <c r="DQ31" s="662"/>
      <c r="DR31" s="662"/>
      <c r="DS31" s="662"/>
      <c r="DT31" s="662"/>
      <c r="DU31" s="662"/>
      <c r="DV31" s="663"/>
      <c r="DW31" s="666">
        <v>0.9</v>
      </c>
      <c r="DX31" s="695"/>
      <c r="DY31" s="695"/>
      <c r="DZ31" s="695"/>
      <c r="EA31" s="695"/>
      <c r="EB31" s="695"/>
      <c r="EC31" s="697"/>
    </row>
    <row r="32" spans="2:133" ht="11.25" customHeight="1">
      <c r="B32" s="658" t="s">
        <v>318</v>
      </c>
      <c r="C32" s="659"/>
      <c r="D32" s="659"/>
      <c r="E32" s="659"/>
      <c r="F32" s="659"/>
      <c r="G32" s="659"/>
      <c r="H32" s="659"/>
      <c r="I32" s="659"/>
      <c r="J32" s="659"/>
      <c r="K32" s="659"/>
      <c r="L32" s="659"/>
      <c r="M32" s="659"/>
      <c r="N32" s="659"/>
      <c r="O32" s="659"/>
      <c r="P32" s="659"/>
      <c r="Q32" s="660"/>
      <c r="R32" s="661">
        <v>1862819</v>
      </c>
      <c r="S32" s="664"/>
      <c r="T32" s="664"/>
      <c r="U32" s="664"/>
      <c r="V32" s="664"/>
      <c r="W32" s="664"/>
      <c r="X32" s="664"/>
      <c r="Y32" s="665"/>
      <c r="Z32" s="723">
        <v>0.9</v>
      </c>
      <c r="AA32" s="723"/>
      <c r="AB32" s="723"/>
      <c r="AC32" s="723"/>
      <c r="AD32" s="724" t="s">
        <v>245</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v>
      </c>
      <c r="BH32" s="677"/>
      <c r="BI32" s="677"/>
      <c r="BJ32" s="677"/>
      <c r="BK32" s="677"/>
      <c r="BL32" s="677"/>
      <c r="BM32" s="721">
        <v>98.3</v>
      </c>
      <c r="BN32" s="677"/>
      <c r="BO32" s="677"/>
      <c r="BP32" s="677"/>
      <c r="BQ32" s="714"/>
      <c r="BR32" s="738">
        <v>98.8</v>
      </c>
      <c r="BS32" s="677"/>
      <c r="BT32" s="677"/>
      <c r="BU32" s="677"/>
      <c r="BV32" s="677"/>
      <c r="BW32" s="677"/>
      <c r="BX32" s="721">
        <v>97.4</v>
      </c>
      <c r="BY32" s="677"/>
      <c r="BZ32" s="677"/>
      <c r="CA32" s="677"/>
      <c r="CB32" s="714"/>
      <c r="CD32" s="749"/>
      <c r="CE32" s="750"/>
      <c r="CF32" s="705" t="s">
        <v>320</v>
      </c>
      <c r="CG32" s="702"/>
      <c r="CH32" s="702"/>
      <c r="CI32" s="702"/>
      <c r="CJ32" s="702"/>
      <c r="CK32" s="702"/>
      <c r="CL32" s="702"/>
      <c r="CM32" s="702"/>
      <c r="CN32" s="702"/>
      <c r="CO32" s="702"/>
      <c r="CP32" s="702"/>
      <c r="CQ32" s="703"/>
      <c r="CR32" s="661" t="s">
        <v>271</v>
      </c>
      <c r="CS32" s="664"/>
      <c r="CT32" s="664"/>
      <c r="CU32" s="664"/>
      <c r="CV32" s="664"/>
      <c r="CW32" s="664"/>
      <c r="CX32" s="664"/>
      <c r="CY32" s="665"/>
      <c r="CZ32" s="666" t="s">
        <v>245</v>
      </c>
      <c r="DA32" s="695"/>
      <c r="DB32" s="695"/>
      <c r="DC32" s="696"/>
      <c r="DD32" s="669" t="s">
        <v>130</v>
      </c>
      <c r="DE32" s="664"/>
      <c r="DF32" s="664"/>
      <c r="DG32" s="664"/>
      <c r="DH32" s="664"/>
      <c r="DI32" s="664"/>
      <c r="DJ32" s="664"/>
      <c r="DK32" s="665"/>
      <c r="DL32" s="669" t="s">
        <v>245</v>
      </c>
      <c r="DM32" s="664"/>
      <c r="DN32" s="664"/>
      <c r="DO32" s="664"/>
      <c r="DP32" s="664"/>
      <c r="DQ32" s="664"/>
      <c r="DR32" s="664"/>
      <c r="DS32" s="664"/>
      <c r="DT32" s="664"/>
      <c r="DU32" s="664"/>
      <c r="DV32" s="665"/>
      <c r="DW32" s="666" t="s">
        <v>245</v>
      </c>
      <c r="DX32" s="695"/>
      <c r="DY32" s="695"/>
      <c r="DZ32" s="695"/>
      <c r="EA32" s="695"/>
      <c r="EB32" s="695"/>
      <c r="EC32" s="697"/>
    </row>
    <row r="33" spans="2:133" ht="11.25" customHeight="1">
      <c r="B33" s="658" t="s">
        <v>321</v>
      </c>
      <c r="C33" s="659"/>
      <c r="D33" s="659"/>
      <c r="E33" s="659"/>
      <c r="F33" s="659"/>
      <c r="G33" s="659"/>
      <c r="H33" s="659"/>
      <c r="I33" s="659"/>
      <c r="J33" s="659"/>
      <c r="K33" s="659"/>
      <c r="L33" s="659"/>
      <c r="M33" s="659"/>
      <c r="N33" s="659"/>
      <c r="O33" s="659"/>
      <c r="P33" s="659"/>
      <c r="Q33" s="660"/>
      <c r="R33" s="661">
        <v>10636614</v>
      </c>
      <c r="S33" s="664"/>
      <c r="T33" s="664"/>
      <c r="U33" s="664"/>
      <c r="V33" s="664"/>
      <c r="W33" s="664"/>
      <c r="X33" s="664"/>
      <c r="Y33" s="665"/>
      <c r="Z33" s="723">
        <v>5.3</v>
      </c>
      <c r="AA33" s="723"/>
      <c r="AB33" s="723"/>
      <c r="AC33" s="723"/>
      <c r="AD33" s="724" t="s">
        <v>245</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64287433</v>
      </c>
      <c r="CS33" s="662"/>
      <c r="CT33" s="662"/>
      <c r="CU33" s="662"/>
      <c r="CV33" s="662"/>
      <c r="CW33" s="662"/>
      <c r="CX33" s="662"/>
      <c r="CY33" s="663"/>
      <c r="CZ33" s="666">
        <v>34</v>
      </c>
      <c r="DA33" s="695"/>
      <c r="DB33" s="695"/>
      <c r="DC33" s="696"/>
      <c r="DD33" s="669">
        <v>54573925</v>
      </c>
      <c r="DE33" s="662"/>
      <c r="DF33" s="662"/>
      <c r="DG33" s="662"/>
      <c r="DH33" s="662"/>
      <c r="DI33" s="662"/>
      <c r="DJ33" s="662"/>
      <c r="DK33" s="663"/>
      <c r="DL33" s="669">
        <v>47516471</v>
      </c>
      <c r="DM33" s="662"/>
      <c r="DN33" s="662"/>
      <c r="DO33" s="662"/>
      <c r="DP33" s="662"/>
      <c r="DQ33" s="662"/>
      <c r="DR33" s="662"/>
      <c r="DS33" s="662"/>
      <c r="DT33" s="662"/>
      <c r="DU33" s="662"/>
      <c r="DV33" s="663"/>
      <c r="DW33" s="666">
        <v>43.1</v>
      </c>
      <c r="DX33" s="695"/>
      <c r="DY33" s="695"/>
      <c r="DZ33" s="695"/>
      <c r="EA33" s="695"/>
      <c r="EB33" s="695"/>
      <c r="EC33" s="697"/>
    </row>
    <row r="34" spans="2:133" ht="11.25" customHeight="1">
      <c r="B34" s="658" t="s">
        <v>323</v>
      </c>
      <c r="C34" s="659"/>
      <c r="D34" s="659"/>
      <c r="E34" s="659"/>
      <c r="F34" s="659"/>
      <c r="G34" s="659"/>
      <c r="H34" s="659"/>
      <c r="I34" s="659"/>
      <c r="J34" s="659"/>
      <c r="K34" s="659"/>
      <c r="L34" s="659"/>
      <c r="M34" s="659"/>
      <c r="N34" s="659"/>
      <c r="O34" s="659"/>
      <c r="P34" s="659"/>
      <c r="Q34" s="660"/>
      <c r="R34" s="661">
        <v>5111853</v>
      </c>
      <c r="S34" s="664"/>
      <c r="T34" s="664"/>
      <c r="U34" s="664"/>
      <c r="V34" s="664"/>
      <c r="W34" s="664"/>
      <c r="X34" s="664"/>
      <c r="Y34" s="665"/>
      <c r="Z34" s="723">
        <v>2.6</v>
      </c>
      <c r="AA34" s="723"/>
      <c r="AB34" s="723"/>
      <c r="AC34" s="723"/>
      <c r="AD34" s="724">
        <v>138186</v>
      </c>
      <c r="AE34" s="724"/>
      <c r="AF34" s="724"/>
      <c r="AG34" s="724"/>
      <c r="AH34" s="724"/>
      <c r="AI34" s="724"/>
      <c r="AJ34" s="724"/>
      <c r="AK34" s="724"/>
      <c r="AL34" s="666">
        <v>0.1</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31392424</v>
      </c>
      <c r="CS34" s="664"/>
      <c r="CT34" s="664"/>
      <c r="CU34" s="664"/>
      <c r="CV34" s="664"/>
      <c r="CW34" s="664"/>
      <c r="CX34" s="664"/>
      <c r="CY34" s="665"/>
      <c r="CZ34" s="666">
        <v>16.600000000000001</v>
      </c>
      <c r="DA34" s="695"/>
      <c r="DB34" s="695"/>
      <c r="DC34" s="696"/>
      <c r="DD34" s="669">
        <v>25820702</v>
      </c>
      <c r="DE34" s="664"/>
      <c r="DF34" s="664"/>
      <c r="DG34" s="664"/>
      <c r="DH34" s="664"/>
      <c r="DI34" s="664"/>
      <c r="DJ34" s="664"/>
      <c r="DK34" s="665"/>
      <c r="DL34" s="669">
        <v>23475383</v>
      </c>
      <c r="DM34" s="664"/>
      <c r="DN34" s="664"/>
      <c r="DO34" s="664"/>
      <c r="DP34" s="664"/>
      <c r="DQ34" s="664"/>
      <c r="DR34" s="664"/>
      <c r="DS34" s="664"/>
      <c r="DT34" s="664"/>
      <c r="DU34" s="664"/>
      <c r="DV34" s="665"/>
      <c r="DW34" s="666">
        <v>21.3</v>
      </c>
      <c r="DX34" s="695"/>
      <c r="DY34" s="695"/>
      <c r="DZ34" s="695"/>
      <c r="EA34" s="695"/>
      <c r="EB34" s="695"/>
      <c r="EC34" s="697"/>
    </row>
    <row r="35" spans="2:133" ht="11.25" customHeight="1">
      <c r="B35" s="658" t="s">
        <v>327</v>
      </c>
      <c r="C35" s="659"/>
      <c r="D35" s="659"/>
      <c r="E35" s="659"/>
      <c r="F35" s="659"/>
      <c r="G35" s="659"/>
      <c r="H35" s="659"/>
      <c r="I35" s="659"/>
      <c r="J35" s="659"/>
      <c r="K35" s="659"/>
      <c r="L35" s="659"/>
      <c r="M35" s="659"/>
      <c r="N35" s="659"/>
      <c r="O35" s="659"/>
      <c r="P35" s="659"/>
      <c r="Q35" s="660"/>
      <c r="R35" s="661">
        <v>12347864</v>
      </c>
      <c r="S35" s="664"/>
      <c r="T35" s="664"/>
      <c r="U35" s="664"/>
      <c r="V35" s="664"/>
      <c r="W35" s="664"/>
      <c r="X35" s="664"/>
      <c r="Y35" s="665"/>
      <c r="Z35" s="723">
        <v>6.2</v>
      </c>
      <c r="AA35" s="723"/>
      <c r="AB35" s="723"/>
      <c r="AC35" s="723"/>
      <c r="AD35" s="724" t="s">
        <v>130</v>
      </c>
      <c r="AE35" s="724"/>
      <c r="AF35" s="724"/>
      <c r="AG35" s="724"/>
      <c r="AH35" s="724"/>
      <c r="AI35" s="724"/>
      <c r="AJ35" s="724"/>
      <c r="AK35" s="724"/>
      <c r="AL35" s="666" t="s">
        <v>245</v>
      </c>
      <c r="AM35" s="667"/>
      <c r="AN35" s="667"/>
      <c r="AO35" s="725"/>
      <c r="AP35" s="234"/>
      <c r="AQ35" s="729" t="s">
        <v>328</v>
      </c>
      <c r="AR35" s="730"/>
      <c r="AS35" s="730"/>
      <c r="AT35" s="730"/>
      <c r="AU35" s="730"/>
      <c r="AV35" s="730"/>
      <c r="AW35" s="730"/>
      <c r="AX35" s="730"/>
      <c r="AY35" s="731"/>
      <c r="AZ35" s="726">
        <v>22203109</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t="s">
        <v>130</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3141290</v>
      </c>
      <c r="CS35" s="662"/>
      <c r="CT35" s="662"/>
      <c r="CU35" s="662"/>
      <c r="CV35" s="662"/>
      <c r="CW35" s="662"/>
      <c r="CX35" s="662"/>
      <c r="CY35" s="663"/>
      <c r="CZ35" s="666">
        <v>1.7</v>
      </c>
      <c r="DA35" s="695"/>
      <c r="DB35" s="695"/>
      <c r="DC35" s="696"/>
      <c r="DD35" s="669">
        <v>2654969</v>
      </c>
      <c r="DE35" s="662"/>
      <c r="DF35" s="662"/>
      <c r="DG35" s="662"/>
      <c r="DH35" s="662"/>
      <c r="DI35" s="662"/>
      <c r="DJ35" s="662"/>
      <c r="DK35" s="663"/>
      <c r="DL35" s="669">
        <v>2654472</v>
      </c>
      <c r="DM35" s="662"/>
      <c r="DN35" s="662"/>
      <c r="DO35" s="662"/>
      <c r="DP35" s="662"/>
      <c r="DQ35" s="662"/>
      <c r="DR35" s="662"/>
      <c r="DS35" s="662"/>
      <c r="DT35" s="662"/>
      <c r="DU35" s="662"/>
      <c r="DV35" s="663"/>
      <c r="DW35" s="666">
        <v>2.4</v>
      </c>
      <c r="DX35" s="695"/>
      <c r="DY35" s="695"/>
      <c r="DZ35" s="695"/>
      <c r="EA35" s="695"/>
      <c r="EB35" s="695"/>
      <c r="EC35" s="697"/>
    </row>
    <row r="36" spans="2:133" ht="11.25" customHeight="1">
      <c r="B36" s="658" t="s">
        <v>331</v>
      </c>
      <c r="C36" s="659"/>
      <c r="D36" s="659"/>
      <c r="E36" s="659"/>
      <c r="F36" s="659"/>
      <c r="G36" s="659"/>
      <c r="H36" s="659"/>
      <c r="I36" s="659"/>
      <c r="J36" s="659"/>
      <c r="K36" s="659"/>
      <c r="L36" s="659"/>
      <c r="M36" s="659"/>
      <c r="N36" s="659"/>
      <c r="O36" s="659"/>
      <c r="P36" s="659"/>
      <c r="Q36" s="660"/>
      <c r="R36" s="661" t="s">
        <v>245</v>
      </c>
      <c r="S36" s="664"/>
      <c r="T36" s="664"/>
      <c r="U36" s="664"/>
      <c r="V36" s="664"/>
      <c r="W36" s="664"/>
      <c r="X36" s="664"/>
      <c r="Y36" s="665"/>
      <c r="Z36" s="723" t="s">
        <v>245</v>
      </c>
      <c r="AA36" s="723"/>
      <c r="AB36" s="723"/>
      <c r="AC36" s="723"/>
      <c r="AD36" s="724" t="s">
        <v>130</v>
      </c>
      <c r="AE36" s="724"/>
      <c r="AF36" s="724"/>
      <c r="AG36" s="724"/>
      <c r="AH36" s="724"/>
      <c r="AI36" s="724"/>
      <c r="AJ36" s="724"/>
      <c r="AK36" s="724"/>
      <c r="AL36" s="666" t="s">
        <v>130</v>
      </c>
      <c r="AM36" s="667"/>
      <c r="AN36" s="667"/>
      <c r="AO36" s="725"/>
      <c r="AQ36" s="698" t="s">
        <v>332</v>
      </c>
      <c r="AR36" s="699"/>
      <c r="AS36" s="699"/>
      <c r="AT36" s="699"/>
      <c r="AU36" s="699"/>
      <c r="AV36" s="699"/>
      <c r="AW36" s="699"/>
      <c r="AX36" s="699"/>
      <c r="AY36" s="700"/>
      <c r="AZ36" s="661">
        <v>4149291</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t="s">
        <v>245</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8933859</v>
      </c>
      <c r="CS36" s="664"/>
      <c r="CT36" s="664"/>
      <c r="CU36" s="664"/>
      <c r="CV36" s="664"/>
      <c r="CW36" s="664"/>
      <c r="CX36" s="664"/>
      <c r="CY36" s="665"/>
      <c r="CZ36" s="666">
        <v>4.7</v>
      </c>
      <c r="DA36" s="695"/>
      <c r="DB36" s="695"/>
      <c r="DC36" s="696"/>
      <c r="DD36" s="669">
        <v>8014727</v>
      </c>
      <c r="DE36" s="664"/>
      <c r="DF36" s="664"/>
      <c r="DG36" s="664"/>
      <c r="DH36" s="664"/>
      <c r="DI36" s="664"/>
      <c r="DJ36" s="664"/>
      <c r="DK36" s="665"/>
      <c r="DL36" s="669">
        <v>6583292</v>
      </c>
      <c r="DM36" s="664"/>
      <c r="DN36" s="664"/>
      <c r="DO36" s="664"/>
      <c r="DP36" s="664"/>
      <c r="DQ36" s="664"/>
      <c r="DR36" s="664"/>
      <c r="DS36" s="664"/>
      <c r="DT36" s="664"/>
      <c r="DU36" s="664"/>
      <c r="DV36" s="665"/>
      <c r="DW36" s="666">
        <v>6</v>
      </c>
      <c r="DX36" s="695"/>
      <c r="DY36" s="695"/>
      <c r="DZ36" s="695"/>
      <c r="EA36" s="695"/>
      <c r="EB36" s="695"/>
      <c r="EC36" s="697"/>
    </row>
    <row r="37" spans="2:133" ht="11.25" customHeight="1">
      <c r="B37" s="658" t="s">
        <v>335</v>
      </c>
      <c r="C37" s="659"/>
      <c r="D37" s="659"/>
      <c r="E37" s="659"/>
      <c r="F37" s="659"/>
      <c r="G37" s="659"/>
      <c r="H37" s="659"/>
      <c r="I37" s="659"/>
      <c r="J37" s="659"/>
      <c r="K37" s="659"/>
      <c r="L37" s="659"/>
      <c r="M37" s="659"/>
      <c r="N37" s="659"/>
      <c r="O37" s="659"/>
      <c r="P37" s="659"/>
      <c r="Q37" s="660"/>
      <c r="R37" s="661">
        <v>5348064</v>
      </c>
      <c r="S37" s="664"/>
      <c r="T37" s="664"/>
      <c r="U37" s="664"/>
      <c r="V37" s="664"/>
      <c r="W37" s="664"/>
      <c r="X37" s="664"/>
      <c r="Y37" s="665"/>
      <c r="Z37" s="723">
        <v>2.7</v>
      </c>
      <c r="AA37" s="723"/>
      <c r="AB37" s="723"/>
      <c r="AC37" s="723"/>
      <c r="AD37" s="724" t="s">
        <v>245</v>
      </c>
      <c r="AE37" s="724"/>
      <c r="AF37" s="724"/>
      <c r="AG37" s="724"/>
      <c r="AH37" s="724"/>
      <c r="AI37" s="724"/>
      <c r="AJ37" s="724"/>
      <c r="AK37" s="724"/>
      <c r="AL37" s="666" t="s">
        <v>130</v>
      </c>
      <c r="AM37" s="667"/>
      <c r="AN37" s="667"/>
      <c r="AO37" s="725"/>
      <c r="AQ37" s="698" t="s">
        <v>336</v>
      </c>
      <c r="AR37" s="699"/>
      <c r="AS37" s="699"/>
      <c r="AT37" s="699"/>
      <c r="AU37" s="699"/>
      <c r="AV37" s="699"/>
      <c r="AW37" s="699"/>
      <c r="AX37" s="699"/>
      <c r="AY37" s="700"/>
      <c r="AZ37" s="661">
        <v>1645800</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90026</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8869</v>
      </c>
      <c r="CS37" s="662"/>
      <c r="CT37" s="662"/>
      <c r="CU37" s="662"/>
      <c r="CV37" s="662"/>
      <c r="CW37" s="662"/>
      <c r="CX37" s="662"/>
      <c r="CY37" s="663"/>
      <c r="CZ37" s="666">
        <v>0</v>
      </c>
      <c r="DA37" s="695"/>
      <c r="DB37" s="695"/>
      <c r="DC37" s="696"/>
      <c r="DD37" s="669">
        <v>8869</v>
      </c>
      <c r="DE37" s="662"/>
      <c r="DF37" s="662"/>
      <c r="DG37" s="662"/>
      <c r="DH37" s="662"/>
      <c r="DI37" s="662"/>
      <c r="DJ37" s="662"/>
      <c r="DK37" s="663"/>
      <c r="DL37" s="669">
        <v>8869</v>
      </c>
      <c r="DM37" s="662"/>
      <c r="DN37" s="662"/>
      <c r="DO37" s="662"/>
      <c r="DP37" s="662"/>
      <c r="DQ37" s="662"/>
      <c r="DR37" s="662"/>
      <c r="DS37" s="662"/>
      <c r="DT37" s="662"/>
      <c r="DU37" s="662"/>
      <c r="DV37" s="663"/>
      <c r="DW37" s="666">
        <v>0</v>
      </c>
      <c r="DX37" s="695"/>
      <c r="DY37" s="695"/>
      <c r="DZ37" s="695"/>
      <c r="EA37" s="695"/>
      <c r="EB37" s="695"/>
      <c r="EC37" s="697"/>
    </row>
    <row r="38" spans="2:133" ht="11.25" customHeight="1">
      <c r="B38" s="673" t="s">
        <v>339</v>
      </c>
      <c r="C38" s="674"/>
      <c r="D38" s="674"/>
      <c r="E38" s="674"/>
      <c r="F38" s="674"/>
      <c r="G38" s="674"/>
      <c r="H38" s="674"/>
      <c r="I38" s="674"/>
      <c r="J38" s="674"/>
      <c r="K38" s="674"/>
      <c r="L38" s="674"/>
      <c r="M38" s="674"/>
      <c r="N38" s="674"/>
      <c r="O38" s="674"/>
      <c r="P38" s="674"/>
      <c r="Q38" s="675"/>
      <c r="R38" s="676">
        <v>199768541</v>
      </c>
      <c r="S38" s="713"/>
      <c r="T38" s="713"/>
      <c r="U38" s="713"/>
      <c r="V38" s="713"/>
      <c r="W38" s="713"/>
      <c r="X38" s="713"/>
      <c r="Y38" s="718"/>
      <c r="Z38" s="719">
        <v>100</v>
      </c>
      <c r="AA38" s="719"/>
      <c r="AB38" s="719"/>
      <c r="AC38" s="719"/>
      <c r="AD38" s="720">
        <v>104891652</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754435</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138755</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20376872</v>
      </c>
      <c r="CS38" s="664"/>
      <c r="CT38" s="664"/>
      <c r="CU38" s="664"/>
      <c r="CV38" s="664"/>
      <c r="CW38" s="664"/>
      <c r="CX38" s="664"/>
      <c r="CY38" s="665"/>
      <c r="CZ38" s="666">
        <v>10.8</v>
      </c>
      <c r="DA38" s="695"/>
      <c r="DB38" s="695"/>
      <c r="DC38" s="696"/>
      <c r="DD38" s="669">
        <v>17917689</v>
      </c>
      <c r="DE38" s="664"/>
      <c r="DF38" s="664"/>
      <c r="DG38" s="664"/>
      <c r="DH38" s="664"/>
      <c r="DI38" s="664"/>
      <c r="DJ38" s="664"/>
      <c r="DK38" s="665"/>
      <c r="DL38" s="669">
        <v>14790513</v>
      </c>
      <c r="DM38" s="664"/>
      <c r="DN38" s="664"/>
      <c r="DO38" s="664"/>
      <c r="DP38" s="664"/>
      <c r="DQ38" s="664"/>
      <c r="DR38" s="664"/>
      <c r="DS38" s="664"/>
      <c r="DT38" s="664"/>
      <c r="DU38" s="664"/>
      <c r="DV38" s="665"/>
      <c r="DW38" s="666">
        <v>13.4</v>
      </c>
      <c r="DX38" s="695"/>
      <c r="DY38" s="695"/>
      <c r="DZ38" s="695"/>
      <c r="EA38" s="695"/>
      <c r="EB38" s="695"/>
      <c r="EC38" s="697"/>
    </row>
    <row r="39" spans="2:133" ht="11.25" customHeight="1">
      <c r="AQ39" s="698" t="s">
        <v>343</v>
      </c>
      <c r="AR39" s="699"/>
      <c r="AS39" s="699"/>
      <c r="AT39" s="699"/>
      <c r="AU39" s="699"/>
      <c r="AV39" s="699"/>
      <c r="AW39" s="699"/>
      <c r="AX39" s="699"/>
      <c r="AY39" s="700"/>
      <c r="AZ39" s="661">
        <v>229924</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106</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250198</v>
      </c>
      <c r="CS39" s="662"/>
      <c r="CT39" s="662"/>
      <c r="CU39" s="662"/>
      <c r="CV39" s="662"/>
      <c r="CW39" s="662"/>
      <c r="CX39" s="662"/>
      <c r="CY39" s="663"/>
      <c r="CZ39" s="666">
        <v>0.1</v>
      </c>
      <c r="DA39" s="695"/>
      <c r="DB39" s="695"/>
      <c r="DC39" s="696"/>
      <c r="DD39" s="669">
        <v>153027</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c r="AQ40" s="698" t="s">
        <v>347</v>
      </c>
      <c r="AR40" s="699"/>
      <c r="AS40" s="699"/>
      <c r="AT40" s="699"/>
      <c r="AU40" s="699"/>
      <c r="AV40" s="699"/>
      <c r="AW40" s="699"/>
      <c r="AX40" s="699"/>
      <c r="AY40" s="700"/>
      <c r="AZ40" s="661">
        <v>4703322</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271</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192790</v>
      </c>
      <c r="CS40" s="664"/>
      <c r="CT40" s="664"/>
      <c r="CU40" s="664"/>
      <c r="CV40" s="664"/>
      <c r="CW40" s="664"/>
      <c r="CX40" s="664"/>
      <c r="CY40" s="665"/>
      <c r="CZ40" s="666">
        <v>0.1</v>
      </c>
      <c r="DA40" s="695"/>
      <c r="DB40" s="695"/>
      <c r="DC40" s="696"/>
      <c r="DD40" s="669">
        <v>12811</v>
      </c>
      <c r="DE40" s="664"/>
      <c r="DF40" s="664"/>
      <c r="DG40" s="664"/>
      <c r="DH40" s="664"/>
      <c r="DI40" s="664"/>
      <c r="DJ40" s="664"/>
      <c r="DK40" s="665"/>
      <c r="DL40" s="669">
        <v>12811</v>
      </c>
      <c r="DM40" s="664"/>
      <c r="DN40" s="664"/>
      <c r="DO40" s="664"/>
      <c r="DP40" s="664"/>
      <c r="DQ40" s="664"/>
      <c r="DR40" s="664"/>
      <c r="DS40" s="664"/>
      <c r="DT40" s="664"/>
      <c r="DU40" s="664"/>
      <c r="DV40" s="665"/>
      <c r="DW40" s="666">
        <v>0</v>
      </c>
      <c r="DX40" s="695"/>
      <c r="DY40" s="695"/>
      <c r="DZ40" s="695"/>
      <c r="EA40" s="695"/>
      <c r="EB40" s="695"/>
      <c r="EC40" s="697"/>
    </row>
    <row r="41" spans="2:133" ht="11.25" customHeight="1">
      <c r="AQ41" s="710" t="s">
        <v>350</v>
      </c>
      <c r="AR41" s="711"/>
      <c r="AS41" s="711"/>
      <c r="AT41" s="711"/>
      <c r="AU41" s="711"/>
      <c r="AV41" s="711"/>
      <c r="AW41" s="711"/>
      <c r="AX41" s="711"/>
      <c r="AY41" s="712"/>
      <c r="AZ41" s="676">
        <v>10720337</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263</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271</v>
      </c>
      <c r="CS41" s="662"/>
      <c r="CT41" s="662"/>
      <c r="CU41" s="662"/>
      <c r="CV41" s="662"/>
      <c r="CW41" s="662"/>
      <c r="CX41" s="662"/>
      <c r="CY41" s="663"/>
      <c r="CZ41" s="666" t="s">
        <v>130</v>
      </c>
      <c r="DA41" s="695"/>
      <c r="DB41" s="695"/>
      <c r="DC41" s="696"/>
      <c r="DD41" s="669" t="s">
        <v>245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24612220</v>
      </c>
      <c r="CS42" s="664"/>
      <c r="CT42" s="664"/>
      <c r="CU42" s="664"/>
      <c r="CV42" s="664"/>
      <c r="CW42" s="664"/>
      <c r="CX42" s="664"/>
      <c r="CY42" s="665"/>
      <c r="CZ42" s="666">
        <v>13</v>
      </c>
      <c r="DA42" s="667"/>
      <c r="DB42" s="667"/>
      <c r="DC42" s="668"/>
      <c r="DD42" s="669">
        <v>12277754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244576</v>
      </c>
      <c r="CS43" s="662"/>
      <c r="CT43" s="662"/>
      <c r="CU43" s="662"/>
      <c r="CV43" s="662"/>
      <c r="CW43" s="662"/>
      <c r="CX43" s="662"/>
      <c r="CY43" s="663"/>
      <c r="CZ43" s="666">
        <v>0.1</v>
      </c>
      <c r="DA43" s="695"/>
      <c r="DB43" s="695"/>
      <c r="DC43" s="696"/>
      <c r="DD43" s="669">
        <v>244576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357</v>
      </c>
      <c r="CD44" s="689" t="s">
        <v>308</v>
      </c>
      <c r="CE44" s="690"/>
      <c r="CF44" s="658" t="s">
        <v>358</v>
      </c>
      <c r="CG44" s="659"/>
      <c r="CH44" s="659"/>
      <c r="CI44" s="659"/>
      <c r="CJ44" s="659"/>
      <c r="CK44" s="659"/>
      <c r="CL44" s="659"/>
      <c r="CM44" s="659"/>
      <c r="CN44" s="659"/>
      <c r="CO44" s="659"/>
      <c r="CP44" s="659"/>
      <c r="CQ44" s="660"/>
      <c r="CR44" s="661">
        <v>24612220</v>
      </c>
      <c r="CS44" s="664"/>
      <c r="CT44" s="664"/>
      <c r="CU44" s="664"/>
      <c r="CV44" s="664"/>
      <c r="CW44" s="664"/>
      <c r="CX44" s="664"/>
      <c r="CY44" s="665"/>
      <c r="CZ44" s="666">
        <v>13</v>
      </c>
      <c r="DA44" s="667"/>
      <c r="DB44" s="667"/>
      <c r="DC44" s="668"/>
      <c r="DD44" s="669">
        <v>12277754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359</v>
      </c>
      <c r="CG45" s="659"/>
      <c r="CH45" s="659"/>
      <c r="CI45" s="659"/>
      <c r="CJ45" s="659"/>
      <c r="CK45" s="659"/>
      <c r="CL45" s="659"/>
      <c r="CM45" s="659"/>
      <c r="CN45" s="659"/>
      <c r="CO45" s="659"/>
      <c r="CP45" s="659"/>
      <c r="CQ45" s="660"/>
      <c r="CR45" s="661">
        <v>8286396</v>
      </c>
      <c r="CS45" s="662"/>
      <c r="CT45" s="662"/>
      <c r="CU45" s="662"/>
      <c r="CV45" s="662"/>
      <c r="CW45" s="662"/>
      <c r="CX45" s="662"/>
      <c r="CY45" s="663"/>
      <c r="CZ45" s="666">
        <v>4.4000000000000004</v>
      </c>
      <c r="DA45" s="695"/>
      <c r="DB45" s="695"/>
      <c r="DC45" s="696"/>
      <c r="DD45" s="669">
        <v>904973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360</v>
      </c>
      <c r="CG46" s="659"/>
      <c r="CH46" s="659"/>
      <c r="CI46" s="659"/>
      <c r="CJ46" s="659"/>
      <c r="CK46" s="659"/>
      <c r="CL46" s="659"/>
      <c r="CM46" s="659"/>
      <c r="CN46" s="659"/>
      <c r="CO46" s="659"/>
      <c r="CP46" s="659"/>
      <c r="CQ46" s="660"/>
      <c r="CR46" s="661">
        <v>16288804</v>
      </c>
      <c r="CS46" s="664"/>
      <c r="CT46" s="664"/>
      <c r="CU46" s="664"/>
      <c r="CV46" s="664"/>
      <c r="CW46" s="664"/>
      <c r="CX46" s="664"/>
      <c r="CY46" s="665"/>
      <c r="CZ46" s="666">
        <v>8.6</v>
      </c>
      <c r="DA46" s="667"/>
      <c r="DB46" s="667"/>
      <c r="DC46" s="668"/>
      <c r="DD46" s="669">
        <v>11338861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361</v>
      </c>
      <c r="CG47" s="659"/>
      <c r="CH47" s="659"/>
      <c r="CI47" s="659"/>
      <c r="CJ47" s="659"/>
      <c r="CK47" s="659"/>
      <c r="CL47" s="659"/>
      <c r="CM47" s="659"/>
      <c r="CN47" s="659"/>
      <c r="CO47" s="659"/>
      <c r="CP47" s="659"/>
      <c r="CQ47" s="660"/>
      <c r="CR47" s="661" t="s">
        <v>130</v>
      </c>
      <c r="CS47" s="662"/>
      <c r="CT47" s="662"/>
      <c r="CU47" s="662"/>
      <c r="CV47" s="662"/>
      <c r="CW47" s="662"/>
      <c r="CX47" s="662"/>
      <c r="CY47" s="663"/>
      <c r="CZ47" s="666" t="s">
        <v>130</v>
      </c>
      <c r="DA47" s="695"/>
      <c r="DB47" s="695"/>
      <c r="DC47" s="696"/>
      <c r="DD47" s="669" t="s">
        <v>130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362</v>
      </c>
      <c r="CG48" s="659"/>
      <c r="CH48" s="659"/>
      <c r="CI48" s="659"/>
      <c r="CJ48" s="659"/>
      <c r="CK48" s="659"/>
      <c r="CL48" s="659"/>
      <c r="CM48" s="659"/>
      <c r="CN48" s="659"/>
      <c r="CO48" s="659"/>
      <c r="CP48" s="659"/>
      <c r="CQ48" s="660"/>
      <c r="CR48" s="661" t="s">
        <v>130</v>
      </c>
      <c r="CS48" s="664"/>
      <c r="CT48" s="664"/>
      <c r="CU48" s="664"/>
      <c r="CV48" s="664"/>
      <c r="CW48" s="664"/>
      <c r="CX48" s="664"/>
      <c r="CY48" s="665"/>
      <c r="CZ48" s="666" t="s">
        <v>130</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363</v>
      </c>
      <c r="CE49" s="674"/>
      <c r="CF49" s="674"/>
      <c r="CG49" s="674"/>
      <c r="CH49" s="674"/>
      <c r="CI49" s="674"/>
      <c r="CJ49" s="674"/>
      <c r="CK49" s="674"/>
      <c r="CL49" s="674"/>
      <c r="CM49" s="674"/>
      <c r="CN49" s="674"/>
      <c r="CO49" s="674"/>
      <c r="CP49" s="674"/>
      <c r="CQ49" s="675"/>
      <c r="CR49" s="676">
        <v>188993093</v>
      </c>
      <c r="CS49" s="677"/>
      <c r="CT49" s="677"/>
      <c r="CU49" s="677"/>
      <c r="CV49" s="677"/>
      <c r="CW49" s="677"/>
      <c r="CX49" s="677"/>
      <c r="CY49" s="678"/>
      <c r="CZ49" s="679">
        <v>100</v>
      </c>
      <c r="DA49" s="680"/>
      <c r="DB49" s="680"/>
      <c r="DC49" s="681"/>
      <c r="DD49" s="682">
        <v>123713972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4OLuZbBAvy5PSNUYUxlGBNg6gVVjEN8bZtlKIICTi9NSSLX6N/lhmpZ/PHj9DM5KMncNaD4o7a0hSwaElOL2mQ==" saltValue="kGXueXeEc71tdLghDzLRi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386</v>
      </c>
      <c r="C7" s="1140"/>
      <c r="D7" s="1140"/>
      <c r="E7" s="1140"/>
      <c r="F7" s="1140"/>
      <c r="G7" s="1140"/>
      <c r="H7" s="1140"/>
      <c r="I7" s="1140"/>
      <c r="J7" s="1140"/>
      <c r="K7" s="1140"/>
      <c r="L7" s="1140"/>
      <c r="M7" s="1140"/>
      <c r="N7" s="1140"/>
      <c r="O7" s="1140"/>
      <c r="P7" s="1141"/>
      <c r="Q7" s="1193">
        <v>196169</v>
      </c>
      <c r="R7" s="1194"/>
      <c r="S7" s="1194"/>
      <c r="T7" s="1194"/>
      <c r="U7" s="1194"/>
      <c r="V7" s="1194">
        <v>185444</v>
      </c>
      <c r="W7" s="1194"/>
      <c r="X7" s="1194"/>
      <c r="Y7" s="1194"/>
      <c r="Z7" s="1194"/>
      <c r="AA7" s="1194">
        <v>10725</v>
      </c>
      <c r="AB7" s="1194"/>
      <c r="AC7" s="1194"/>
      <c r="AD7" s="1194"/>
      <c r="AE7" s="1195"/>
      <c r="AF7" s="1196">
        <v>7894</v>
      </c>
      <c r="AG7" s="1197"/>
      <c r="AH7" s="1197"/>
      <c r="AI7" s="1197"/>
      <c r="AJ7" s="1198"/>
      <c r="AK7" s="1180">
        <v>1789</v>
      </c>
      <c r="AL7" s="1181"/>
      <c r="AM7" s="1181"/>
      <c r="AN7" s="1181"/>
      <c r="AO7" s="1181"/>
      <c r="AP7" s="1181">
        <v>146622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580</v>
      </c>
      <c r="BT7" s="1185"/>
      <c r="BU7" s="1185"/>
      <c r="BV7" s="1185"/>
      <c r="BW7" s="1185"/>
      <c r="BX7" s="1185"/>
      <c r="BY7" s="1185"/>
      <c r="BZ7" s="1185"/>
      <c r="CA7" s="1185"/>
      <c r="CB7" s="1185"/>
      <c r="CC7" s="1185"/>
      <c r="CD7" s="1185"/>
      <c r="CE7" s="1185"/>
      <c r="CF7" s="1185"/>
      <c r="CG7" s="1186"/>
      <c r="CH7" s="1177">
        <v>3518</v>
      </c>
      <c r="CI7" s="1178"/>
      <c r="CJ7" s="1178"/>
      <c r="CK7" s="1178"/>
      <c r="CL7" s="1179"/>
      <c r="CM7" s="1177">
        <v>17448</v>
      </c>
      <c r="CN7" s="1178"/>
      <c r="CO7" s="1178"/>
      <c r="CP7" s="1178"/>
      <c r="CQ7" s="1179"/>
      <c r="CR7" s="1177">
        <v>24259</v>
      </c>
      <c r="CS7" s="1178"/>
      <c r="CT7" s="1178"/>
      <c r="CU7" s="1178"/>
      <c r="CV7" s="1179"/>
      <c r="CW7" s="1177" t="s">
        <v>516</v>
      </c>
      <c r="CX7" s="1178"/>
      <c r="CY7" s="1178"/>
      <c r="CZ7" s="1178"/>
      <c r="DA7" s="1179"/>
      <c r="DB7" s="1177">
        <v>1107</v>
      </c>
      <c r="DC7" s="1178"/>
      <c r="DD7" s="1178"/>
      <c r="DE7" s="1178"/>
      <c r="DF7" s="1179"/>
      <c r="DG7" s="1177" t="s">
        <v>516</v>
      </c>
      <c r="DH7" s="1178"/>
      <c r="DI7" s="1178"/>
      <c r="DJ7" s="1178"/>
      <c r="DK7" s="1179"/>
      <c r="DL7" s="1177" t="s">
        <v>516</v>
      </c>
      <c r="DM7" s="1178"/>
      <c r="DN7" s="1178"/>
      <c r="DO7" s="1178"/>
      <c r="DP7" s="1179"/>
      <c r="DQ7" s="1177"/>
      <c r="DR7" s="1178"/>
      <c r="DS7" s="1178"/>
      <c r="DT7" s="1178"/>
      <c r="DU7" s="1179"/>
      <c r="DV7" s="1204"/>
      <c r="DW7" s="1205"/>
      <c r="DX7" s="1205"/>
      <c r="DY7" s="1205"/>
      <c r="DZ7" s="1206"/>
      <c r="EA7" s="254"/>
    </row>
    <row r="8" spans="1:131" s="255" customFormat="1" ht="26.25" customHeight="1">
      <c r="A8" s="261">
        <v>2</v>
      </c>
      <c r="B8" s="1126" t="s">
        <v>387</v>
      </c>
      <c r="C8" s="1127"/>
      <c r="D8" s="1127"/>
      <c r="E8" s="1127"/>
      <c r="F8" s="1127"/>
      <c r="G8" s="1127"/>
      <c r="H8" s="1127"/>
      <c r="I8" s="1127"/>
      <c r="J8" s="1127"/>
      <c r="K8" s="1127"/>
      <c r="L8" s="1127"/>
      <c r="M8" s="1127"/>
      <c r="N8" s="1127"/>
      <c r="O8" s="1127"/>
      <c r="P8" s="1128"/>
      <c r="Q8" s="1132">
        <v>300</v>
      </c>
      <c r="R8" s="1133"/>
      <c r="S8" s="1133"/>
      <c r="T8" s="1133"/>
      <c r="U8" s="1133"/>
      <c r="V8" s="1133">
        <v>300</v>
      </c>
      <c r="W8" s="1133"/>
      <c r="X8" s="1133"/>
      <c r="Y8" s="1133"/>
      <c r="Z8" s="1133"/>
      <c r="AA8" s="1133" t="s">
        <v>516</v>
      </c>
      <c r="AB8" s="1133"/>
      <c r="AC8" s="1133"/>
      <c r="AD8" s="1133"/>
      <c r="AE8" s="1134"/>
      <c r="AF8" s="1108" t="s">
        <v>130</v>
      </c>
      <c r="AG8" s="1109"/>
      <c r="AH8" s="1109"/>
      <c r="AI8" s="1109"/>
      <c r="AJ8" s="1110"/>
      <c r="AK8" s="1175">
        <v>259</v>
      </c>
      <c r="AL8" s="1176"/>
      <c r="AM8" s="1176"/>
      <c r="AN8" s="1176"/>
      <c r="AO8" s="1176"/>
      <c r="AP8" s="1176" t="s">
        <v>516</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597</v>
      </c>
      <c r="BS8" s="1103" t="s">
        <v>581</v>
      </c>
      <c r="BT8" s="1104"/>
      <c r="BU8" s="1104"/>
      <c r="BV8" s="1104"/>
      <c r="BW8" s="1104"/>
      <c r="BX8" s="1104"/>
      <c r="BY8" s="1104"/>
      <c r="BZ8" s="1104"/>
      <c r="CA8" s="1104"/>
      <c r="CB8" s="1104"/>
      <c r="CC8" s="1104"/>
      <c r="CD8" s="1104"/>
      <c r="CE8" s="1104"/>
      <c r="CF8" s="1104"/>
      <c r="CG8" s="1105"/>
      <c r="CH8" s="1078">
        <v>2466</v>
      </c>
      <c r="CI8" s="1079"/>
      <c r="CJ8" s="1079"/>
      <c r="CK8" s="1079"/>
      <c r="CL8" s="1080"/>
      <c r="CM8" s="1078">
        <v>100133</v>
      </c>
      <c r="CN8" s="1079"/>
      <c r="CO8" s="1079"/>
      <c r="CP8" s="1079"/>
      <c r="CQ8" s="1080"/>
      <c r="CR8" s="1078">
        <v>67</v>
      </c>
      <c r="CS8" s="1079"/>
      <c r="CT8" s="1079"/>
      <c r="CU8" s="1079"/>
      <c r="CV8" s="1080"/>
      <c r="CW8" s="1078" t="s">
        <v>516</v>
      </c>
      <c r="CX8" s="1079"/>
      <c r="CY8" s="1079"/>
      <c r="CZ8" s="1079"/>
      <c r="DA8" s="1080"/>
      <c r="DB8" s="1078" t="s">
        <v>516</v>
      </c>
      <c r="DC8" s="1079"/>
      <c r="DD8" s="1079"/>
      <c r="DE8" s="1079"/>
      <c r="DF8" s="1080"/>
      <c r="DG8" s="1078" t="s">
        <v>516</v>
      </c>
      <c r="DH8" s="1079"/>
      <c r="DI8" s="1079"/>
      <c r="DJ8" s="1079"/>
      <c r="DK8" s="1080"/>
      <c r="DL8" s="1078">
        <v>4950</v>
      </c>
      <c r="DM8" s="1079"/>
      <c r="DN8" s="1079"/>
      <c r="DO8" s="1079"/>
      <c r="DP8" s="1080"/>
      <c r="DQ8" s="1078">
        <v>25</v>
      </c>
      <c r="DR8" s="1079"/>
      <c r="DS8" s="1079"/>
      <c r="DT8" s="1079"/>
      <c r="DU8" s="1080"/>
      <c r="DV8" s="1081"/>
      <c r="DW8" s="1082"/>
      <c r="DX8" s="1082"/>
      <c r="DY8" s="1082"/>
      <c r="DZ8" s="1083"/>
      <c r="EA8" s="254"/>
    </row>
    <row r="9" spans="1:131" s="255" customFormat="1" ht="26.25" customHeight="1">
      <c r="A9" s="261">
        <v>3</v>
      </c>
      <c r="B9" s="1126" t="s">
        <v>388</v>
      </c>
      <c r="C9" s="1127"/>
      <c r="D9" s="1127"/>
      <c r="E9" s="1127"/>
      <c r="F9" s="1127"/>
      <c r="G9" s="1127"/>
      <c r="H9" s="1127"/>
      <c r="I9" s="1127"/>
      <c r="J9" s="1127"/>
      <c r="K9" s="1127"/>
      <c r="L9" s="1127"/>
      <c r="M9" s="1127"/>
      <c r="N9" s="1127"/>
      <c r="O9" s="1127"/>
      <c r="P9" s="1128"/>
      <c r="Q9" s="1132">
        <v>64</v>
      </c>
      <c r="R9" s="1133"/>
      <c r="S9" s="1133"/>
      <c r="T9" s="1133"/>
      <c r="U9" s="1133"/>
      <c r="V9" s="1133">
        <v>46</v>
      </c>
      <c r="W9" s="1133"/>
      <c r="X9" s="1133"/>
      <c r="Y9" s="1133"/>
      <c r="Z9" s="1133"/>
      <c r="AA9" s="1133">
        <v>17</v>
      </c>
      <c r="AB9" s="1133"/>
      <c r="AC9" s="1133"/>
      <c r="AD9" s="1133"/>
      <c r="AE9" s="1134"/>
      <c r="AF9" s="1108">
        <v>17</v>
      </c>
      <c r="AG9" s="1109"/>
      <c r="AH9" s="1109"/>
      <c r="AI9" s="1109"/>
      <c r="AJ9" s="1110"/>
      <c r="AK9" s="1175">
        <v>1</v>
      </c>
      <c r="AL9" s="1176"/>
      <c r="AM9" s="1176"/>
      <c r="AN9" s="1176"/>
      <c r="AO9" s="1176"/>
      <c r="AP9" s="1176" t="s">
        <v>516</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t="s">
        <v>597</v>
      </c>
      <c r="BS9" s="1103" t="s">
        <v>582</v>
      </c>
      <c r="BT9" s="1104"/>
      <c r="BU9" s="1104"/>
      <c r="BV9" s="1104"/>
      <c r="BW9" s="1104"/>
      <c r="BX9" s="1104"/>
      <c r="BY9" s="1104"/>
      <c r="BZ9" s="1104"/>
      <c r="CA9" s="1104"/>
      <c r="CB9" s="1104"/>
      <c r="CC9" s="1104"/>
      <c r="CD9" s="1104"/>
      <c r="CE9" s="1104"/>
      <c r="CF9" s="1104"/>
      <c r="CG9" s="1105"/>
      <c r="CH9" s="1078">
        <v>-1</v>
      </c>
      <c r="CI9" s="1079"/>
      <c r="CJ9" s="1079"/>
      <c r="CK9" s="1079"/>
      <c r="CL9" s="1080"/>
      <c r="CM9" s="1078">
        <v>988</v>
      </c>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v>14</v>
      </c>
      <c r="DM9" s="1079"/>
      <c r="DN9" s="1079"/>
      <c r="DO9" s="1079"/>
      <c r="DP9" s="1080"/>
      <c r="DQ9" s="1078" t="s">
        <v>516</v>
      </c>
      <c r="DR9" s="1079"/>
      <c r="DS9" s="1079"/>
      <c r="DT9" s="1079"/>
      <c r="DU9" s="1080"/>
      <c r="DV9" s="1081"/>
      <c r="DW9" s="1082"/>
      <c r="DX9" s="1082"/>
      <c r="DY9" s="1082"/>
      <c r="DZ9" s="1083"/>
      <c r="EA9" s="254"/>
    </row>
    <row r="10" spans="1:131" s="255" customFormat="1" ht="26.25" customHeight="1">
      <c r="A10" s="261">
        <v>4</v>
      </c>
      <c r="B10" s="1126" t="s">
        <v>389</v>
      </c>
      <c r="C10" s="1127"/>
      <c r="D10" s="1127"/>
      <c r="E10" s="1127"/>
      <c r="F10" s="1127"/>
      <c r="G10" s="1127"/>
      <c r="H10" s="1127"/>
      <c r="I10" s="1127"/>
      <c r="J10" s="1127"/>
      <c r="K10" s="1127"/>
      <c r="L10" s="1127"/>
      <c r="M10" s="1127"/>
      <c r="N10" s="1127"/>
      <c r="O10" s="1127"/>
      <c r="P10" s="1128"/>
      <c r="Q10" s="1132">
        <v>6</v>
      </c>
      <c r="R10" s="1133"/>
      <c r="S10" s="1133"/>
      <c r="T10" s="1133"/>
      <c r="U10" s="1133"/>
      <c r="V10" s="1133">
        <v>6</v>
      </c>
      <c r="W10" s="1133"/>
      <c r="X10" s="1133"/>
      <c r="Y10" s="1133"/>
      <c r="Z10" s="1133"/>
      <c r="AA10" s="1133" t="s">
        <v>516</v>
      </c>
      <c r="AB10" s="1133"/>
      <c r="AC10" s="1133"/>
      <c r="AD10" s="1133"/>
      <c r="AE10" s="1134"/>
      <c r="AF10" s="1108" t="s">
        <v>130</v>
      </c>
      <c r="AG10" s="1109"/>
      <c r="AH10" s="1109"/>
      <c r="AI10" s="1109"/>
      <c r="AJ10" s="1110"/>
      <c r="AK10" s="1175">
        <v>4</v>
      </c>
      <c r="AL10" s="1176"/>
      <c r="AM10" s="1176"/>
      <c r="AN10" s="1176"/>
      <c r="AO10" s="1176"/>
      <c r="AP10" s="1176" t="s">
        <v>516</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t="s">
        <v>597</v>
      </c>
      <c r="BS10" s="1103" t="s">
        <v>583</v>
      </c>
      <c r="BT10" s="1104"/>
      <c r="BU10" s="1104"/>
      <c r="BV10" s="1104"/>
      <c r="BW10" s="1104"/>
      <c r="BX10" s="1104"/>
      <c r="BY10" s="1104"/>
      <c r="BZ10" s="1104"/>
      <c r="CA10" s="1104"/>
      <c r="CB10" s="1104"/>
      <c r="CC10" s="1104"/>
      <c r="CD10" s="1104"/>
      <c r="CE10" s="1104"/>
      <c r="CF10" s="1104"/>
      <c r="CG10" s="1105"/>
      <c r="CH10" s="1078">
        <v>91</v>
      </c>
      <c r="CI10" s="1079"/>
      <c r="CJ10" s="1079"/>
      <c r="CK10" s="1079"/>
      <c r="CL10" s="1080"/>
      <c r="CM10" s="1078">
        <v>493</v>
      </c>
      <c r="CN10" s="1079"/>
      <c r="CO10" s="1079"/>
      <c r="CP10" s="1079"/>
      <c r="CQ10" s="1080"/>
      <c r="CR10" s="1078">
        <v>5</v>
      </c>
      <c r="CS10" s="1079"/>
      <c r="CT10" s="1079"/>
      <c r="CU10" s="1079"/>
      <c r="CV10" s="1080"/>
      <c r="CW10" s="1078" t="s">
        <v>590</v>
      </c>
      <c r="CX10" s="1079"/>
      <c r="CY10" s="1079"/>
      <c r="CZ10" s="1079"/>
      <c r="DA10" s="1080"/>
      <c r="DB10" s="1078">
        <v>6388</v>
      </c>
      <c r="DC10" s="1079"/>
      <c r="DD10" s="1079"/>
      <c r="DE10" s="1079"/>
      <c r="DF10" s="1080"/>
      <c r="DG10" s="1078" t="s">
        <v>590</v>
      </c>
      <c r="DH10" s="1079"/>
      <c r="DI10" s="1079"/>
      <c r="DJ10" s="1079"/>
      <c r="DK10" s="1080"/>
      <c r="DL10" s="1078" t="s">
        <v>590</v>
      </c>
      <c r="DM10" s="1079"/>
      <c r="DN10" s="1079"/>
      <c r="DO10" s="1079"/>
      <c r="DP10" s="1080"/>
      <c r="DQ10" s="1078">
        <v>1057</v>
      </c>
      <c r="DR10" s="1079"/>
      <c r="DS10" s="1079"/>
      <c r="DT10" s="1079"/>
      <c r="DU10" s="1080"/>
      <c r="DV10" s="1081"/>
      <c r="DW10" s="1082"/>
      <c r="DX10" s="1082"/>
      <c r="DY10" s="1082"/>
      <c r="DZ10" s="1083"/>
      <c r="EA10" s="254"/>
    </row>
    <row r="11" spans="1:131" s="255" customFormat="1" ht="26.25" customHeight="1">
      <c r="A11" s="261">
        <v>5</v>
      </c>
      <c r="B11" s="1126" t="s">
        <v>390</v>
      </c>
      <c r="C11" s="1127"/>
      <c r="D11" s="1127"/>
      <c r="E11" s="1127"/>
      <c r="F11" s="1127"/>
      <c r="G11" s="1127"/>
      <c r="H11" s="1127"/>
      <c r="I11" s="1127"/>
      <c r="J11" s="1127"/>
      <c r="K11" s="1127"/>
      <c r="L11" s="1127"/>
      <c r="M11" s="1127"/>
      <c r="N11" s="1127"/>
      <c r="O11" s="1127"/>
      <c r="P11" s="1128"/>
      <c r="Q11" s="1132">
        <v>7305</v>
      </c>
      <c r="R11" s="1133"/>
      <c r="S11" s="1133"/>
      <c r="T11" s="1133"/>
      <c r="U11" s="1133"/>
      <c r="V11" s="1133">
        <v>7259</v>
      </c>
      <c r="W11" s="1133"/>
      <c r="X11" s="1133"/>
      <c r="Y11" s="1133"/>
      <c r="Z11" s="1133"/>
      <c r="AA11" s="1133">
        <v>46</v>
      </c>
      <c r="AB11" s="1133"/>
      <c r="AC11" s="1133"/>
      <c r="AD11" s="1133"/>
      <c r="AE11" s="1134"/>
      <c r="AF11" s="1108" t="s">
        <v>130</v>
      </c>
      <c r="AG11" s="1109"/>
      <c r="AH11" s="1109"/>
      <c r="AI11" s="1109"/>
      <c r="AJ11" s="1110"/>
      <c r="AK11" s="1175">
        <v>3333</v>
      </c>
      <c r="AL11" s="1176"/>
      <c r="AM11" s="1176"/>
      <c r="AN11" s="1176"/>
      <c r="AO11" s="1176"/>
      <c r="AP11" s="1176">
        <v>20052</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584</v>
      </c>
      <c r="BT11" s="1104"/>
      <c r="BU11" s="1104"/>
      <c r="BV11" s="1104"/>
      <c r="BW11" s="1104"/>
      <c r="BX11" s="1104"/>
      <c r="BY11" s="1104"/>
      <c r="BZ11" s="1104"/>
      <c r="CA11" s="1104"/>
      <c r="CB11" s="1104"/>
      <c r="CC11" s="1104"/>
      <c r="CD11" s="1104"/>
      <c r="CE11" s="1104"/>
      <c r="CF11" s="1104"/>
      <c r="CG11" s="1105"/>
      <c r="CH11" s="1078">
        <v>0</v>
      </c>
      <c r="CI11" s="1079"/>
      <c r="CJ11" s="1079"/>
      <c r="CK11" s="1079"/>
      <c r="CL11" s="1080"/>
      <c r="CM11" s="1078">
        <v>110</v>
      </c>
      <c r="CN11" s="1079"/>
      <c r="CO11" s="1079"/>
      <c r="CP11" s="1079"/>
      <c r="CQ11" s="1080"/>
      <c r="CR11" s="1078">
        <v>100</v>
      </c>
      <c r="CS11" s="1079"/>
      <c r="CT11" s="1079"/>
      <c r="CU11" s="1079"/>
      <c r="CV11" s="1080"/>
      <c r="CW11" s="1078">
        <v>77</v>
      </c>
      <c r="CX11" s="1079"/>
      <c r="CY11" s="1079"/>
      <c r="CZ11" s="1079"/>
      <c r="DA11" s="1080"/>
      <c r="DB11" s="1078" t="s">
        <v>590</v>
      </c>
      <c r="DC11" s="1079"/>
      <c r="DD11" s="1079"/>
      <c r="DE11" s="1079"/>
      <c r="DF11" s="1080"/>
      <c r="DG11" s="1078" t="s">
        <v>590</v>
      </c>
      <c r="DH11" s="1079"/>
      <c r="DI11" s="1079"/>
      <c r="DJ11" s="1079"/>
      <c r="DK11" s="1080"/>
      <c r="DL11" s="1078" t="s">
        <v>590</v>
      </c>
      <c r="DM11" s="1079"/>
      <c r="DN11" s="1079"/>
      <c r="DO11" s="1079"/>
      <c r="DP11" s="1080"/>
      <c r="DQ11" s="1078" t="s">
        <v>590</v>
      </c>
      <c r="DR11" s="1079"/>
      <c r="DS11" s="1079"/>
      <c r="DT11" s="1079"/>
      <c r="DU11" s="1080"/>
      <c r="DV11" s="1081"/>
      <c r="DW11" s="1082"/>
      <c r="DX11" s="1082"/>
      <c r="DY11" s="1082"/>
      <c r="DZ11" s="1083"/>
      <c r="EA11" s="254"/>
    </row>
    <row r="12" spans="1:131" s="255" customFormat="1" ht="26.25" customHeight="1">
      <c r="A12" s="261">
        <v>6</v>
      </c>
      <c r="B12" s="1126" t="s">
        <v>391</v>
      </c>
      <c r="C12" s="1127"/>
      <c r="D12" s="1127"/>
      <c r="E12" s="1127"/>
      <c r="F12" s="1127"/>
      <c r="G12" s="1127"/>
      <c r="H12" s="1127"/>
      <c r="I12" s="1127"/>
      <c r="J12" s="1127"/>
      <c r="K12" s="1127"/>
      <c r="L12" s="1127"/>
      <c r="M12" s="1127"/>
      <c r="N12" s="1127"/>
      <c r="O12" s="1127"/>
      <c r="P12" s="1128"/>
      <c r="Q12" s="1132">
        <v>65</v>
      </c>
      <c r="R12" s="1133"/>
      <c r="S12" s="1133"/>
      <c r="T12" s="1133"/>
      <c r="U12" s="1133"/>
      <c r="V12" s="1133">
        <v>65</v>
      </c>
      <c r="W12" s="1133"/>
      <c r="X12" s="1133"/>
      <c r="Y12" s="1133"/>
      <c r="Z12" s="1133"/>
      <c r="AA12" s="1133" t="s">
        <v>516</v>
      </c>
      <c r="AB12" s="1133"/>
      <c r="AC12" s="1133"/>
      <c r="AD12" s="1133"/>
      <c r="AE12" s="1134"/>
      <c r="AF12" s="1108" t="s">
        <v>130</v>
      </c>
      <c r="AG12" s="1109"/>
      <c r="AH12" s="1109"/>
      <c r="AI12" s="1109"/>
      <c r="AJ12" s="1110"/>
      <c r="AK12" s="1175">
        <v>65</v>
      </c>
      <c r="AL12" s="1176"/>
      <c r="AM12" s="1176"/>
      <c r="AN12" s="1176"/>
      <c r="AO12" s="1176"/>
      <c r="AP12" s="1176">
        <v>133</v>
      </c>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585</v>
      </c>
      <c r="BT12" s="1104"/>
      <c r="BU12" s="1104"/>
      <c r="BV12" s="1104"/>
      <c r="BW12" s="1104"/>
      <c r="BX12" s="1104"/>
      <c r="BY12" s="1104"/>
      <c r="BZ12" s="1104"/>
      <c r="CA12" s="1104"/>
      <c r="CB12" s="1104"/>
      <c r="CC12" s="1104"/>
      <c r="CD12" s="1104"/>
      <c r="CE12" s="1104"/>
      <c r="CF12" s="1104"/>
      <c r="CG12" s="1105"/>
      <c r="CH12" s="1078">
        <v>3</v>
      </c>
      <c r="CI12" s="1079"/>
      <c r="CJ12" s="1079"/>
      <c r="CK12" s="1079"/>
      <c r="CL12" s="1080"/>
      <c r="CM12" s="1078">
        <v>971</v>
      </c>
      <c r="CN12" s="1079"/>
      <c r="CO12" s="1079"/>
      <c r="CP12" s="1079"/>
      <c r="CQ12" s="1080"/>
      <c r="CR12" s="1078">
        <v>51</v>
      </c>
      <c r="CS12" s="1079"/>
      <c r="CT12" s="1079"/>
      <c r="CU12" s="1079"/>
      <c r="CV12" s="1080"/>
      <c r="CW12" s="1078" t="s">
        <v>590</v>
      </c>
      <c r="CX12" s="1079"/>
      <c r="CY12" s="1079"/>
      <c r="CZ12" s="1079"/>
      <c r="DA12" s="1080"/>
      <c r="DB12" s="1078" t="s">
        <v>590</v>
      </c>
      <c r="DC12" s="1079"/>
      <c r="DD12" s="1079"/>
      <c r="DE12" s="1079"/>
      <c r="DF12" s="1080"/>
      <c r="DG12" s="1078" t="s">
        <v>590</v>
      </c>
      <c r="DH12" s="1079"/>
      <c r="DI12" s="1079"/>
      <c r="DJ12" s="1079"/>
      <c r="DK12" s="1080"/>
      <c r="DL12" s="1078" t="s">
        <v>590</v>
      </c>
      <c r="DM12" s="1079"/>
      <c r="DN12" s="1079"/>
      <c r="DO12" s="1079"/>
      <c r="DP12" s="1080"/>
      <c r="DQ12" s="1078" t="s">
        <v>590</v>
      </c>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586</v>
      </c>
      <c r="BT13" s="1104"/>
      <c r="BU13" s="1104"/>
      <c r="BV13" s="1104"/>
      <c r="BW13" s="1104"/>
      <c r="BX13" s="1104"/>
      <c r="BY13" s="1104"/>
      <c r="BZ13" s="1104"/>
      <c r="CA13" s="1104"/>
      <c r="CB13" s="1104"/>
      <c r="CC13" s="1104"/>
      <c r="CD13" s="1104"/>
      <c r="CE13" s="1104"/>
      <c r="CF13" s="1104"/>
      <c r="CG13" s="1105"/>
      <c r="CH13" s="1078">
        <v>-6</v>
      </c>
      <c r="CI13" s="1079"/>
      <c r="CJ13" s="1079"/>
      <c r="CK13" s="1079"/>
      <c r="CL13" s="1080"/>
      <c r="CM13" s="1078">
        <v>835</v>
      </c>
      <c r="CN13" s="1079"/>
      <c r="CO13" s="1079"/>
      <c r="CP13" s="1079"/>
      <c r="CQ13" s="1080"/>
      <c r="CR13" s="1078">
        <v>50</v>
      </c>
      <c r="CS13" s="1079"/>
      <c r="CT13" s="1079"/>
      <c r="CU13" s="1079"/>
      <c r="CV13" s="1080"/>
      <c r="CW13" s="1078">
        <v>77</v>
      </c>
      <c r="CX13" s="1079"/>
      <c r="CY13" s="1079"/>
      <c r="CZ13" s="1079"/>
      <c r="DA13" s="1080"/>
      <c r="DB13" s="1078" t="s">
        <v>590</v>
      </c>
      <c r="DC13" s="1079"/>
      <c r="DD13" s="1079"/>
      <c r="DE13" s="1079"/>
      <c r="DF13" s="1080"/>
      <c r="DG13" s="1078" t="s">
        <v>590</v>
      </c>
      <c r="DH13" s="1079"/>
      <c r="DI13" s="1079"/>
      <c r="DJ13" s="1079"/>
      <c r="DK13" s="1080"/>
      <c r="DL13" s="1078" t="s">
        <v>590</v>
      </c>
      <c r="DM13" s="1079"/>
      <c r="DN13" s="1079"/>
      <c r="DO13" s="1079"/>
      <c r="DP13" s="1080"/>
      <c r="DQ13" s="1078" t="s">
        <v>590</v>
      </c>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587</v>
      </c>
      <c r="BT14" s="1104"/>
      <c r="BU14" s="1104"/>
      <c r="BV14" s="1104"/>
      <c r="BW14" s="1104"/>
      <c r="BX14" s="1104"/>
      <c r="BY14" s="1104"/>
      <c r="BZ14" s="1104"/>
      <c r="CA14" s="1104"/>
      <c r="CB14" s="1104"/>
      <c r="CC14" s="1104"/>
      <c r="CD14" s="1104"/>
      <c r="CE14" s="1104"/>
      <c r="CF14" s="1104"/>
      <c r="CG14" s="1105"/>
      <c r="CH14" s="1078">
        <v>1</v>
      </c>
      <c r="CI14" s="1079"/>
      <c r="CJ14" s="1079"/>
      <c r="CK14" s="1079"/>
      <c r="CL14" s="1080"/>
      <c r="CM14" s="1078">
        <v>189</v>
      </c>
      <c r="CN14" s="1079"/>
      <c r="CO14" s="1079"/>
      <c r="CP14" s="1079"/>
      <c r="CQ14" s="1080"/>
      <c r="CR14" s="1078">
        <v>55</v>
      </c>
      <c r="CS14" s="1079"/>
      <c r="CT14" s="1079"/>
      <c r="CU14" s="1079"/>
      <c r="CV14" s="1080"/>
      <c r="CW14" s="1078">
        <v>58</v>
      </c>
      <c r="CX14" s="1079"/>
      <c r="CY14" s="1079"/>
      <c r="CZ14" s="1079"/>
      <c r="DA14" s="1080"/>
      <c r="DB14" s="1078" t="s">
        <v>590</v>
      </c>
      <c r="DC14" s="1079"/>
      <c r="DD14" s="1079"/>
      <c r="DE14" s="1079"/>
      <c r="DF14" s="1080"/>
      <c r="DG14" s="1078" t="s">
        <v>590</v>
      </c>
      <c r="DH14" s="1079"/>
      <c r="DI14" s="1079"/>
      <c r="DJ14" s="1079"/>
      <c r="DK14" s="1080"/>
      <c r="DL14" s="1078" t="s">
        <v>590</v>
      </c>
      <c r="DM14" s="1079"/>
      <c r="DN14" s="1079"/>
      <c r="DO14" s="1079"/>
      <c r="DP14" s="1080"/>
      <c r="DQ14" s="1078" t="s">
        <v>590</v>
      </c>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588</v>
      </c>
      <c r="BT15" s="1104"/>
      <c r="BU15" s="1104"/>
      <c r="BV15" s="1104"/>
      <c r="BW15" s="1104"/>
      <c r="BX15" s="1104"/>
      <c r="BY15" s="1104"/>
      <c r="BZ15" s="1104"/>
      <c r="CA15" s="1104"/>
      <c r="CB15" s="1104"/>
      <c r="CC15" s="1104"/>
      <c r="CD15" s="1104"/>
      <c r="CE15" s="1104"/>
      <c r="CF15" s="1104"/>
      <c r="CG15" s="1105"/>
      <c r="CH15" s="1078">
        <v>-1</v>
      </c>
      <c r="CI15" s="1079"/>
      <c r="CJ15" s="1079"/>
      <c r="CK15" s="1079"/>
      <c r="CL15" s="1080"/>
      <c r="CM15" s="1078">
        <v>740</v>
      </c>
      <c r="CN15" s="1079"/>
      <c r="CO15" s="1079"/>
      <c r="CP15" s="1079"/>
      <c r="CQ15" s="1080"/>
      <c r="CR15" s="1078">
        <v>500</v>
      </c>
      <c r="CS15" s="1079"/>
      <c r="CT15" s="1079"/>
      <c r="CU15" s="1079"/>
      <c r="CV15" s="1080"/>
      <c r="CW15" s="1078" t="s">
        <v>590</v>
      </c>
      <c r="CX15" s="1079"/>
      <c r="CY15" s="1079"/>
      <c r="CZ15" s="1079"/>
      <c r="DA15" s="1080"/>
      <c r="DB15" s="1078" t="s">
        <v>590</v>
      </c>
      <c r="DC15" s="1079"/>
      <c r="DD15" s="1079"/>
      <c r="DE15" s="1079"/>
      <c r="DF15" s="1080"/>
      <c r="DG15" s="1078" t="s">
        <v>590</v>
      </c>
      <c r="DH15" s="1079"/>
      <c r="DI15" s="1079"/>
      <c r="DJ15" s="1079"/>
      <c r="DK15" s="1080"/>
      <c r="DL15" s="1078" t="s">
        <v>590</v>
      </c>
      <c r="DM15" s="1079"/>
      <c r="DN15" s="1079"/>
      <c r="DO15" s="1079"/>
      <c r="DP15" s="1080"/>
      <c r="DQ15" s="1078" t="s">
        <v>590</v>
      </c>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589</v>
      </c>
      <c r="BT16" s="1104"/>
      <c r="BU16" s="1104"/>
      <c r="BV16" s="1104"/>
      <c r="BW16" s="1104"/>
      <c r="BX16" s="1104"/>
      <c r="BY16" s="1104"/>
      <c r="BZ16" s="1104"/>
      <c r="CA16" s="1104"/>
      <c r="CB16" s="1104"/>
      <c r="CC16" s="1104"/>
      <c r="CD16" s="1104"/>
      <c r="CE16" s="1104"/>
      <c r="CF16" s="1104"/>
      <c r="CG16" s="1105"/>
      <c r="CH16" s="1078">
        <v>-1</v>
      </c>
      <c r="CI16" s="1079"/>
      <c r="CJ16" s="1079"/>
      <c r="CK16" s="1079"/>
      <c r="CL16" s="1080"/>
      <c r="CM16" s="1078">
        <v>236</v>
      </c>
      <c r="CN16" s="1079"/>
      <c r="CO16" s="1079"/>
      <c r="CP16" s="1079"/>
      <c r="CQ16" s="1080"/>
      <c r="CR16" s="1078">
        <v>200</v>
      </c>
      <c r="CS16" s="1079"/>
      <c r="CT16" s="1079"/>
      <c r="CU16" s="1079"/>
      <c r="CV16" s="1080"/>
      <c r="CW16" s="1078" t="s">
        <v>590</v>
      </c>
      <c r="CX16" s="1079"/>
      <c r="CY16" s="1079"/>
      <c r="CZ16" s="1079"/>
      <c r="DA16" s="1080"/>
      <c r="DB16" s="1078" t="s">
        <v>590</v>
      </c>
      <c r="DC16" s="1079"/>
      <c r="DD16" s="1079"/>
      <c r="DE16" s="1079"/>
      <c r="DF16" s="1080"/>
      <c r="DG16" s="1078" t="s">
        <v>590</v>
      </c>
      <c r="DH16" s="1079"/>
      <c r="DI16" s="1079"/>
      <c r="DJ16" s="1079"/>
      <c r="DK16" s="1080"/>
      <c r="DL16" s="1078" t="s">
        <v>590</v>
      </c>
      <c r="DM16" s="1079"/>
      <c r="DN16" s="1079"/>
      <c r="DO16" s="1079"/>
      <c r="DP16" s="1080"/>
      <c r="DQ16" s="1078" t="s">
        <v>590</v>
      </c>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393</v>
      </c>
      <c r="B23" s="1033" t="s">
        <v>394</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7911</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130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369</v>
      </c>
      <c r="B26" s="1085"/>
      <c r="C26" s="1085"/>
      <c r="D26" s="1085"/>
      <c r="E26" s="1085"/>
      <c r="F26" s="1085"/>
      <c r="G26" s="1085"/>
      <c r="H26" s="1085"/>
      <c r="I26" s="1085"/>
      <c r="J26" s="1085"/>
      <c r="K26" s="1085"/>
      <c r="L26" s="1085"/>
      <c r="M26" s="1085"/>
      <c r="N26" s="1085"/>
      <c r="O26" s="1085"/>
      <c r="P26" s="1086"/>
      <c r="Q26" s="1090" t="s">
        <v>397</v>
      </c>
      <c r="R26" s="1091"/>
      <c r="S26" s="1091"/>
      <c r="T26" s="1091"/>
      <c r="U26" s="1092"/>
      <c r="V26" s="1090" t="s">
        <v>398</v>
      </c>
      <c r="W26" s="1091"/>
      <c r="X26" s="1091"/>
      <c r="Y26" s="1091"/>
      <c r="Z26" s="1092"/>
      <c r="AA26" s="1090" t="s">
        <v>399</v>
      </c>
      <c r="AB26" s="1091"/>
      <c r="AC26" s="1091"/>
      <c r="AD26" s="1091"/>
      <c r="AE26" s="1091"/>
      <c r="AF26" s="1148" t="s">
        <v>400</v>
      </c>
      <c r="AG26" s="1097"/>
      <c r="AH26" s="1097"/>
      <c r="AI26" s="1097"/>
      <c r="AJ26" s="1149"/>
      <c r="AK26" s="1091" t="s">
        <v>401</v>
      </c>
      <c r="AL26" s="1091"/>
      <c r="AM26" s="1091"/>
      <c r="AN26" s="1091"/>
      <c r="AO26" s="1092"/>
      <c r="AP26" s="1090" t="s">
        <v>402</v>
      </c>
      <c r="AQ26" s="1091"/>
      <c r="AR26" s="1091"/>
      <c r="AS26" s="1091"/>
      <c r="AT26" s="1092"/>
      <c r="AU26" s="1090" t="s">
        <v>403</v>
      </c>
      <c r="AV26" s="1091"/>
      <c r="AW26" s="1091"/>
      <c r="AX26" s="1091"/>
      <c r="AY26" s="1092"/>
      <c r="AZ26" s="1090" t="s">
        <v>404</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405</v>
      </c>
      <c r="C28" s="1140"/>
      <c r="D28" s="1140"/>
      <c r="E28" s="1140"/>
      <c r="F28" s="1140"/>
      <c r="G28" s="1140"/>
      <c r="H28" s="1140"/>
      <c r="I28" s="1140"/>
      <c r="J28" s="1140"/>
      <c r="K28" s="1140"/>
      <c r="L28" s="1140"/>
      <c r="M28" s="1140"/>
      <c r="N28" s="1140"/>
      <c r="O28" s="1140"/>
      <c r="P28" s="1141"/>
      <c r="Q28" s="1142">
        <v>56828</v>
      </c>
      <c r="R28" s="1143"/>
      <c r="S28" s="1143"/>
      <c r="T28" s="1143"/>
      <c r="U28" s="1143"/>
      <c r="V28" s="1143">
        <v>56828</v>
      </c>
      <c r="W28" s="1143"/>
      <c r="X28" s="1143"/>
      <c r="Y28" s="1143"/>
      <c r="Z28" s="1143"/>
      <c r="AA28" s="1143" t="s">
        <v>516</v>
      </c>
      <c r="AB28" s="1143"/>
      <c r="AC28" s="1143"/>
      <c r="AD28" s="1143"/>
      <c r="AE28" s="1144"/>
      <c r="AF28" s="1145" t="s">
        <v>130</v>
      </c>
      <c r="AG28" s="1143"/>
      <c r="AH28" s="1143"/>
      <c r="AI28" s="1143"/>
      <c r="AJ28" s="1146"/>
      <c r="AK28" s="1147">
        <v>4703</v>
      </c>
      <c r="AL28" s="1135"/>
      <c r="AM28" s="1135"/>
      <c r="AN28" s="1135"/>
      <c r="AO28" s="1135"/>
      <c r="AP28" s="1135"/>
      <c r="AQ28" s="1135"/>
      <c r="AR28" s="1135"/>
      <c r="AS28" s="1135"/>
      <c r="AT28" s="1135"/>
      <c r="AU28" s="1135" t="s">
        <v>516</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406</v>
      </c>
      <c r="C29" s="1127"/>
      <c r="D29" s="1127"/>
      <c r="E29" s="1127"/>
      <c r="F29" s="1127"/>
      <c r="G29" s="1127"/>
      <c r="H29" s="1127"/>
      <c r="I29" s="1127"/>
      <c r="J29" s="1127"/>
      <c r="K29" s="1127"/>
      <c r="L29" s="1127"/>
      <c r="M29" s="1127"/>
      <c r="N29" s="1127"/>
      <c r="O29" s="1127"/>
      <c r="P29" s="1128"/>
      <c r="Q29" s="1132">
        <v>6187</v>
      </c>
      <c r="R29" s="1133"/>
      <c r="S29" s="1133"/>
      <c r="T29" s="1133"/>
      <c r="U29" s="1133"/>
      <c r="V29" s="1133">
        <v>6153</v>
      </c>
      <c r="W29" s="1133"/>
      <c r="X29" s="1133"/>
      <c r="Y29" s="1133"/>
      <c r="Z29" s="1133"/>
      <c r="AA29" s="1133">
        <v>34</v>
      </c>
      <c r="AB29" s="1133"/>
      <c r="AC29" s="1133"/>
      <c r="AD29" s="1133"/>
      <c r="AE29" s="1134"/>
      <c r="AF29" s="1108">
        <v>34</v>
      </c>
      <c r="AG29" s="1109"/>
      <c r="AH29" s="1109"/>
      <c r="AI29" s="1109"/>
      <c r="AJ29" s="1110"/>
      <c r="AK29" s="1069">
        <v>1284</v>
      </c>
      <c r="AL29" s="1060"/>
      <c r="AM29" s="1060"/>
      <c r="AN29" s="1060"/>
      <c r="AO29" s="1060"/>
      <c r="AP29" s="1060"/>
      <c r="AQ29" s="1060"/>
      <c r="AR29" s="1060"/>
      <c r="AS29" s="1060"/>
      <c r="AT29" s="1060"/>
      <c r="AU29" s="1060" t="s">
        <v>516</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407</v>
      </c>
      <c r="C30" s="1127"/>
      <c r="D30" s="1127"/>
      <c r="E30" s="1127"/>
      <c r="F30" s="1127"/>
      <c r="G30" s="1127"/>
      <c r="H30" s="1127"/>
      <c r="I30" s="1127"/>
      <c r="J30" s="1127"/>
      <c r="K30" s="1127"/>
      <c r="L30" s="1127"/>
      <c r="M30" s="1127"/>
      <c r="N30" s="1127"/>
      <c r="O30" s="1127"/>
      <c r="P30" s="1128"/>
      <c r="Q30" s="1132">
        <v>37496</v>
      </c>
      <c r="R30" s="1133"/>
      <c r="S30" s="1133"/>
      <c r="T30" s="1133"/>
      <c r="U30" s="1133"/>
      <c r="V30" s="1133">
        <v>36762</v>
      </c>
      <c r="W30" s="1133"/>
      <c r="X30" s="1133"/>
      <c r="Y30" s="1133"/>
      <c r="Z30" s="1133"/>
      <c r="AA30" s="1133">
        <v>734</v>
      </c>
      <c r="AB30" s="1133"/>
      <c r="AC30" s="1133"/>
      <c r="AD30" s="1133"/>
      <c r="AE30" s="1134"/>
      <c r="AF30" s="1108">
        <v>734</v>
      </c>
      <c r="AG30" s="1109"/>
      <c r="AH30" s="1109"/>
      <c r="AI30" s="1109"/>
      <c r="AJ30" s="1110"/>
      <c r="AK30" s="1069">
        <v>6034</v>
      </c>
      <c r="AL30" s="1060"/>
      <c r="AM30" s="1060"/>
      <c r="AN30" s="1060"/>
      <c r="AO30" s="1060"/>
      <c r="AP30" s="1060"/>
      <c r="AQ30" s="1060"/>
      <c r="AR30" s="1060"/>
      <c r="AS30" s="1060"/>
      <c r="AT30" s="1060"/>
      <c r="AU30" s="1060" t="s">
        <v>516</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408</v>
      </c>
      <c r="C31" s="1127"/>
      <c r="D31" s="1127"/>
      <c r="E31" s="1127"/>
      <c r="F31" s="1127"/>
      <c r="G31" s="1127"/>
      <c r="H31" s="1127"/>
      <c r="I31" s="1127"/>
      <c r="J31" s="1127"/>
      <c r="K31" s="1127"/>
      <c r="L31" s="1127"/>
      <c r="M31" s="1127"/>
      <c r="N31" s="1127"/>
      <c r="O31" s="1127"/>
      <c r="P31" s="1128"/>
      <c r="Q31" s="1132">
        <v>21589</v>
      </c>
      <c r="R31" s="1133"/>
      <c r="S31" s="1133"/>
      <c r="T31" s="1133"/>
      <c r="U31" s="1133"/>
      <c r="V31" s="1133">
        <v>21440</v>
      </c>
      <c r="W31" s="1133"/>
      <c r="X31" s="1133"/>
      <c r="Y31" s="1133"/>
      <c r="Z31" s="1133"/>
      <c r="AA31" s="1133">
        <v>149</v>
      </c>
      <c r="AB31" s="1133"/>
      <c r="AC31" s="1133"/>
      <c r="AD31" s="1133"/>
      <c r="AE31" s="1134"/>
      <c r="AF31" s="1108">
        <v>149</v>
      </c>
      <c r="AG31" s="1109"/>
      <c r="AH31" s="1109"/>
      <c r="AI31" s="1109"/>
      <c r="AJ31" s="1110"/>
      <c r="AK31" s="1069" t="s">
        <v>516</v>
      </c>
      <c r="AL31" s="1060"/>
      <c r="AM31" s="1060"/>
      <c r="AN31" s="1060"/>
      <c r="AO31" s="1060"/>
      <c r="AP31" s="1060"/>
      <c r="AQ31" s="1060"/>
      <c r="AR31" s="1060"/>
      <c r="AS31" s="1060"/>
      <c r="AT31" s="1060"/>
      <c r="AU31" s="1060" t="s">
        <v>516</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409</v>
      </c>
      <c r="C32" s="1127"/>
      <c r="D32" s="1127"/>
      <c r="E32" s="1127"/>
      <c r="F32" s="1127"/>
      <c r="G32" s="1127"/>
      <c r="H32" s="1127"/>
      <c r="I32" s="1127"/>
      <c r="J32" s="1127"/>
      <c r="K32" s="1127"/>
      <c r="L32" s="1127"/>
      <c r="M32" s="1127"/>
      <c r="N32" s="1127"/>
      <c r="O32" s="1127"/>
      <c r="P32" s="1128"/>
      <c r="Q32" s="1132">
        <v>65</v>
      </c>
      <c r="R32" s="1133"/>
      <c r="S32" s="1133"/>
      <c r="T32" s="1133"/>
      <c r="U32" s="1133"/>
      <c r="V32" s="1133">
        <v>54</v>
      </c>
      <c r="W32" s="1133"/>
      <c r="X32" s="1133"/>
      <c r="Y32" s="1133"/>
      <c r="Z32" s="1133"/>
      <c r="AA32" s="1133">
        <v>11</v>
      </c>
      <c r="AB32" s="1133"/>
      <c r="AC32" s="1133"/>
      <c r="AD32" s="1133"/>
      <c r="AE32" s="1134"/>
      <c r="AF32" s="1108">
        <v>11</v>
      </c>
      <c r="AG32" s="1109"/>
      <c r="AH32" s="1109"/>
      <c r="AI32" s="1109"/>
      <c r="AJ32" s="1110"/>
      <c r="AK32" s="1069">
        <v>0</v>
      </c>
      <c r="AL32" s="1060"/>
      <c r="AM32" s="1060"/>
      <c r="AN32" s="1060"/>
      <c r="AO32" s="1060"/>
      <c r="AP32" s="1060"/>
      <c r="AQ32" s="1060"/>
      <c r="AR32" s="1060"/>
      <c r="AS32" s="1060"/>
      <c r="AT32" s="1060"/>
      <c r="AU32" s="1060" t="s">
        <v>516</v>
      </c>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410</v>
      </c>
      <c r="C33" s="1127"/>
      <c r="D33" s="1127"/>
      <c r="E33" s="1127"/>
      <c r="F33" s="1127"/>
      <c r="G33" s="1127"/>
      <c r="H33" s="1127"/>
      <c r="I33" s="1127"/>
      <c r="J33" s="1127"/>
      <c r="K33" s="1127"/>
      <c r="L33" s="1127"/>
      <c r="M33" s="1127"/>
      <c r="N33" s="1127"/>
      <c r="O33" s="1127"/>
      <c r="P33" s="1128"/>
      <c r="Q33" s="1132">
        <v>162</v>
      </c>
      <c r="R33" s="1133"/>
      <c r="S33" s="1133"/>
      <c r="T33" s="1133"/>
      <c r="U33" s="1133"/>
      <c r="V33" s="1133">
        <v>162</v>
      </c>
      <c r="W33" s="1133"/>
      <c r="X33" s="1133"/>
      <c r="Y33" s="1133"/>
      <c r="Z33" s="1133"/>
      <c r="AA33" s="1133" t="s">
        <v>516</v>
      </c>
      <c r="AB33" s="1133"/>
      <c r="AC33" s="1133"/>
      <c r="AD33" s="1133"/>
      <c r="AE33" s="1134"/>
      <c r="AF33" s="1108" t="s">
        <v>411</v>
      </c>
      <c r="AG33" s="1109"/>
      <c r="AH33" s="1109"/>
      <c r="AI33" s="1109"/>
      <c r="AJ33" s="1110"/>
      <c r="AK33" s="1069">
        <v>37</v>
      </c>
      <c r="AL33" s="1060"/>
      <c r="AM33" s="1060"/>
      <c r="AN33" s="1060"/>
      <c r="AO33" s="1060"/>
      <c r="AP33" s="1060">
        <v>724</v>
      </c>
      <c r="AQ33" s="1060"/>
      <c r="AR33" s="1060"/>
      <c r="AS33" s="1060"/>
      <c r="AT33" s="1060"/>
      <c r="AU33" s="1060">
        <v>327</v>
      </c>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412</v>
      </c>
      <c r="C34" s="1127"/>
      <c r="D34" s="1127"/>
      <c r="E34" s="1127"/>
      <c r="F34" s="1127"/>
      <c r="G34" s="1127"/>
      <c r="H34" s="1127"/>
      <c r="I34" s="1127"/>
      <c r="J34" s="1127"/>
      <c r="K34" s="1127"/>
      <c r="L34" s="1127"/>
      <c r="M34" s="1127"/>
      <c r="N34" s="1127"/>
      <c r="O34" s="1127"/>
      <c r="P34" s="1128"/>
      <c r="Q34" s="1132">
        <v>42</v>
      </c>
      <c r="R34" s="1133"/>
      <c r="S34" s="1133"/>
      <c r="T34" s="1133"/>
      <c r="U34" s="1133"/>
      <c r="V34" s="1133">
        <v>23</v>
      </c>
      <c r="W34" s="1133"/>
      <c r="X34" s="1133"/>
      <c r="Y34" s="1133"/>
      <c r="Z34" s="1133"/>
      <c r="AA34" s="1133">
        <v>19</v>
      </c>
      <c r="AB34" s="1133"/>
      <c r="AC34" s="1133"/>
      <c r="AD34" s="1133"/>
      <c r="AE34" s="1134"/>
      <c r="AF34" s="1108">
        <v>19</v>
      </c>
      <c r="AG34" s="1109"/>
      <c r="AH34" s="1109"/>
      <c r="AI34" s="1109"/>
      <c r="AJ34" s="1110"/>
      <c r="AK34" s="1069">
        <v>1</v>
      </c>
      <c r="AL34" s="1060"/>
      <c r="AM34" s="1060"/>
      <c r="AN34" s="1060"/>
      <c r="AO34" s="1060"/>
      <c r="AP34" s="1060"/>
      <c r="AQ34" s="1060"/>
      <c r="AR34" s="1060"/>
      <c r="AS34" s="1060"/>
      <c r="AT34" s="1060"/>
      <c r="AU34" s="1060" t="s">
        <v>516</v>
      </c>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413</v>
      </c>
      <c r="C35" s="1127"/>
      <c r="D35" s="1127"/>
      <c r="E35" s="1127"/>
      <c r="F35" s="1127"/>
      <c r="G35" s="1127"/>
      <c r="H35" s="1127"/>
      <c r="I35" s="1127"/>
      <c r="J35" s="1127"/>
      <c r="K35" s="1127"/>
      <c r="L35" s="1127"/>
      <c r="M35" s="1127"/>
      <c r="N35" s="1127"/>
      <c r="O35" s="1127"/>
      <c r="P35" s="1128"/>
      <c r="Q35" s="1132">
        <v>11162</v>
      </c>
      <c r="R35" s="1133"/>
      <c r="S35" s="1133"/>
      <c r="T35" s="1133"/>
      <c r="U35" s="1133"/>
      <c r="V35" s="1133">
        <v>10616</v>
      </c>
      <c r="W35" s="1133"/>
      <c r="X35" s="1133"/>
      <c r="Y35" s="1133"/>
      <c r="Z35" s="1133"/>
      <c r="AA35" s="1133">
        <v>546</v>
      </c>
      <c r="AB35" s="1133"/>
      <c r="AC35" s="1133"/>
      <c r="AD35" s="1133"/>
      <c r="AE35" s="1134"/>
      <c r="AF35" s="1108">
        <v>4490</v>
      </c>
      <c r="AG35" s="1109"/>
      <c r="AH35" s="1109"/>
      <c r="AI35" s="1109"/>
      <c r="AJ35" s="1110"/>
      <c r="AK35" s="1069">
        <v>180</v>
      </c>
      <c r="AL35" s="1060"/>
      <c r="AM35" s="1060"/>
      <c r="AN35" s="1060"/>
      <c r="AO35" s="1060"/>
      <c r="AP35" s="1060">
        <v>28431</v>
      </c>
      <c r="AQ35" s="1060"/>
      <c r="AR35" s="1060"/>
      <c r="AS35" s="1060"/>
      <c r="AT35" s="1060"/>
      <c r="AU35" s="1060">
        <v>227</v>
      </c>
      <c r="AV35" s="1060"/>
      <c r="AW35" s="1060"/>
      <c r="AX35" s="1060"/>
      <c r="AY35" s="1060"/>
      <c r="AZ35" s="1131" t="s">
        <v>516</v>
      </c>
      <c r="BA35" s="1131"/>
      <c r="BB35" s="1131"/>
      <c r="BC35" s="1131"/>
      <c r="BD35" s="1131"/>
      <c r="BE35" s="1121" t="s">
        <v>414</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t="s">
        <v>415</v>
      </c>
      <c r="C36" s="1127"/>
      <c r="D36" s="1127"/>
      <c r="E36" s="1127"/>
      <c r="F36" s="1127"/>
      <c r="G36" s="1127"/>
      <c r="H36" s="1127"/>
      <c r="I36" s="1127"/>
      <c r="J36" s="1127"/>
      <c r="K36" s="1127"/>
      <c r="L36" s="1127"/>
      <c r="M36" s="1127"/>
      <c r="N36" s="1127"/>
      <c r="O36" s="1127"/>
      <c r="P36" s="1128"/>
      <c r="Q36" s="1132">
        <v>17558</v>
      </c>
      <c r="R36" s="1133"/>
      <c r="S36" s="1133"/>
      <c r="T36" s="1133"/>
      <c r="U36" s="1133"/>
      <c r="V36" s="1133">
        <v>18396</v>
      </c>
      <c r="W36" s="1133"/>
      <c r="X36" s="1133"/>
      <c r="Y36" s="1133"/>
      <c r="Z36" s="1133"/>
      <c r="AA36" s="1133">
        <v>838</v>
      </c>
      <c r="AB36" s="1133"/>
      <c r="AC36" s="1133"/>
      <c r="AD36" s="1133"/>
      <c r="AE36" s="1134"/>
      <c r="AF36" s="1108">
        <v>2161</v>
      </c>
      <c r="AG36" s="1109"/>
      <c r="AH36" s="1109"/>
      <c r="AI36" s="1109"/>
      <c r="AJ36" s="1110"/>
      <c r="AK36" s="1069">
        <v>1646</v>
      </c>
      <c r="AL36" s="1060"/>
      <c r="AM36" s="1060"/>
      <c r="AN36" s="1060"/>
      <c r="AO36" s="1060"/>
      <c r="AP36" s="1060">
        <v>2597</v>
      </c>
      <c r="AQ36" s="1060"/>
      <c r="AR36" s="1060"/>
      <c r="AS36" s="1060"/>
      <c r="AT36" s="1060"/>
      <c r="AU36" s="1060">
        <v>1774</v>
      </c>
      <c r="AV36" s="1060"/>
      <c r="AW36" s="1060"/>
      <c r="AX36" s="1060"/>
      <c r="AY36" s="1060"/>
      <c r="AZ36" s="1131" t="s">
        <v>516</v>
      </c>
      <c r="BA36" s="1131"/>
      <c r="BB36" s="1131"/>
      <c r="BC36" s="1131"/>
      <c r="BD36" s="1131"/>
      <c r="BE36" s="1121" t="s">
        <v>416</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t="s">
        <v>417</v>
      </c>
      <c r="C37" s="1127"/>
      <c r="D37" s="1127"/>
      <c r="E37" s="1127"/>
      <c r="F37" s="1127"/>
      <c r="G37" s="1127"/>
      <c r="H37" s="1127"/>
      <c r="I37" s="1127"/>
      <c r="J37" s="1127"/>
      <c r="K37" s="1127"/>
      <c r="L37" s="1127"/>
      <c r="M37" s="1127"/>
      <c r="N37" s="1127"/>
      <c r="O37" s="1127"/>
      <c r="P37" s="1128"/>
      <c r="Q37" s="1132">
        <v>13177</v>
      </c>
      <c r="R37" s="1133"/>
      <c r="S37" s="1133"/>
      <c r="T37" s="1133"/>
      <c r="U37" s="1133"/>
      <c r="V37" s="1133">
        <v>12500</v>
      </c>
      <c r="W37" s="1133"/>
      <c r="X37" s="1133"/>
      <c r="Y37" s="1133"/>
      <c r="Z37" s="1133"/>
      <c r="AA37" s="1133">
        <v>677</v>
      </c>
      <c r="AB37" s="1133"/>
      <c r="AC37" s="1133"/>
      <c r="AD37" s="1133"/>
      <c r="AE37" s="1134"/>
      <c r="AF37" s="1108">
        <v>677</v>
      </c>
      <c r="AG37" s="1109"/>
      <c r="AH37" s="1109"/>
      <c r="AI37" s="1109"/>
      <c r="AJ37" s="1110"/>
      <c r="AK37" s="1069">
        <v>4149</v>
      </c>
      <c r="AL37" s="1060"/>
      <c r="AM37" s="1060"/>
      <c r="AN37" s="1060"/>
      <c r="AO37" s="1060"/>
      <c r="AP37" s="1060">
        <v>54660</v>
      </c>
      <c r="AQ37" s="1060"/>
      <c r="AR37" s="1060"/>
      <c r="AS37" s="1060"/>
      <c r="AT37" s="1060"/>
      <c r="AU37" s="1060">
        <v>26838</v>
      </c>
      <c r="AV37" s="1060"/>
      <c r="AW37" s="1060"/>
      <c r="AX37" s="1060"/>
      <c r="AY37" s="1060"/>
      <c r="AZ37" s="1131" t="s">
        <v>516</v>
      </c>
      <c r="BA37" s="1131"/>
      <c r="BB37" s="1131"/>
      <c r="BC37" s="1131"/>
      <c r="BD37" s="1131"/>
      <c r="BE37" s="1121" t="s">
        <v>418</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393</v>
      </c>
      <c r="B63" s="1033" t="s">
        <v>420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8277</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130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422</v>
      </c>
      <c r="B66" s="1085"/>
      <c r="C66" s="1085"/>
      <c r="D66" s="1085"/>
      <c r="E66" s="1085"/>
      <c r="F66" s="1085"/>
      <c r="G66" s="1085"/>
      <c r="H66" s="1085"/>
      <c r="I66" s="1085"/>
      <c r="J66" s="1085"/>
      <c r="K66" s="1085"/>
      <c r="L66" s="1085"/>
      <c r="M66" s="1085"/>
      <c r="N66" s="1085"/>
      <c r="O66" s="1085"/>
      <c r="P66" s="1086"/>
      <c r="Q66" s="1090" t="s">
        <v>397</v>
      </c>
      <c r="R66" s="1091"/>
      <c r="S66" s="1091"/>
      <c r="T66" s="1091"/>
      <c r="U66" s="1092"/>
      <c r="V66" s="1090" t="s">
        <v>398</v>
      </c>
      <c r="W66" s="1091"/>
      <c r="X66" s="1091"/>
      <c r="Y66" s="1091"/>
      <c r="Z66" s="1092"/>
      <c r="AA66" s="1090" t="s">
        <v>399</v>
      </c>
      <c r="AB66" s="1091"/>
      <c r="AC66" s="1091"/>
      <c r="AD66" s="1091"/>
      <c r="AE66" s="1092"/>
      <c r="AF66" s="1096" t="s">
        <v>423</v>
      </c>
      <c r="AG66" s="1097"/>
      <c r="AH66" s="1097"/>
      <c r="AI66" s="1097"/>
      <c r="AJ66" s="1098"/>
      <c r="AK66" s="1090" t="s">
        <v>424</v>
      </c>
      <c r="AL66" s="1085"/>
      <c r="AM66" s="1085"/>
      <c r="AN66" s="1085"/>
      <c r="AO66" s="1086"/>
      <c r="AP66" s="1090" t="s">
        <v>425</v>
      </c>
      <c r="AQ66" s="1091"/>
      <c r="AR66" s="1091"/>
      <c r="AS66" s="1091"/>
      <c r="AT66" s="1092"/>
      <c r="AU66" s="1090" t="s">
        <v>426</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591</v>
      </c>
      <c r="C68" s="1075"/>
      <c r="D68" s="1075"/>
      <c r="E68" s="1075"/>
      <c r="F68" s="1075"/>
      <c r="G68" s="1075"/>
      <c r="H68" s="1075"/>
      <c r="I68" s="1075"/>
      <c r="J68" s="1075"/>
      <c r="K68" s="1075"/>
      <c r="L68" s="1075"/>
      <c r="M68" s="1075"/>
      <c r="N68" s="1075"/>
      <c r="O68" s="1075"/>
      <c r="P68" s="1076"/>
      <c r="Q68" s="1077">
        <v>43203</v>
      </c>
      <c r="R68" s="1071"/>
      <c r="S68" s="1071"/>
      <c r="T68" s="1071"/>
      <c r="U68" s="1071"/>
      <c r="V68" s="1071">
        <v>41018</v>
      </c>
      <c r="W68" s="1071"/>
      <c r="X68" s="1071"/>
      <c r="Y68" s="1071"/>
      <c r="Z68" s="1071"/>
      <c r="AA68" s="1071">
        <v>2185</v>
      </c>
      <c r="AB68" s="1071"/>
      <c r="AC68" s="1071"/>
      <c r="AD68" s="1071"/>
      <c r="AE68" s="1071"/>
      <c r="AF68" s="1071">
        <v>5671</v>
      </c>
      <c r="AG68" s="1071"/>
      <c r="AH68" s="1071"/>
      <c r="AI68" s="1071"/>
      <c r="AJ68" s="1071"/>
      <c r="AK68" s="1071">
        <v>732</v>
      </c>
      <c r="AL68" s="1071"/>
      <c r="AM68" s="1071"/>
      <c r="AN68" s="1071"/>
      <c r="AO68" s="1071"/>
      <c r="AP68" s="1071" t="s">
        <v>516</v>
      </c>
      <c r="AQ68" s="1071"/>
      <c r="AR68" s="1071"/>
      <c r="AS68" s="1071"/>
      <c r="AT68" s="1071"/>
      <c r="AU68" s="1071" t="s">
        <v>516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592</v>
      </c>
      <c r="C69" s="1064"/>
      <c r="D69" s="1064"/>
      <c r="E69" s="1064"/>
      <c r="F69" s="1064"/>
      <c r="G69" s="1064"/>
      <c r="H69" s="1064"/>
      <c r="I69" s="1064"/>
      <c r="J69" s="1064"/>
      <c r="K69" s="1064"/>
      <c r="L69" s="1064"/>
      <c r="M69" s="1064"/>
      <c r="N69" s="1064"/>
      <c r="O69" s="1064"/>
      <c r="P69" s="1065"/>
      <c r="Q69" s="1066">
        <v>405.40100000000001</v>
      </c>
      <c r="R69" s="1060"/>
      <c r="S69" s="1060"/>
      <c r="T69" s="1060"/>
      <c r="U69" s="1060"/>
      <c r="V69" s="1060">
        <v>397.28100000000001</v>
      </c>
      <c r="W69" s="1060"/>
      <c r="X69" s="1060"/>
      <c r="Y69" s="1060"/>
      <c r="Z69" s="1060"/>
      <c r="AA69" s="1060">
        <v>8.1199999999999992</v>
      </c>
      <c r="AB69" s="1060"/>
      <c r="AC69" s="1060"/>
      <c r="AD69" s="1060"/>
      <c r="AE69" s="1060"/>
      <c r="AF69" s="1060">
        <v>8.1199999999999992</v>
      </c>
      <c r="AG69" s="1060"/>
      <c r="AH69" s="1060"/>
      <c r="AI69" s="1060"/>
      <c r="AJ69" s="1060"/>
      <c r="AK69" s="1060" t="s">
        <v>516</v>
      </c>
      <c r="AL69" s="1060"/>
      <c r="AM69" s="1060"/>
      <c r="AN69" s="1060"/>
      <c r="AO69" s="1060"/>
      <c r="AP69" s="1060" t="s">
        <v>516</v>
      </c>
      <c r="AQ69" s="1060"/>
      <c r="AR69" s="1060"/>
      <c r="AS69" s="1060"/>
      <c r="AT69" s="1060"/>
      <c r="AU69" s="1060" t="s">
        <v>516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593</v>
      </c>
      <c r="C70" s="1064"/>
      <c r="D70" s="1064"/>
      <c r="E70" s="1064"/>
      <c r="F70" s="1064"/>
      <c r="G70" s="1064"/>
      <c r="H70" s="1064"/>
      <c r="I70" s="1064"/>
      <c r="J70" s="1064"/>
      <c r="K70" s="1064"/>
      <c r="L70" s="1064"/>
      <c r="M70" s="1064"/>
      <c r="N70" s="1064"/>
      <c r="O70" s="1064"/>
      <c r="P70" s="1065"/>
      <c r="Q70" s="1066">
        <v>2056.2660000000001</v>
      </c>
      <c r="R70" s="1060"/>
      <c r="S70" s="1060"/>
      <c r="T70" s="1060"/>
      <c r="U70" s="1060"/>
      <c r="V70" s="1060">
        <v>2034.2539999999999</v>
      </c>
      <c r="W70" s="1060"/>
      <c r="X70" s="1060"/>
      <c r="Y70" s="1060"/>
      <c r="Z70" s="1060"/>
      <c r="AA70" s="1060">
        <v>22.012</v>
      </c>
      <c r="AB70" s="1060"/>
      <c r="AC70" s="1060"/>
      <c r="AD70" s="1060"/>
      <c r="AE70" s="1060"/>
      <c r="AF70" s="1060">
        <v>22.012</v>
      </c>
      <c r="AG70" s="1060"/>
      <c r="AH70" s="1060"/>
      <c r="AI70" s="1060"/>
      <c r="AJ70" s="1060"/>
      <c r="AK70" s="1060" t="s">
        <v>516</v>
      </c>
      <c r="AL70" s="1060"/>
      <c r="AM70" s="1060"/>
      <c r="AN70" s="1060"/>
      <c r="AO70" s="1060"/>
      <c r="AP70" s="1060" t="s">
        <v>516</v>
      </c>
      <c r="AQ70" s="1060"/>
      <c r="AR70" s="1060"/>
      <c r="AS70" s="1060"/>
      <c r="AT70" s="1060"/>
      <c r="AU70" s="1060" t="s">
        <v>516</v>
      </c>
      <c r="AV70" s="1060"/>
      <c r="AW70" s="1060"/>
      <c r="AX70" s="1060"/>
      <c r="AY70" s="1060"/>
      <c r="AZ70" s="1061" t="s">
        <v>595</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594</v>
      </c>
      <c r="C71" s="1064"/>
      <c r="D71" s="1064"/>
      <c r="E71" s="1064"/>
      <c r="F71" s="1064"/>
      <c r="G71" s="1064"/>
      <c r="H71" s="1064"/>
      <c r="I71" s="1064"/>
      <c r="J71" s="1064"/>
      <c r="K71" s="1064"/>
      <c r="L71" s="1064"/>
      <c r="M71" s="1064"/>
      <c r="N71" s="1064"/>
      <c r="O71" s="1064"/>
      <c r="P71" s="1065"/>
      <c r="Q71" s="1066">
        <v>723893.84299999999</v>
      </c>
      <c r="R71" s="1060"/>
      <c r="S71" s="1060"/>
      <c r="T71" s="1060"/>
      <c r="U71" s="1060"/>
      <c r="V71" s="1060">
        <v>705178.65700000001</v>
      </c>
      <c r="W71" s="1060"/>
      <c r="X71" s="1060"/>
      <c r="Y71" s="1060"/>
      <c r="Z71" s="1060"/>
      <c r="AA71" s="1060">
        <v>18715.186000000002</v>
      </c>
      <c r="AB71" s="1060"/>
      <c r="AC71" s="1060"/>
      <c r="AD71" s="1060"/>
      <c r="AE71" s="1060"/>
      <c r="AF71" s="1060">
        <v>18715.186000000002</v>
      </c>
      <c r="AG71" s="1060"/>
      <c r="AH71" s="1060"/>
      <c r="AI71" s="1060"/>
      <c r="AJ71" s="1060"/>
      <c r="AK71" s="1060">
        <v>1705.2670000000001</v>
      </c>
      <c r="AL71" s="1060"/>
      <c r="AM71" s="1060"/>
      <c r="AN71" s="1060"/>
      <c r="AO71" s="1060"/>
      <c r="AP71" s="1060" t="s">
        <v>516</v>
      </c>
      <c r="AQ71" s="1060"/>
      <c r="AR71" s="1060"/>
      <c r="AS71" s="1060"/>
      <c r="AT71" s="1060"/>
      <c r="AU71" s="1060" t="s">
        <v>516</v>
      </c>
      <c r="AV71" s="1060"/>
      <c r="AW71" s="1060"/>
      <c r="AX71" s="1060"/>
      <c r="AY71" s="1060"/>
      <c r="AZ71" s="1061" t="s">
        <v>596</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393</v>
      </c>
      <c r="B88" s="1033" t="s">
        <v>427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1033" t="s">
        <v>428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436</v>
      </c>
      <c r="AB109" s="983"/>
      <c r="AC109" s="983"/>
      <c r="AD109" s="983"/>
      <c r="AE109" s="984"/>
      <c r="AF109" s="985" t="s">
        <v>307</v>
      </c>
      <c r="AG109" s="983"/>
      <c r="AH109" s="983"/>
      <c r="AI109" s="983"/>
      <c r="AJ109" s="984"/>
      <c r="AK109" s="985" t="s">
        <v>306</v>
      </c>
      <c r="AL109" s="983"/>
      <c r="AM109" s="983"/>
      <c r="AN109" s="983"/>
      <c r="AO109" s="984"/>
      <c r="AP109" s="985" t="s">
        <v>437</v>
      </c>
      <c r="AQ109" s="983"/>
      <c r="AR109" s="983"/>
      <c r="AS109" s="983"/>
      <c r="AT109" s="1014"/>
      <c r="AU109" s="982" t="s">
        <v>435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436</v>
      </c>
      <c r="BR109" s="983"/>
      <c r="BS109" s="983"/>
      <c r="BT109" s="983"/>
      <c r="BU109" s="984"/>
      <c r="BV109" s="985" t="s">
        <v>307</v>
      </c>
      <c r="BW109" s="983"/>
      <c r="BX109" s="983"/>
      <c r="BY109" s="983"/>
      <c r="BZ109" s="984"/>
      <c r="CA109" s="985" t="s">
        <v>306</v>
      </c>
      <c r="CB109" s="983"/>
      <c r="CC109" s="983"/>
      <c r="CD109" s="983"/>
      <c r="CE109" s="984"/>
      <c r="CF109" s="1021" t="s">
        <v>437</v>
      </c>
      <c r="CG109" s="1021"/>
      <c r="CH109" s="1021"/>
      <c r="CI109" s="1021"/>
      <c r="CJ109" s="1021"/>
      <c r="CK109" s="985" t="s">
        <v>438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436</v>
      </c>
      <c r="DH109" s="983"/>
      <c r="DI109" s="983"/>
      <c r="DJ109" s="983"/>
      <c r="DK109" s="984"/>
      <c r="DL109" s="985" t="s">
        <v>307</v>
      </c>
      <c r="DM109" s="983"/>
      <c r="DN109" s="983"/>
      <c r="DO109" s="983"/>
      <c r="DP109" s="984"/>
      <c r="DQ109" s="985" t="s">
        <v>306</v>
      </c>
      <c r="DR109" s="983"/>
      <c r="DS109" s="983"/>
      <c r="DT109" s="983"/>
      <c r="DU109" s="984"/>
      <c r="DV109" s="985" t="s">
        <v>437</v>
      </c>
      <c r="DW109" s="983"/>
      <c r="DX109" s="983"/>
      <c r="DY109" s="983"/>
      <c r="DZ109" s="1014"/>
    </row>
    <row r="110" spans="1:131" s="246" customFormat="1" ht="26.25" customHeight="1">
      <c r="A110" s="885" t="s">
        <v>439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15734192</v>
      </c>
      <c r="AB110" s="976"/>
      <c r="AC110" s="976"/>
      <c r="AD110" s="976"/>
      <c r="AE110" s="977"/>
      <c r="AF110" s="978">
        <v>15579930</v>
      </c>
      <c r="AG110" s="976"/>
      <c r="AH110" s="976"/>
      <c r="AI110" s="976"/>
      <c r="AJ110" s="977"/>
      <c r="AK110" s="978">
        <v>14867475</v>
      </c>
      <c r="AL110" s="976"/>
      <c r="AM110" s="976"/>
      <c r="AN110" s="976"/>
      <c r="AO110" s="977"/>
      <c r="AP110" s="979">
        <v>15.4</v>
      </c>
      <c r="AQ110" s="980"/>
      <c r="AR110" s="980"/>
      <c r="AS110" s="980"/>
      <c r="AT110" s="981"/>
      <c r="AU110" s="1015" t="s">
        <v>74</v>
      </c>
      <c r="AV110" s="1016"/>
      <c r="AW110" s="1016"/>
      <c r="AX110" s="1016"/>
      <c r="AY110" s="1016"/>
      <c r="AZ110" s="941" t="s">
        <v>440</v>
      </c>
      <c r="BA110" s="886"/>
      <c r="BB110" s="886"/>
      <c r="BC110" s="886"/>
      <c r="BD110" s="886"/>
      <c r="BE110" s="886"/>
      <c r="BF110" s="886"/>
      <c r="BG110" s="886"/>
      <c r="BH110" s="886"/>
      <c r="BI110" s="886"/>
      <c r="BJ110" s="886"/>
      <c r="BK110" s="886"/>
      <c r="BL110" s="886"/>
      <c r="BM110" s="886"/>
      <c r="BN110" s="886"/>
      <c r="BO110" s="886"/>
      <c r="BP110" s="887"/>
      <c r="BQ110" s="942">
        <v>162525369</v>
      </c>
      <c r="BR110" s="923"/>
      <c r="BS110" s="923"/>
      <c r="BT110" s="923"/>
      <c r="BU110" s="923"/>
      <c r="BV110" s="923">
        <v>168287521</v>
      </c>
      <c r="BW110" s="923"/>
      <c r="BX110" s="923"/>
      <c r="BY110" s="923"/>
      <c r="BZ110" s="923"/>
      <c r="CA110" s="923">
        <v>166807072</v>
      </c>
      <c r="CB110" s="923"/>
      <c r="CC110" s="923"/>
      <c r="CD110" s="923"/>
      <c r="CE110" s="923"/>
      <c r="CF110" s="947">
        <v>172.8</v>
      </c>
      <c r="CG110" s="948"/>
      <c r="CH110" s="948"/>
      <c r="CI110" s="948"/>
      <c r="CJ110" s="948"/>
      <c r="CK110" s="1011" t="s">
        <v>441</v>
      </c>
      <c r="CL110" s="897"/>
      <c r="CM110" s="972" t="s">
        <v>442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443</v>
      </c>
      <c r="DH110" s="923"/>
      <c r="DI110" s="923"/>
      <c r="DJ110" s="923"/>
      <c r="DK110" s="923"/>
      <c r="DL110" s="923" t="s">
        <v>130</v>
      </c>
      <c r="DM110" s="923"/>
      <c r="DN110" s="923"/>
      <c r="DO110" s="923"/>
      <c r="DP110" s="923"/>
      <c r="DQ110" s="923" t="s">
        <v>130</v>
      </c>
      <c r="DR110" s="923"/>
      <c r="DS110" s="923"/>
      <c r="DT110" s="923"/>
      <c r="DU110" s="923"/>
      <c r="DV110" s="924" t="s">
        <v>130</v>
      </c>
      <c r="DW110" s="924"/>
      <c r="DX110" s="924"/>
      <c r="DY110" s="924"/>
      <c r="DZ110" s="925"/>
    </row>
    <row r="111" spans="1:131" s="246" customFormat="1" ht="26.25" customHeight="1">
      <c r="A111" s="852" t="s">
        <v>444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130</v>
      </c>
      <c r="AG111" s="1004"/>
      <c r="AH111" s="1004"/>
      <c r="AI111" s="1004"/>
      <c r="AJ111" s="1005"/>
      <c r="AK111" s="1006" t="s">
        <v>130</v>
      </c>
      <c r="AL111" s="1004"/>
      <c r="AM111" s="1004"/>
      <c r="AN111" s="1004"/>
      <c r="AO111" s="1005"/>
      <c r="AP111" s="1007" t="s">
        <v>130</v>
      </c>
      <c r="AQ111" s="1008"/>
      <c r="AR111" s="1008"/>
      <c r="AS111" s="1008"/>
      <c r="AT111" s="1009"/>
      <c r="AU111" s="1017"/>
      <c r="AV111" s="1018"/>
      <c r="AW111" s="1018"/>
      <c r="AX111" s="1018"/>
      <c r="AY111" s="1018"/>
      <c r="AZ111" s="893" t="s">
        <v>445</v>
      </c>
      <c r="BA111" s="828"/>
      <c r="BB111" s="828"/>
      <c r="BC111" s="828"/>
      <c r="BD111" s="828"/>
      <c r="BE111" s="828"/>
      <c r="BF111" s="828"/>
      <c r="BG111" s="828"/>
      <c r="BH111" s="828"/>
      <c r="BI111" s="828"/>
      <c r="BJ111" s="828"/>
      <c r="BK111" s="828"/>
      <c r="BL111" s="828"/>
      <c r="BM111" s="828"/>
      <c r="BN111" s="828"/>
      <c r="BO111" s="828"/>
      <c r="BP111" s="829"/>
      <c r="BQ111" s="894">
        <v>13723558</v>
      </c>
      <c r="BR111" s="895"/>
      <c r="BS111" s="895"/>
      <c r="BT111" s="895"/>
      <c r="BU111" s="895"/>
      <c r="BV111" s="895">
        <v>11283763</v>
      </c>
      <c r="BW111" s="895"/>
      <c r="BX111" s="895"/>
      <c r="BY111" s="895"/>
      <c r="BZ111" s="895"/>
      <c r="CA111" s="895">
        <v>7385944</v>
      </c>
      <c r="CB111" s="895"/>
      <c r="CC111" s="895"/>
      <c r="CD111" s="895"/>
      <c r="CE111" s="895"/>
      <c r="CF111" s="956">
        <v>7.6</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130</v>
      </c>
      <c r="DH111" s="895"/>
      <c r="DI111" s="895"/>
      <c r="DJ111" s="895"/>
      <c r="DK111" s="895"/>
      <c r="DL111" s="895" t="s">
        <v>130</v>
      </c>
      <c r="DM111" s="895"/>
      <c r="DN111" s="895"/>
      <c r="DO111" s="895"/>
      <c r="DP111" s="895"/>
      <c r="DQ111" s="895" t="s">
        <v>443</v>
      </c>
      <c r="DR111" s="895"/>
      <c r="DS111" s="895"/>
      <c r="DT111" s="895"/>
      <c r="DU111" s="895"/>
      <c r="DV111" s="872" t="s">
        <v>130</v>
      </c>
      <c r="DW111" s="872"/>
      <c r="DX111" s="872"/>
      <c r="DY111" s="872"/>
      <c r="DZ111" s="873"/>
    </row>
    <row r="112" spans="1:131" s="246" customFormat="1" ht="26.25" customHeight="1">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130</v>
      </c>
      <c r="AB112" s="858"/>
      <c r="AC112" s="858"/>
      <c r="AD112" s="858"/>
      <c r="AE112" s="859"/>
      <c r="AF112" s="860" t="s">
        <v>130</v>
      </c>
      <c r="AG112" s="858"/>
      <c r="AH112" s="858"/>
      <c r="AI112" s="858"/>
      <c r="AJ112" s="859"/>
      <c r="AK112" s="860" t="s">
        <v>130</v>
      </c>
      <c r="AL112" s="858"/>
      <c r="AM112" s="858"/>
      <c r="AN112" s="858"/>
      <c r="AO112" s="859"/>
      <c r="AP112" s="905" t="s">
        <v>443</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32338553</v>
      </c>
      <c r="BR112" s="895"/>
      <c r="BS112" s="895"/>
      <c r="BT112" s="895"/>
      <c r="BU112" s="895"/>
      <c r="BV112" s="895">
        <v>29559435</v>
      </c>
      <c r="BW112" s="895"/>
      <c r="BX112" s="895"/>
      <c r="BY112" s="895"/>
      <c r="BZ112" s="895"/>
      <c r="CA112" s="895">
        <v>29166215</v>
      </c>
      <c r="CB112" s="895"/>
      <c r="CC112" s="895"/>
      <c r="CD112" s="895"/>
      <c r="CE112" s="895"/>
      <c r="CF112" s="956">
        <v>30.2</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443</v>
      </c>
      <c r="DH112" s="895"/>
      <c r="DI112" s="895"/>
      <c r="DJ112" s="895"/>
      <c r="DK112" s="895"/>
      <c r="DL112" s="895" t="s">
        <v>130</v>
      </c>
      <c r="DM112" s="895"/>
      <c r="DN112" s="895"/>
      <c r="DO112" s="895"/>
      <c r="DP112" s="895"/>
      <c r="DQ112" s="895" t="s">
        <v>130</v>
      </c>
      <c r="DR112" s="895"/>
      <c r="DS112" s="895"/>
      <c r="DT112" s="895"/>
      <c r="DU112" s="895"/>
      <c r="DV112" s="872" t="s">
        <v>130</v>
      </c>
      <c r="DW112" s="872"/>
      <c r="DX112" s="872"/>
      <c r="DY112" s="872"/>
      <c r="DZ112" s="873"/>
    </row>
    <row r="113" spans="1:130" s="246" customFormat="1" ht="26.25" customHeight="1">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2645634</v>
      </c>
      <c r="AB113" s="1004"/>
      <c r="AC113" s="1004"/>
      <c r="AD113" s="1004"/>
      <c r="AE113" s="1005"/>
      <c r="AF113" s="1006">
        <v>2537501</v>
      </c>
      <c r="AG113" s="1004"/>
      <c r="AH113" s="1004"/>
      <c r="AI113" s="1004"/>
      <c r="AJ113" s="1005"/>
      <c r="AK113" s="1006">
        <v>2972450</v>
      </c>
      <c r="AL113" s="1004"/>
      <c r="AM113" s="1004"/>
      <c r="AN113" s="1004"/>
      <c r="AO113" s="1005"/>
      <c r="AP113" s="1007">
        <v>3.1</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t="s">
        <v>130</v>
      </c>
      <c r="BR113" s="895"/>
      <c r="BS113" s="895"/>
      <c r="BT113" s="895"/>
      <c r="BU113" s="895"/>
      <c r="BV113" s="895" t="s">
        <v>130</v>
      </c>
      <c r="BW113" s="895"/>
      <c r="BX113" s="895"/>
      <c r="BY113" s="895"/>
      <c r="BZ113" s="895"/>
      <c r="CA113" s="895" t="s">
        <v>130</v>
      </c>
      <c r="CB113" s="895"/>
      <c r="CC113" s="895"/>
      <c r="CD113" s="895"/>
      <c r="CE113" s="895"/>
      <c r="CF113" s="956" t="s">
        <v>130</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130</v>
      </c>
      <c r="DH113" s="858"/>
      <c r="DI113" s="858"/>
      <c r="DJ113" s="858"/>
      <c r="DK113" s="859"/>
      <c r="DL113" s="860" t="s">
        <v>443</v>
      </c>
      <c r="DM113" s="858"/>
      <c r="DN113" s="858"/>
      <c r="DO113" s="858"/>
      <c r="DP113" s="859"/>
      <c r="DQ113" s="860" t="s">
        <v>130</v>
      </c>
      <c r="DR113" s="858"/>
      <c r="DS113" s="858"/>
      <c r="DT113" s="858"/>
      <c r="DU113" s="859"/>
      <c r="DV113" s="905" t="s">
        <v>130</v>
      </c>
      <c r="DW113" s="906"/>
      <c r="DX113" s="906"/>
      <c r="DY113" s="906"/>
      <c r="DZ113" s="907"/>
    </row>
    <row r="114" spans="1:130" s="246" customFormat="1" ht="26.25" customHeight="1">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443</v>
      </c>
      <c r="AB114" s="858"/>
      <c r="AC114" s="858"/>
      <c r="AD114" s="858"/>
      <c r="AE114" s="859"/>
      <c r="AF114" s="860" t="s">
        <v>443</v>
      </c>
      <c r="AG114" s="858"/>
      <c r="AH114" s="858"/>
      <c r="AI114" s="858"/>
      <c r="AJ114" s="859"/>
      <c r="AK114" s="860" t="s">
        <v>130</v>
      </c>
      <c r="AL114" s="858"/>
      <c r="AM114" s="858"/>
      <c r="AN114" s="858"/>
      <c r="AO114" s="859"/>
      <c r="AP114" s="905" t="s">
        <v>130</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23339704</v>
      </c>
      <c r="BR114" s="895"/>
      <c r="BS114" s="895"/>
      <c r="BT114" s="895"/>
      <c r="BU114" s="895"/>
      <c r="BV114" s="895">
        <v>23066707</v>
      </c>
      <c r="BW114" s="895"/>
      <c r="BX114" s="895"/>
      <c r="BY114" s="895"/>
      <c r="BZ114" s="895"/>
      <c r="CA114" s="895">
        <v>23291998</v>
      </c>
      <c r="CB114" s="895"/>
      <c r="CC114" s="895"/>
      <c r="CD114" s="895"/>
      <c r="CE114" s="895"/>
      <c r="CF114" s="956">
        <v>24.1</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443</v>
      </c>
      <c r="DH114" s="858"/>
      <c r="DI114" s="858"/>
      <c r="DJ114" s="858"/>
      <c r="DK114" s="859"/>
      <c r="DL114" s="860" t="s">
        <v>130</v>
      </c>
      <c r="DM114" s="858"/>
      <c r="DN114" s="858"/>
      <c r="DO114" s="858"/>
      <c r="DP114" s="859"/>
      <c r="DQ114" s="860" t="s">
        <v>130</v>
      </c>
      <c r="DR114" s="858"/>
      <c r="DS114" s="858"/>
      <c r="DT114" s="858"/>
      <c r="DU114" s="859"/>
      <c r="DV114" s="905" t="s">
        <v>130</v>
      </c>
      <c r="DW114" s="906"/>
      <c r="DX114" s="906"/>
      <c r="DY114" s="906"/>
      <c r="DZ114" s="907"/>
    </row>
    <row r="115" spans="1:130" s="246" customFormat="1" ht="26.25" customHeight="1">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1152313</v>
      </c>
      <c r="AB115" s="1004"/>
      <c r="AC115" s="1004"/>
      <c r="AD115" s="1004"/>
      <c r="AE115" s="1005"/>
      <c r="AF115" s="1006">
        <v>2432596</v>
      </c>
      <c r="AG115" s="1004"/>
      <c r="AH115" s="1004"/>
      <c r="AI115" s="1004"/>
      <c r="AJ115" s="1005"/>
      <c r="AK115" s="1006">
        <v>3967852</v>
      </c>
      <c r="AL115" s="1004"/>
      <c r="AM115" s="1004"/>
      <c r="AN115" s="1004"/>
      <c r="AO115" s="1005"/>
      <c r="AP115" s="1007">
        <v>4.0999999999999996</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v>1202594</v>
      </c>
      <c r="BR115" s="895"/>
      <c r="BS115" s="895"/>
      <c r="BT115" s="895"/>
      <c r="BU115" s="895"/>
      <c r="BV115" s="895">
        <v>1171620</v>
      </c>
      <c r="BW115" s="895"/>
      <c r="BX115" s="895"/>
      <c r="BY115" s="895"/>
      <c r="BZ115" s="895"/>
      <c r="CA115" s="895">
        <v>1081991</v>
      </c>
      <c r="CB115" s="895"/>
      <c r="CC115" s="895"/>
      <c r="CD115" s="895"/>
      <c r="CE115" s="895"/>
      <c r="CF115" s="956">
        <v>1.1000000000000001</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13723140</v>
      </c>
      <c r="DH115" s="858"/>
      <c r="DI115" s="858"/>
      <c r="DJ115" s="858"/>
      <c r="DK115" s="859"/>
      <c r="DL115" s="860">
        <v>11283539</v>
      </c>
      <c r="DM115" s="858"/>
      <c r="DN115" s="858"/>
      <c r="DO115" s="858"/>
      <c r="DP115" s="859"/>
      <c r="DQ115" s="860">
        <v>7385864</v>
      </c>
      <c r="DR115" s="858"/>
      <c r="DS115" s="858"/>
      <c r="DT115" s="858"/>
      <c r="DU115" s="859"/>
      <c r="DV115" s="905">
        <v>7.6</v>
      </c>
      <c r="DW115" s="906"/>
      <c r="DX115" s="906"/>
      <c r="DY115" s="906"/>
      <c r="DZ115" s="907"/>
    </row>
    <row r="116" spans="1:130" s="246" customFormat="1" ht="26.25" customHeight="1">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130</v>
      </c>
      <c r="AB116" s="858"/>
      <c r="AC116" s="858"/>
      <c r="AD116" s="858"/>
      <c r="AE116" s="859"/>
      <c r="AF116" s="860" t="s">
        <v>443</v>
      </c>
      <c r="AG116" s="858"/>
      <c r="AH116" s="858"/>
      <c r="AI116" s="858"/>
      <c r="AJ116" s="859"/>
      <c r="AK116" s="860" t="s">
        <v>130</v>
      </c>
      <c r="AL116" s="858"/>
      <c r="AM116" s="858"/>
      <c r="AN116" s="858"/>
      <c r="AO116" s="859"/>
      <c r="AP116" s="905" t="s">
        <v>130</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130</v>
      </c>
      <c r="BR116" s="895"/>
      <c r="BS116" s="895"/>
      <c r="BT116" s="895"/>
      <c r="BU116" s="895"/>
      <c r="BV116" s="895" t="s">
        <v>130</v>
      </c>
      <c r="BW116" s="895"/>
      <c r="BX116" s="895"/>
      <c r="BY116" s="895"/>
      <c r="BZ116" s="895"/>
      <c r="CA116" s="895" t="s">
        <v>130</v>
      </c>
      <c r="CB116" s="895"/>
      <c r="CC116" s="895"/>
      <c r="CD116" s="895"/>
      <c r="CE116" s="895"/>
      <c r="CF116" s="956" t="s">
        <v>130</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418</v>
      </c>
      <c r="DH116" s="858"/>
      <c r="DI116" s="858"/>
      <c r="DJ116" s="858"/>
      <c r="DK116" s="859"/>
      <c r="DL116" s="860">
        <v>224</v>
      </c>
      <c r="DM116" s="858"/>
      <c r="DN116" s="858"/>
      <c r="DO116" s="858"/>
      <c r="DP116" s="859"/>
      <c r="DQ116" s="860">
        <v>80</v>
      </c>
      <c r="DR116" s="858"/>
      <c r="DS116" s="858"/>
      <c r="DT116" s="858"/>
      <c r="DU116" s="859"/>
      <c r="DV116" s="905">
        <v>0</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19532139</v>
      </c>
      <c r="AB117" s="990"/>
      <c r="AC117" s="990"/>
      <c r="AD117" s="990"/>
      <c r="AE117" s="991"/>
      <c r="AF117" s="992">
        <v>20550027</v>
      </c>
      <c r="AG117" s="990"/>
      <c r="AH117" s="990"/>
      <c r="AI117" s="990"/>
      <c r="AJ117" s="991"/>
      <c r="AK117" s="992">
        <v>21807777</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130</v>
      </c>
      <c r="BR117" s="895"/>
      <c r="BS117" s="895"/>
      <c r="BT117" s="895"/>
      <c r="BU117" s="895"/>
      <c r="BV117" s="895" t="s">
        <v>130</v>
      </c>
      <c r="BW117" s="895"/>
      <c r="BX117" s="895"/>
      <c r="BY117" s="895"/>
      <c r="BZ117" s="895"/>
      <c r="CA117" s="895" t="s">
        <v>130</v>
      </c>
      <c r="CB117" s="895"/>
      <c r="CC117" s="895"/>
      <c r="CD117" s="895"/>
      <c r="CE117" s="895"/>
      <c r="CF117" s="956" t="s">
        <v>130</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130</v>
      </c>
      <c r="DR117" s="858"/>
      <c r="DS117" s="858"/>
      <c r="DT117" s="858"/>
      <c r="DU117" s="859"/>
      <c r="DV117" s="905" t="s">
        <v>130</v>
      </c>
      <c r="DW117" s="906"/>
      <c r="DX117" s="906"/>
      <c r="DY117" s="906"/>
      <c r="DZ117" s="907"/>
    </row>
    <row r="118" spans="1:130" s="246" customFormat="1" ht="26.25" customHeight="1">
      <c r="A118" s="982" t="s">
        <v>438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436</v>
      </c>
      <c r="AB118" s="983"/>
      <c r="AC118" s="983"/>
      <c r="AD118" s="983"/>
      <c r="AE118" s="984"/>
      <c r="AF118" s="985" t="s">
        <v>307</v>
      </c>
      <c r="AG118" s="983"/>
      <c r="AH118" s="983"/>
      <c r="AI118" s="983"/>
      <c r="AJ118" s="984"/>
      <c r="AK118" s="985" t="s">
        <v>306</v>
      </c>
      <c r="AL118" s="983"/>
      <c r="AM118" s="983"/>
      <c r="AN118" s="983"/>
      <c r="AO118" s="984"/>
      <c r="AP118" s="986" t="s">
        <v>437</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130</v>
      </c>
      <c r="BR118" s="926"/>
      <c r="BS118" s="926"/>
      <c r="BT118" s="926"/>
      <c r="BU118" s="926"/>
      <c r="BV118" s="926" t="s">
        <v>130</v>
      </c>
      <c r="BW118" s="926"/>
      <c r="BX118" s="926"/>
      <c r="BY118" s="926"/>
      <c r="BZ118" s="926"/>
      <c r="CA118" s="926" t="s">
        <v>130</v>
      </c>
      <c r="CB118" s="926"/>
      <c r="CC118" s="926"/>
      <c r="CD118" s="926"/>
      <c r="CE118" s="926"/>
      <c r="CF118" s="956" t="s">
        <v>130</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130</v>
      </c>
      <c r="DH118" s="858"/>
      <c r="DI118" s="858"/>
      <c r="DJ118" s="858"/>
      <c r="DK118" s="859"/>
      <c r="DL118" s="860" t="s">
        <v>130</v>
      </c>
      <c r="DM118" s="858"/>
      <c r="DN118" s="858"/>
      <c r="DO118" s="858"/>
      <c r="DP118" s="859"/>
      <c r="DQ118" s="860" t="s">
        <v>130</v>
      </c>
      <c r="DR118" s="858"/>
      <c r="DS118" s="858"/>
      <c r="DT118" s="858"/>
      <c r="DU118" s="859"/>
      <c r="DV118" s="905" t="s">
        <v>130</v>
      </c>
      <c r="DW118" s="906"/>
      <c r="DX118" s="906"/>
      <c r="DY118" s="906"/>
      <c r="DZ118" s="907"/>
    </row>
    <row r="119" spans="1:130" s="246" customFormat="1" ht="26.25" customHeight="1">
      <c r="A119" s="896" t="s">
        <v>441</v>
      </c>
      <c r="B119" s="897"/>
      <c r="C119" s="972" t="s">
        <v>442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130</v>
      </c>
      <c r="AB119" s="976"/>
      <c r="AC119" s="976"/>
      <c r="AD119" s="976"/>
      <c r="AE119" s="977"/>
      <c r="AF119" s="978" t="s">
        <v>130</v>
      </c>
      <c r="AG119" s="976"/>
      <c r="AH119" s="976"/>
      <c r="AI119" s="976"/>
      <c r="AJ119" s="977"/>
      <c r="AK119" s="978" t="s">
        <v>130</v>
      </c>
      <c r="AL119" s="976"/>
      <c r="AM119" s="976"/>
      <c r="AN119" s="976"/>
      <c r="AO119" s="977"/>
      <c r="AP119" s="979" t="s">
        <v>130</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468</v>
      </c>
      <c r="BP119" s="959"/>
      <c r="BQ119" s="963">
        <v>233129778</v>
      </c>
      <c r="BR119" s="926"/>
      <c r="BS119" s="926"/>
      <c r="BT119" s="926"/>
      <c r="BU119" s="926"/>
      <c r="BV119" s="926">
        <v>233369046</v>
      </c>
      <c r="BW119" s="926"/>
      <c r="BX119" s="926"/>
      <c r="BY119" s="926"/>
      <c r="BZ119" s="926"/>
      <c r="CA119" s="926">
        <v>227733220</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130</v>
      </c>
      <c r="DH119" s="841"/>
      <c r="DI119" s="841"/>
      <c r="DJ119" s="841"/>
      <c r="DK119" s="842"/>
      <c r="DL119" s="843" t="s">
        <v>130</v>
      </c>
      <c r="DM119" s="841"/>
      <c r="DN119" s="841"/>
      <c r="DO119" s="841"/>
      <c r="DP119" s="842"/>
      <c r="DQ119" s="843" t="s">
        <v>130</v>
      </c>
      <c r="DR119" s="841"/>
      <c r="DS119" s="841"/>
      <c r="DT119" s="841"/>
      <c r="DU119" s="842"/>
      <c r="DV119" s="929" t="s">
        <v>130</v>
      </c>
      <c r="DW119" s="930"/>
      <c r="DX119" s="930"/>
      <c r="DY119" s="930"/>
      <c r="DZ119" s="931"/>
    </row>
    <row r="120" spans="1:130" s="246" customFormat="1" ht="26.25" customHeight="1">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130</v>
      </c>
      <c r="AB120" s="858"/>
      <c r="AC120" s="858"/>
      <c r="AD120" s="858"/>
      <c r="AE120" s="859"/>
      <c r="AF120" s="860" t="s">
        <v>130</v>
      </c>
      <c r="AG120" s="858"/>
      <c r="AH120" s="858"/>
      <c r="AI120" s="858"/>
      <c r="AJ120" s="859"/>
      <c r="AK120" s="860" t="s">
        <v>130</v>
      </c>
      <c r="AL120" s="858"/>
      <c r="AM120" s="858"/>
      <c r="AN120" s="858"/>
      <c r="AO120" s="859"/>
      <c r="AP120" s="905" t="s">
        <v>130</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51933121</v>
      </c>
      <c r="BR120" s="923"/>
      <c r="BS120" s="923"/>
      <c r="BT120" s="923"/>
      <c r="BU120" s="923"/>
      <c r="BV120" s="923">
        <v>50713443</v>
      </c>
      <c r="BW120" s="923"/>
      <c r="BX120" s="923"/>
      <c r="BY120" s="923"/>
      <c r="BZ120" s="923"/>
      <c r="CA120" s="923">
        <v>51701455</v>
      </c>
      <c r="CB120" s="923"/>
      <c r="CC120" s="923"/>
      <c r="CD120" s="923"/>
      <c r="CE120" s="923"/>
      <c r="CF120" s="947">
        <v>53.5</v>
      </c>
      <c r="CG120" s="948"/>
      <c r="CH120" s="948"/>
      <c r="CI120" s="948"/>
      <c r="CJ120" s="948"/>
      <c r="CK120" s="949" t="s">
        <v>472</v>
      </c>
      <c r="CL120" s="933"/>
      <c r="CM120" s="933"/>
      <c r="CN120" s="933"/>
      <c r="CO120" s="934"/>
      <c r="CP120" s="953" t="s">
        <v>417</v>
      </c>
      <c r="CQ120" s="954"/>
      <c r="CR120" s="954"/>
      <c r="CS120" s="954"/>
      <c r="CT120" s="954"/>
      <c r="CU120" s="954"/>
      <c r="CV120" s="954"/>
      <c r="CW120" s="954"/>
      <c r="CX120" s="954"/>
      <c r="CY120" s="954"/>
      <c r="CZ120" s="954"/>
      <c r="DA120" s="954"/>
      <c r="DB120" s="954"/>
      <c r="DC120" s="954"/>
      <c r="DD120" s="954"/>
      <c r="DE120" s="954"/>
      <c r="DF120" s="955"/>
      <c r="DG120" s="942">
        <v>29275481</v>
      </c>
      <c r="DH120" s="923"/>
      <c r="DI120" s="923"/>
      <c r="DJ120" s="923"/>
      <c r="DK120" s="923"/>
      <c r="DL120" s="923">
        <v>26870189</v>
      </c>
      <c r="DM120" s="923"/>
      <c r="DN120" s="923"/>
      <c r="DO120" s="923"/>
      <c r="DP120" s="923"/>
      <c r="DQ120" s="923">
        <v>26838105</v>
      </c>
      <c r="DR120" s="923"/>
      <c r="DS120" s="923"/>
      <c r="DT120" s="923"/>
      <c r="DU120" s="923"/>
      <c r="DV120" s="924">
        <v>27.8</v>
      </c>
      <c r="DW120" s="924"/>
      <c r="DX120" s="924"/>
      <c r="DY120" s="924"/>
      <c r="DZ120" s="925"/>
    </row>
    <row r="121" spans="1:130" s="246" customFormat="1" ht="26.25" customHeight="1">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130</v>
      </c>
      <c r="AB121" s="858"/>
      <c r="AC121" s="858"/>
      <c r="AD121" s="858"/>
      <c r="AE121" s="859"/>
      <c r="AF121" s="860" t="s">
        <v>130</v>
      </c>
      <c r="AG121" s="858"/>
      <c r="AH121" s="858"/>
      <c r="AI121" s="858"/>
      <c r="AJ121" s="859"/>
      <c r="AK121" s="860" t="s">
        <v>130</v>
      </c>
      <c r="AL121" s="858"/>
      <c r="AM121" s="858"/>
      <c r="AN121" s="858"/>
      <c r="AO121" s="859"/>
      <c r="AP121" s="905" t="s">
        <v>130</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60862858</v>
      </c>
      <c r="BR121" s="895"/>
      <c r="BS121" s="895"/>
      <c r="BT121" s="895"/>
      <c r="BU121" s="895"/>
      <c r="BV121" s="895">
        <v>60425942</v>
      </c>
      <c r="BW121" s="895"/>
      <c r="BX121" s="895"/>
      <c r="BY121" s="895"/>
      <c r="BZ121" s="895"/>
      <c r="CA121" s="895">
        <v>55157834</v>
      </c>
      <c r="CB121" s="895"/>
      <c r="CC121" s="895"/>
      <c r="CD121" s="895"/>
      <c r="CE121" s="895"/>
      <c r="CF121" s="956">
        <v>57.1</v>
      </c>
      <c r="CG121" s="957"/>
      <c r="CH121" s="957"/>
      <c r="CI121" s="957"/>
      <c r="CJ121" s="957"/>
      <c r="CK121" s="950"/>
      <c r="CL121" s="936"/>
      <c r="CM121" s="936"/>
      <c r="CN121" s="936"/>
      <c r="CO121" s="937"/>
      <c r="CP121" s="916" t="s">
        <v>415</v>
      </c>
      <c r="CQ121" s="917"/>
      <c r="CR121" s="917"/>
      <c r="CS121" s="917"/>
      <c r="CT121" s="917"/>
      <c r="CU121" s="917"/>
      <c r="CV121" s="917"/>
      <c r="CW121" s="917"/>
      <c r="CX121" s="917"/>
      <c r="CY121" s="917"/>
      <c r="CZ121" s="917"/>
      <c r="DA121" s="917"/>
      <c r="DB121" s="917"/>
      <c r="DC121" s="917"/>
      <c r="DD121" s="917"/>
      <c r="DE121" s="917"/>
      <c r="DF121" s="918"/>
      <c r="DG121" s="894">
        <v>2509554</v>
      </c>
      <c r="DH121" s="895"/>
      <c r="DI121" s="895"/>
      <c r="DJ121" s="895"/>
      <c r="DK121" s="895"/>
      <c r="DL121" s="895">
        <v>2149006</v>
      </c>
      <c r="DM121" s="895"/>
      <c r="DN121" s="895"/>
      <c r="DO121" s="895"/>
      <c r="DP121" s="895"/>
      <c r="DQ121" s="895">
        <v>1773629</v>
      </c>
      <c r="DR121" s="895"/>
      <c r="DS121" s="895"/>
      <c r="DT121" s="895"/>
      <c r="DU121" s="895"/>
      <c r="DV121" s="872">
        <v>1.8</v>
      </c>
      <c r="DW121" s="872"/>
      <c r="DX121" s="872"/>
      <c r="DY121" s="872"/>
      <c r="DZ121" s="873"/>
    </row>
    <row r="122" spans="1:130" s="246" customFormat="1" ht="26.25" customHeight="1">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130</v>
      </c>
      <c r="AB122" s="858"/>
      <c r="AC122" s="858"/>
      <c r="AD122" s="858"/>
      <c r="AE122" s="859"/>
      <c r="AF122" s="860" t="s">
        <v>130</v>
      </c>
      <c r="AG122" s="858"/>
      <c r="AH122" s="858"/>
      <c r="AI122" s="858"/>
      <c r="AJ122" s="859"/>
      <c r="AK122" s="860" t="s">
        <v>130</v>
      </c>
      <c r="AL122" s="858"/>
      <c r="AM122" s="858"/>
      <c r="AN122" s="858"/>
      <c r="AO122" s="859"/>
      <c r="AP122" s="905" t="s">
        <v>130</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114964161</v>
      </c>
      <c r="BR122" s="926"/>
      <c r="BS122" s="926"/>
      <c r="BT122" s="926"/>
      <c r="BU122" s="926"/>
      <c r="BV122" s="926">
        <v>116247922</v>
      </c>
      <c r="BW122" s="926"/>
      <c r="BX122" s="926"/>
      <c r="BY122" s="926"/>
      <c r="BZ122" s="926"/>
      <c r="CA122" s="926">
        <v>117036438</v>
      </c>
      <c r="CB122" s="926"/>
      <c r="CC122" s="926"/>
      <c r="CD122" s="926"/>
      <c r="CE122" s="926"/>
      <c r="CF122" s="927">
        <v>121.2</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v>415001</v>
      </c>
      <c r="DH122" s="895"/>
      <c r="DI122" s="895"/>
      <c r="DJ122" s="895"/>
      <c r="DK122" s="895"/>
      <c r="DL122" s="895">
        <v>369629</v>
      </c>
      <c r="DM122" s="895"/>
      <c r="DN122" s="895"/>
      <c r="DO122" s="895"/>
      <c r="DP122" s="895"/>
      <c r="DQ122" s="895">
        <v>327037</v>
      </c>
      <c r="DR122" s="895"/>
      <c r="DS122" s="895"/>
      <c r="DT122" s="895"/>
      <c r="DU122" s="895"/>
      <c r="DV122" s="872">
        <v>0.3</v>
      </c>
      <c r="DW122" s="872"/>
      <c r="DX122" s="872"/>
      <c r="DY122" s="872"/>
      <c r="DZ122" s="873"/>
    </row>
    <row r="123" spans="1:130" s="246" customFormat="1" ht="26.25" customHeight="1">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273</v>
      </c>
      <c r="AB123" s="858"/>
      <c r="AC123" s="858"/>
      <c r="AD123" s="858"/>
      <c r="AE123" s="859"/>
      <c r="AF123" s="860">
        <v>202</v>
      </c>
      <c r="AG123" s="858"/>
      <c r="AH123" s="858"/>
      <c r="AI123" s="858"/>
      <c r="AJ123" s="859"/>
      <c r="AK123" s="860">
        <v>133</v>
      </c>
      <c r="AL123" s="858"/>
      <c r="AM123" s="858"/>
      <c r="AN123" s="858"/>
      <c r="AO123" s="859"/>
      <c r="AP123" s="905">
        <v>0</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477</v>
      </c>
      <c r="BP123" s="959"/>
      <c r="BQ123" s="913">
        <v>227760140</v>
      </c>
      <c r="BR123" s="914"/>
      <c r="BS123" s="914"/>
      <c r="BT123" s="914"/>
      <c r="BU123" s="914"/>
      <c r="BV123" s="914">
        <v>227387307</v>
      </c>
      <c r="BW123" s="914"/>
      <c r="BX123" s="914"/>
      <c r="BY123" s="914"/>
      <c r="BZ123" s="914"/>
      <c r="CA123" s="914">
        <v>223895727</v>
      </c>
      <c r="CB123" s="914"/>
      <c r="CC123" s="914"/>
      <c r="CD123" s="914"/>
      <c r="CE123" s="914"/>
      <c r="CF123" s="824"/>
      <c r="CG123" s="825"/>
      <c r="CH123" s="825"/>
      <c r="CI123" s="825"/>
      <c r="CJ123" s="915"/>
      <c r="CK123" s="950"/>
      <c r="CL123" s="936"/>
      <c r="CM123" s="936"/>
      <c r="CN123" s="936"/>
      <c r="CO123" s="937"/>
      <c r="CP123" s="916" t="s">
        <v>413</v>
      </c>
      <c r="CQ123" s="917"/>
      <c r="CR123" s="917"/>
      <c r="CS123" s="917"/>
      <c r="CT123" s="917"/>
      <c r="CU123" s="917"/>
      <c r="CV123" s="917"/>
      <c r="CW123" s="917"/>
      <c r="CX123" s="917"/>
      <c r="CY123" s="917"/>
      <c r="CZ123" s="917"/>
      <c r="DA123" s="917"/>
      <c r="DB123" s="917"/>
      <c r="DC123" s="917"/>
      <c r="DD123" s="917"/>
      <c r="DE123" s="917"/>
      <c r="DF123" s="918"/>
      <c r="DG123" s="857">
        <v>138517</v>
      </c>
      <c r="DH123" s="858"/>
      <c r="DI123" s="858"/>
      <c r="DJ123" s="858"/>
      <c r="DK123" s="859"/>
      <c r="DL123" s="860">
        <v>170611</v>
      </c>
      <c r="DM123" s="858"/>
      <c r="DN123" s="858"/>
      <c r="DO123" s="858"/>
      <c r="DP123" s="859"/>
      <c r="DQ123" s="860">
        <v>227444</v>
      </c>
      <c r="DR123" s="858"/>
      <c r="DS123" s="858"/>
      <c r="DT123" s="858"/>
      <c r="DU123" s="859"/>
      <c r="DV123" s="905">
        <v>0.2</v>
      </c>
      <c r="DW123" s="906"/>
      <c r="DX123" s="906"/>
      <c r="DY123" s="906"/>
      <c r="DZ123" s="907"/>
    </row>
    <row r="124" spans="1:130" s="246" customFormat="1" ht="26.25" customHeight="1" thickBot="1">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130</v>
      </c>
      <c r="AB124" s="858"/>
      <c r="AC124" s="858"/>
      <c r="AD124" s="858"/>
      <c r="AE124" s="859"/>
      <c r="AF124" s="860" t="s">
        <v>130</v>
      </c>
      <c r="AG124" s="858"/>
      <c r="AH124" s="858"/>
      <c r="AI124" s="858"/>
      <c r="AJ124" s="859"/>
      <c r="AK124" s="860" t="s">
        <v>130</v>
      </c>
      <c r="AL124" s="858"/>
      <c r="AM124" s="858"/>
      <c r="AN124" s="858"/>
      <c r="AO124" s="859"/>
      <c r="AP124" s="905" t="s">
        <v>130</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5.8</v>
      </c>
      <c r="BR124" s="912"/>
      <c r="BS124" s="912"/>
      <c r="BT124" s="912"/>
      <c r="BU124" s="912"/>
      <c r="BV124" s="912">
        <v>6.4</v>
      </c>
      <c r="BW124" s="912"/>
      <c r="BX124" s="912"/>
      <c r="BY124" s="912"/>
      <c r="BZ124" s="912"/>
      <c r="CA124" s="912">
        <v>3.9</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130</v>
      </c>
      <c r="DH124" s="841"/>
      <c r="DI124" s="841"/>
      <c r="DJ124" s="841"/>
      <c r="DK124" s="842"/>
      <c r="DL124" s="843" t="s">
        <v>130</v>
      </c>
      <c r="DM124" s="841"/>
      <c r="DN124" s="841"/>
      <c r="DO124" s="841"/>
      <c r="DP124" s="842"/>
      <c r="DQ124" s="843" t="s">
        <v>130</v>
      </c>
      <c r="DR124" s="841"/>
      <c r="DS124" s="841"/>
      <c r="DT124" s="841"/>
      <c r="DU124" s="842"/>
      <c r="DV124" s="929" t="s">
        <v>130</v>
      </c>
      <c r="DW124" s="930"/>
      <c r="DX124" s="930"/>
      <c r="DY124" s="930"/>
      <c r="DZ124" s="931"/>
    </row>
    <row r="125" spans="1:130" s="246" customFormat="1" ht="26.25" customHeight="1">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130</v>
      </c>
      <c r="AG125" s="858"/>
      <c r="AH125" s="858"/>
      <c r="AI125" s="858"/>
      <c r="AJ125" s="859"/>
      <c r="AK125" s="860" t="s">
        <v>130</v>
      </c>
      <c r="AL125" s="858"/>
      <c r="AM125" s="858"/>
      <c r="AN125" s="858"/>
      <c r="AO125" s="859"/>
      <c r="AP125" s="905" t="s">
        <v>130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130</v>
      </c>
      <c r="DH125" s="923"/>
      <c r="DI125" s="923"/>
      <c r="DJ125" s="923"/>
      <c r="DK125" s="923"/>
      <c r="DL125" s="923" t="s">
        <v>130</v>
      </c>
      <c r="DM125" s="923"/>
      <c r="DN125" s="923"/>
      <c r="DO125" s="923"/>
      <c r="DP125" s="923"/>
      <c r="DQ125" s="923" t="s">
        <v>130</v>
      </c>
      <c r="DR125" s="923"/>
      <c r="DS125" s="923"/>
      <c r="DT125" s="923"/>
      <c r="DU125" s="923"/>
      <c r="DV125" s="924" t="s">
        <v>130</v>
      </c>
      <c r="DW125" s="924"/>
      <c r="DX125" s="924"/>
      <c r="DY125" s="924"/>
      <c r="DZ125" s="925"/>
    </row>
    <row r="126" spans="1:130" s="246" customFormat="1" ht="26.25" customHeight="1" thickBot="1">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1058189</v>
      </c>
      <c r="AB126" s="858"/>
      <c r="AC126" s="858"/>
      <c r="AD126" s="858"/>
      <c r="AE126" s="859"/>
      <c r="AF126" s="860">
        <v>2355090</v>
      </c>
      <c r="AG126" s="858"/>
      <c r="AH126" s="858"/>
      <c r="AI126" s="858"/>
      <c r="AJ126" s="859"/>
      <c r="AK126" s="860">
        <v>3902911</v>
      </c>
      <c r="AL126" s="858"/>
      <c r="AM126" s="858"/>
      <c r="AN126" s="858"/>
      <c r="AO126" s="859"/>
      <c r="AP126" s="905">
        <v>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v>1161568</v>
      </c>
      <c r="DH126" s="895"/>
      <c r="DI126" s="895"/>
      <c r="DJ126" s="895"/>
      <c r="DK126" s="895"/>
      <c r="DL126" s="895">
        <v>1141268</v>
      </c>
      <c r="DM126" s="895"/>
      <c r="DN126" s="895"/>
      <c r="DO126" s="895"/>
      <c r="DP126" s="895"/>
      <c r="DQ126" s="895">
        <v>1057390</v>
      </c>
      <c r="DR126" s="895"/>
      <c r="DS126" s="895"/>
      <c r="DT126" s="895"/>
      <c r="DU126" s="895"/>
      <c r="DV126" s="872">
        <v>1.1000000000000001</v>
      </c>
      <c r="DW126" s="872"/>
      <c r="DX126" s="872"/>
      <c r="DY126" s="872"/>
      <c r="DZ126" s="873"/>
    </row>
    <row r="127" spans="1:130" s="246" customFormat="1" ht="26.25" customHeight="1">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93851</v>
      </c>
      <c r="AB127" s="858"/>
      <c r="AC127" s="858"/>
      <c r="AD127" s="858"/>
      <c r="AE127" s="859"/>
      <c r="AF127" s="860">
        <v>77304</v>
      </c>
      <c r="AG127" s="858"/>
      <c r="AH127" s="858"/>
      <c r="AI127" s="858"/>
      <c r="AJ127" s="859"/>
      <c r="AK127" s="860">
        <v>64808</v>
      </c>
      <c r="AL127" s="858"/>
      <c r="AM127" s="858"/>
      <c r="AN127" s="858"/>
      <c r="AO127" s="859"/>
      <c r="AP127" s="905">
        <v>0.1</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130</v>
      </c>
      <c r="DH127" s="895"/>
      <c r="DI127" s="895"/>
      <c r="DJ127" s="895"/>
      <c r="DK127" s="895"/>
      <c r="DL127" s="895" t="s">
        <v>130</v>
      </c>
      <c r="DM127" s="895"/>
      <c r="DN127" s="895"/>
      <c r="DO127" s="895"/>
      <c r="DP127" s="895"/>
      <c r="DQ127" s="895" t="s">
        <v>130</v>
      </c>
      <c r="DR127" s="895"/>
      <c r="DS127" s="895"/>
      <c r="DT127" s="895"/>
      <c r="DU127" s="895"/>
      <c r="DV127" s="872" t="s">
        <v>130</v>
      </c>
      <c r="DW127" s="872"/>
      <c r="DX127" s="872"/>
      <c r="DY127" s="872"/>
      <c r="DZ127" s="873"/>
    </row>
    <row r="128" spans="1:130" s="246" customFormat="1" ht="26.25" customHeight="1" thickBot="1">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5305208</v>
      </c>
      <c r="AB128" s="879"/>
      <c r="AC128" s="879"/>
      <c r="AD128" s="879"/>
      <c r="AE128" s="880"/>
      <c r="AF128" s="881">
        <v>4532844</v>
      </c>
      <c r="AG128" s="879"/>
      <c r="AH128" s="879"/>
      <c r="AI128" s="879"/>
      <c r="AJ128" s="880"/>
      <c r="AK128" s="881">
        <v>4266266</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130</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v>41026</v>
      </c>
      <c r="DH128" s="869"/>
      <c r="DI128" s="869"/>
      <c r="DJ128" s="869"/>
      <c r="DK128" s="869"/>
      <c r="DL128" s="869">
        <v>30352</v>
      </c>
      <c r="DM128" s="869"/>
      <c r="DN128" s="869"/>
      <c r="DO128" s="869"/>
      <c r="DP128" s="869"/>
      <c r="DQ128" s="869">
        <v>24601</v>
      </c>
      <c r="DR128" s="869"/>
      <c r="DS128" s="869"/>
      <c r="DT128" s="869"/>
      <c r="DU128" s="869"/>
      <c r="DV128" s="870">
        <v>0</v>
      </c>
      <c r="DW128" s="870"/>
      <c r="DX128" s="870"/>
      <c r="DY128" s="870"/>
      <c r="DZ128" s="871"/>
    </row>
    <row r="129" spans="1:131" s="246" customFormat="1" ht="26.25" customHeight="1">
      <c r="A129" s="852" t="s">
        <v>109</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101599980</v>
      </c>
      <c r="AB129" s="858"/>
      <c r="AC129" s="858"/>
      <c r="AD129" s="858"/>
      <c r="AE129" s="859"/>
      <c r="AF129" s="860">
        <v>103053415</v>
      </c>
      <c r="AG129" s="858"/>
      <c r="AH129" s="858"/>
      <c r="AI129" s="858"/>
      <c r="AJ129" s="859"/>
      <c r="AK129" s="860">
        <v>106645163</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130</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10099061</v>
      </c>
      <c r="AB130" s="858"/>
      <c r="AC130" s="858"/>
      <c r="AD130" s="858"/>
      <c r="AE130" s="859"/>
      <c r="AF130" s="860">
        <v>10204560</v>
      </c>
      <c r="AG130" s="858"/>
      <c r="AH130" s="858"/>
      <c r="AI130" s="858"/>
      <c r="AJ130" s="859"/>
      <c r="AK130" s="860">
        <v>10088278</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6.1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91500919</v>
      </c>
      <c r="AB131" s="841"/>
      <c r="AC131" s="841"/>
      <c r="AD131" s="841"/>
      <c r="AE131" s="842"/>
      <c r="AF131" s="843">
        <v>92848855</v>
      </c>
      <c r="AG131" s="841"/>
      <c r="AH131" s="841"/>
      <c r="AI131" s="841"/>
      <c r="AJ131" s="842"/>
      <c r="AK131" s="843">
        <v>96556885</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v>3.9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4.5112880229999996</v>
      </c>
      <c r="AB132" s="821"/>
      <c r="AC132" s="821"/>
      <c r="AD132" s="821"/>
      <c r="AE132" s="822"/>
      <c r="AF132" s="823">
        <v>6.2603066030000001</v>
      </c>
      <c r="AG132" s="821"/>
      <c r="AH132" s="821"/>
      <c r="AI132" s="821"/>
      <c r="AJ132" s="822"/>
      <c r="AK132" s="823">
        <v>7.7190072980000002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4.9000000000000004</v>
      </c>
      <c r="AB133" s="800"/>
      <c r="AC133" s="800"/>
      <c r="AD133" s="800"/>
      <c r="AE133" s="801"/>
      <c r="AF133" s="799">
        <v>5.0999999999999996</v>
      </c>
      <c r="AG133" s="800"/>
      <c r="AH133" s="800"/>
      <c r="AI133" s="800"/>
      <c r="AJ133" s="801"/>
      <c r="AK133" s="799">
        <v>6.1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Pp2dPz/W1i57XOVTd/Ki3V80aW06JH+WTEpHyHbSggiCix38wsx5ohNbIZFCrIJ0mHs9v0bjhazaKo63C7FgzQ==" saltValue="8+/OXhOsCc6GRNUdeAbY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u/GEA/kzLdxlMhdM817GsHEVqzju+7dHV2SfTbJeRsRheT0D3YDDVbCXdKnJcpvSYENSk7jBt5TXn3ZKSpfFaQ==" saltValue="6ZWZPcf3JF1+4QR9qbx4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VGNvSIzwq21oJGDsniFJZCWlj5l2d1Abhv5ZzmeyUFs36SII0CRSZLXypUz/JEV13RFDI8N8sfydzf3+JWGYA==" saltValue="mdZwNo77v/qNw5h9sU1J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28814899</v>
      </c>
      <c r="AP9" s="312">
        <v>47720</v>
      </c>
      <c r="AQ9" s="313">
        <v>57923</v>
      </c>
      <c r="AR9" s="314">
        <v>-17.600000000000001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971230</v>
      </c>
      <c r="AP10" s="315">
        <v>1608</v>
      </c>
      <c r="AQ10" s="316">
        <v>2689</v>
      </c>
      <c r="AR10" s="317">
        <v>-40.200000000000003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16</v>
      </c>
      <c r="AP11" s="315">
        <v>0</v>
      </c>
      <c r="AQ11" s="316">
        <v>1561</v>
      </c>
      <c r="AR11" s="317">
        <v>-100</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v>314459</v>
      </c>
      <c r="AP12" s="315">
        <v>521</v>
      </c>
      <c r="AQ12" s="316">
        <v>539</v>
      </c>
      <c r="AR12" s="317">
        <v>-3.3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516</v>
      </c>
      <c r="AP13" s="315" t="s">
        <v>516</v>
      </c>
      <c r="AQ13" s="316">
        <v>13</v>
      </c>
      <c r="AR13" s="317" t="s">
        <v>516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2473595</v>
      </c>
      <c r="AP14" s="315">
        <v>4096</v>
      </c>
      <c r="AQ14" s="316">
        <v>1886</v>
      </c>
      <c r="AR14" s="317">
        <v>117.2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244576</v>
      </c>
      <c r="AP15" s="315">
        <v>405</v>
      </c>
      <c r="AQ15" s="316">
        <v>1251</v>
      </c>
      <c r="AR15" s="317">
        <v>-67.599999999999994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-1669282</v>
      </c>
      <c r="AP16" s="315">
        <v>-2764</v>
      </c>
      <c r="AQ16" s="316">
        <v>-4255</v>
      </c>
      <c r="AR16" s="317">
        <v>-35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31149493</v>
      </c>
      <c r="AP17" s="315">
        <v>51586</v>
      </c>
      <c r="AQ17" s="316">
        <v>61607</v>
      </c>
      <c r="AR17" s="317">
        <v>-16.3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5.61</v>
      </c>
      <c r="AP21" s="328">
        <v>6.25</v>
      </c>
      <c r="AQ21" s="329">
        <v>-0.64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103.4</v>
      </c>
      <c r="AP22" s="333">
        <v>100</v>
      </c>
      <c r="AQ22" s="334">
        <v>3.4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14867475</v>
      </c>
      <c r="AP32" s="342">
        <v>24622</v>
      </c>
      <c r="AQ32" s="343">
        <v>37305</v>
      </c>
      <c r="AR32" s="344">
        <v>-34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516</v>
      </c>
      <c r="AP33" s="342" t="s">
        <v>516</v>
      </c>
      <c r="AQ33" s="343">
        <v>4</v>
      </c>
      <c r="AR33" s="344" t="s">
        <v>516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t="s">
        <v>516</v>
      </c>
      <c r="AP34" s="342" t="s">
        <v>516</v>
      </c>
      <c r="AQ34" s="343">
        <v>89</v>
      </c>
      <c r="AR34" s="344" t="s">
        <v>516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2972450</v>
      </c>
      <c r="AP35" s="342">
        <v>4923</v>
      </c>
      <c r="AQ35" s="343">
        <v>9317</v>
      </c>
      <c r="AR35" s="344">
        <v>-47.2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t="s">
        <v>516</v>
      </c>
      <c r="AP36" s="342" t="s">
        <v>516</v>
      </c>
      <c r="AQ36" s="343">
        <v>337</v>
      </c>
      <c r="AR36" s="344" t="s">
        <v>516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v>3967852</v>
      </c>
      <c r="AP37" s="342">
        <v>6571</v>
      </c>
      <c r="AQ37" s="343">
        <v>969</v>
      </c>
      <c r="AR37" s="344">
        <v>578.1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t="s">
        <v>516</v>
      </c>
      <c r="AP38" s="345" t="s">
        <v>516</v>
      </c>
      <c r="AQ38" s="346">
        <v>1</v>
      </c>
      <c r="AR38" s="334" t="s">
        <v>516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-4266266</v>
      </c>
      <c r="AP39" s="342">
        <v>-7065</v>
      </c>
      <c r="AQ39" s="343">
        <v>-8362</v>
      </c>
      <c r="AR39" s="344">
        <v>-15.5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-10088278</v>
      </c>
      <c r="AP40" s="342">
        <v>-16707</v>
      </c>
      <c r="AQ40" s="343">
        <v>-29125</v>
      </c>
      <c r="AR40" s="344">
        <v>-42.6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7453233</v>
      </c>
      <c r="AP41" s="342">
        <v>12343</v>
      </c>
      <c r="AQ41" s="343">
        <v>10534</v>
      </c>
      <c r="AR41" s="344">
        <v>17.2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13769435</v>
      </c>
      <c r="AN51" s="364">
        <v>23370</v>
      </c>
      <c r="AO51" s="365">
        <v>-44.2</v>
      </c>
      <c r="AP51" s="366">
        <v>41862</v>
      </c>
      <c r="AQ51" s="367">
        <v>1.5</v>
      </c>
      <c r="AR51" s="368">
        <v>-45.7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7369100</v>
      </c>
      <c r="AN52" s="372">
        <v>12507</v>
      </c>
      <c r="AO52" s="373">
        <v>-46.5</v>
      </c>
      <c r="AP52" s="374">
        <v>23710</v>
      </c>
      <c r="AQ52" s="375">
        <v>7.4</v>
      </c>
      <c r="AR52" s="376">
        <v>-53.9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14547517</v>
      </c>
      <c r="AN53" s="364">
        <v>24545</v>
      </c>
      <c r="AO53" s="365">
        <v>5</v>
      </c>
      <c r="AP53" s="366">
        <v>43554</v>
      </c>
      <c r="AQ53" s="367">
        <v>4</v>
      </c>
      <c r="AR53" s="368">
        <v>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7712825</v>
      </c>
      <c r="AN54" s="372">
        <v>13013</v>
      </c>
      <c r="AO54" s="373">
        <v>4</v>
      </c>
      <c r="AP54" s="374">
        <v>24811</v>
      </c>
      <c r="AQ54" s="375">
        <v>4.5999999999999996</v>
      </c>
      <c r="AR54" s="376">
        <v>-0.6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25161772</v>
      </c>
      <c r="AN55" s="364">
        <v>42254</v>
      </c>
      <c r="AO55" s="365">
        <v>72.099999999999994</v>
      </c>
      <c r="AP55" s="366">
        <v>42581</v>
      </c>
      <c r="AQ55" s="367">
        <v>-2.2000000000000002</v>
      </c>
      <c r="AR55" s="368">
        <v>74.3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15168146</v>
      </c>
      <c r="AN56" s="372">
        <v>25471</v>
      </c>
      <c r="AO56" s="373">
        <v>95.7</v>
      </c>
      <c r="AP56" s="374">
        <v>24354</v>
      </c>
      <c r="AQ56" s="375">
        <v>-1.8</v>
      </c>
      <c r="AR56" s="376">
        <v>97.5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34740362</v>
      </c>
      <c r="AN57" s="364">
        <v>57896</v>
      </c>
      <c r="AO57" s="365">
        <v>37</v>
      </c>
      <c r="AP57" s="366">
        <v>45426</v>
      </c>
      <c r="AQ57" s="367">
        <v>6.7</v>
      </c>
      <c r="AR57" s="368">
        <v>30.3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18726817</v>
      </c>
      <c r="AN58" s="372">
        <v>31209</v>
      </c>
      <c r="AO58" s="373">
        <v>22.5</v>
      </c>
      <c r="AP58" s="374">
        <v>24508</v>
      </c>
      <c r="AQ58" s="375">
        <v>0.6</v>
      </c>
      <c r="AR58" s="376">
        <v>21.9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24612220</v>
      </c>
      <c r="AN59" s="364">
        <v>40760</v>
      </c>
      <c r="AO59" s="365">
        <v>-29.6</v>
      </c>
      <c r="AP59" s="366">
        <v>46457</v>
      </c>
      <c r="AQ59" s="367">
        <v>2.2999999999999998</v>
      </c>
      <c r="AR59" s="368">
        <v>-31.9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16288804</v>
      </c>
      <c r="AN60" s="372">
        <v>26975</v>
      </c>
      <c r="AO60" s="373">
        <v>-13.6</v>
      </c>
      <c r="AP60" s="374">
        <v>24020</v>
      </c>
      <c r="AQ60" s="375">
        <v>-2</v>
      </c>
      <c r="AR60" s="376">
        <v>-11.6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22566261</v>
      </c>
      <c r="AN61" s="379">
        <v>37765</v>
      </c>
      <c r="AO61" s="380">
        <v>8.1</v>
      </c>
      <c r="AP61" s="381">
        <v>43976</v>
      </c>
      <c r="AQ61" s="382">
        <v>2.5</v>
      </c>
      <c r="AR61" s="368">
        <v>5.6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13053138</v>
      </c>
      <c r="AN62" s="372">
        <v>21835</v>
      </c>
      <c r="AO62" s="373">
        <v>12.4</v>
      </c>
      <c r="AP62" s="374">
        <v>24281</v>
      </c>
      <c r="AQ62" s="375">
        <v>1.8</v>
      </c>
      <c r="AR62" s="376">
        <v>10.6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mmAvEt/5XXqUldu9mc0DaSM7bWtUX9hOsZaApFyZ+igIU8/4HjXwx7J38Bwe0ziYnAAOU7BUAj7vcQUz2R6ZJg==" saltValue="nQ1tpCeT0kz6gD8GwcNR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quMb4E7AT4bcRvYGCQgaO5bi2EK5b288iC5bTlJB3y1nQXlEt16v/tk46mYnDeUfc/4Sv+ytYlxHByrDv4ygg==" saltValue="yWGPdKCITYf41Ap7/CCs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wdrRlo6UVOyPvmWEglW25kaIMqE9vyVinH2O1hCvo+HfJmxWeEoxsQreZy2c1jBe5XlGhdsvFP9UXrNYVeyTA==" saltValue="OHjRPz+vy/TG72X1GWQt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2" t="s">
        <v>3</v>
      </c>
      <c r="D47" s="1232"/>
      <c r="E47" s="1233"/>
      <c r="F47" s="11">
        <v>15.39</v>
      </c>
      <c r="G47" s="12">
        <v>21.13</v>
      </c>
      <c r="H47" s="12">
        <v>23.36</v>
      </c>
      <c r="I47" s="12">
        <v>15.01</v>
      </c>
      <c r="J47" s="13">
        <v>13.58</v>
      </c>
    </row>
    <row r="48" spans="2:10" ht="57.75" customHeight="1">
      <c r="B48" s="14"/>
      <c r="C48" s="1234" t="s">
        <v>4</v>
      </c>
      <c r="D48" s="1234"/>
      <c r="E48" s="1235"/>
      <c r="F48" s="15">
        <v>13.05</v>
      </c>
      <c r="G48" s="16">
        <v>8.01</v>
      </c>
      <c r="H48" s="16">
        <v>7.65</v>
      </c>
      <c r="I48" s="16">
        <v>9.17</v>
      </c>
      <c r="J48" s="17">
        <v>7.42</v>
      </c>
    </row>
    <row r="49" spans="2:10" ht="57.75" customHeight="1" thickBot="1">
      <c r="B49" s="18"/>
      <c r="C49" s="1236" t="s">
        <v>5</v>
      </c>
      <c r="D49" s="1236"/>
      <c r="E49" s="1237"/>
      <c r="F49" s="19" t="s">
        <v>562</v>
      </c>
      <c r="G49" s="20">
        <v>1</v>
      </c>
      <c r="H49" s="20">
        <v>2.1</v>
      </c>
      <c r="I49" s="20" t="s">
        <v>563</v>
      </c>
      <c r="J49" s="21" t="s">
        <v>564</v>
      </c>
    </row>
    <row r="50" spans="2:10" ht="13.5" customHeight="1"/>
    <row r="51" spans="2:10" ht="13.5" hidden="1" customHeight="1"/>
    <row r="52" spans="2:10" ht="13.5" hidden="1" customHeight="1"/>
    <row r="53" spans="2:10" ht="13.5" hidden="1" customHeight="1"/>
  </sheetData>
  <sheetProtection algorithmName="SHA-512" hashValue="PhSkgH2nPwP1BrGntw59vD/Ux9E+RnNgB3cP7X+YiD0PnSsfoPPVPjm8hgY0bWz1PTeZ+s1rTG4BiiQd+a5W5Q==" saltValue="bnA1aRvONBpKMqvMPHDz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2020-03-05T02:26:03Z</cp:lastPrinted>
  <dcterms:created xsi:type="dcterms:W3CDTF">2020-02-10T03:00:57Z</dcterms:created>
  <dcterms:modified xsi:type="dcterms:W3CDTF">2020-09-25T05:35:14Z</dcterms:modified>
  <cp:category/>
</cp:coreProperties>
</file>