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AB028CE4-0756-4CA6-8046-E2889D7A8DA1}" xr6:coauthVersionLast="36" xr6:coauthVersionMax="36" xr10:uidLastSave="{00000000-0000-0000-0000-000000000000}"/>
  <bookViews>
    <workbookView xWindow="0" yWindow="0" windowWidth="15360" windowHeight="7635" tabRatio="64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BE36" i="10"/>
  <c r="AM36"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s="1"/>
  <c r="AM35" i="10" l="1"/>
  <c r="BE34" i="10"/>
  <c r="BE35" i="10" s="1"/>
  <c r="CO34" i="10" s="1"/>
  <c r="CO35" i="10" s="1"/>
  <c r="CO36" i="10" s="1"/>
  <c r="BW34" i="10"/>
  <c r="BW35" i="10" s="1"/>
  <c r="BW36" i="10" s="1"/>
  <c r="BW37" i="10" s="1"/>
  <c r="BW38" i="10" s="1"/>
  <c r="BW39" i="10" s="1"/>
  <c r="BW40" i="10" s="1"/>
  <c r="BW41" i="10" s="1"/>
  <c r="BW42" i="10" s="1"/>
</calcChain>
</file>

<file path=xl/sharedStrings.xml><?xml version="1.0" encoding="utf-8"?>
<sst xmlns="http://schemas.openxmlformats.org/spreadsheetml/2006/main" count="1140" uniqueCount="626">
  <si>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</si>
  <si>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</si>
  <si>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</si>
  <si>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</si>
  <si>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</si>
  <si>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</si>
  <si>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</si>
  <si>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</si>
  <si>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</si>
  <si>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</si>
  <si>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</si>
  <si>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</si>
  <si>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</si>
  <si>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</si>
  <si>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</si>
  <si>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</si>
  <si>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</si>
  <si>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</si>
  <si>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</si>
  <si>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</si>
  <si>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</si>
  <si>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</si>
  <si>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</si>
  <si>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</si>
  <si>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</si>
  <si>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</si>
  <si>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</si>
  <si>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</si>
  <si>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</si>
  <si>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</si>
  <si>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</si>
  <si>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</si>
  <si>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</si>
  <si>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</si>
  <si>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</si>
  <si>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</si>
  <si>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</si>
  <si>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</si>
  <si>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</si>
  <si>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</si>
  <si>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</si>
  <si>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</si>
  <si>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</si>
  <si>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</si>
  <si>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</si>
  <si>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</si>
  <si>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</si>
  <si>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</si>
  <si>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</si>
  <si>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</si>
  <si>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</si>
  <si>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</si>
  <si>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</si>
  <si>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</si>
  <si>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</si>
  <si>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</si>
  <si>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</si>
  <si>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</si>
  <si>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</si>
  <si>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</si>
  <si>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</si>
  <si>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</si>
  <si>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</si>
  <si>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</si>
  <si>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</si>
  <si>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</si>
  <si>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</si>
  <si>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</si>
  <si>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</si>
  <si>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</si>
  <si>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</si>
  <si>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</si>
  <si>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</si>
  <si>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</si>
  <si>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</si>
  <si>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</si>
  <si>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</si>
  <si>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</si>
  <si>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</si>
  <si>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</si>
  <si>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</si>
  <si>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</si>
  <si>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</si>
  <si>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</si>
  <si>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</si>
  <si>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</si>
  <si>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</si>
  <si>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</si>
  <si>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</si>
  <si>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</si>
  <si>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</si>
  <si>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</si>
  <si>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</si>
  <si>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</si>
  <si>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</si>
  <si>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</si>
  <si>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</si>
  <si>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</si>
  <si>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</si>
  <si>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</si>
  <si>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</si>
  <si>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</si>
  <si>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</si>
  <si>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</si>
  <si>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</si>
  <si>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</si>
  <si>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</si>
  <si>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</si>
  <si>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</si>
  <si>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</si>
  <si>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</si>
  <si>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</si>
  <si>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</si>
  <si>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</si>
  <si>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</si>
  <si>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</si>
  <si>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</si>
  <si>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</si>
  <si>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</si>
  <si>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</si>
  <si>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</si>
  <si>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</si>
  <si>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</si>
  <si>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</si>
  <si>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</si>
  <si>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</si>
  <si>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</si>
  <si>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</si>
  <si>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</si>
  <si>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</si>
  <si>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</si>
  <si>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</si>
  <si>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</si>
  <si>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</si>
  <si>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</si>
  <si>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</si>
  <si>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</si>
  <si>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</si>
  <si>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</si>
  <si>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</si>
  <si>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</si>
  <si>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</si>
  <si>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</si>
  <si>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</si>
  <si>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</si>
  <si>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</si>
  <si>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</si>
  <si>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</si>
  <si>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</si>
  <si>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</si>
  <si>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</si>
  <si>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</si>
  <si>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</si>
  <si>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</si>
  <si>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</si>
  <si>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</si>
  <si>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</si>
  <si>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</si>
  <si>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</si>
  <si>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</si>
  <si>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</si>
  <si>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</si>
  <si>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</si>
  <si>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</si>
  <si>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</si>
  <si>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</si>
  <si>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</si>
  <si>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</si>
  <si>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</si>
  <si>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</si>
  <si>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</si>
  <si>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</si>
  <si>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</si>
  <si>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</si>
  <si>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</si>
  <si>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</si>
  <si>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</si>
  <si>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</si>
  <si>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</si>
  <si>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</si>
  <si>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</si>
  <si>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</si>
  <si>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</si>
  <si>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</si>
  <si>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</si>
  <si>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</si>
  <si>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</si>
  <si>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</si>
  <si>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</si>
  <si>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</si>
  <si>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</si>
  <si>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</si>
  <si>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</si>
  <si>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</si>
  <si>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</si>
  <si>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</si>
  <si>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</si>
  <si>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</si>
  <si>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</si>
  <si>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</si>
  <si>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</si>
  <si>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</si>
  <si>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</si>
  <si>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</si>
  <si>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</si>
  <si>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</si>
  <si>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</si>
  <si>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</si>
  <si>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</si>
  <si>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</si>
  <si>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</si>
  <si>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</si>
  <si>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埼玉県加須市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</si>
  <si>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</si>
  <si>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</si>
  <si>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</si>
  <si>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</si>
  <si>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</si>
  <si>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</si>
  <si>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</si>
  <si>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</si>
  <si>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</si>
  <si>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</si>
  <si>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</si>
  <si>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</si>
  <si>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</si>
  <si>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</si>
  <si>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</si>
  <si>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</si>
  <si>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</si>
  <si>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</si>
  <si>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</si>
  <si>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</si>
  <si>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</si>
  <si>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</si>
  <si>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</si>
  <si>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</si>
  <si>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</si>
  <si>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</si>
  <si>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</si>
  <si>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</si>
  <si>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</si>
  <si>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</si>
  <si>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</si>
  <si>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</si>
  <si>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</si>
  <si>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</si>
  <si>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</si>
  <si>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</si>
  <si>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</si>
  <si>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</si>
  <si>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</si>
  <si>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</si>
  <si>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</si>
  <si>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</si>
  <si>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</si>
  <si>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</si>
  <si>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</si>
  <si>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</si>
  <si>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</si>
  <si>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</si>
  <si>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</si>
  <si>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</si>
  <si>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</si>
  <si>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</si>
  <si>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</si>
  <si>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</si>
  <si>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</si>
  <si>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</si>
  <si>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</si>
  <si>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</si>
  <si>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</si>
  <si>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</si>
  <si>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</si>
  <si>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</si>
  <si>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</si>
  <si>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</si>
  <si>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</si>
  <si>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</si>
  <si>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</si>
  <si>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</si>
  <si>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</si>
  <si>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</si>
  <si>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</si>
  <si>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</si>
  <si>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</si>
  <si>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</si>
  <si>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</si>
  <si>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</si>
  <si>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</si>
  <si>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</si>
  <si>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</si>
  <si>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</si>
  <si>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</si>
  <si>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</si>
  <si>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</si>
  <si>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</si>
  <si>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</si>
  <si>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</si>
  <si>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</si>
  <si>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</si>
  <si>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</si>
  <si>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</si>
  <si>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</si>
  <si>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</si>
  <si>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</si>
  <si>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</si>
  <si>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</si>
  <si>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</si>
  <si>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</si>
  <si>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</si>
  <si>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</si>
  <si>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</si>
  <si>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</si>
  <si>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</si>
  <si>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</si>
  <si>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</si>
  <si>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</si>
  <si>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</si>
  <si>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</si>
  <si>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</si>
  <si>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</si>
  <si>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</si>
  <si>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</si>
  <si>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</si>
  <si>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</si>
  <si>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</si>
  <si>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</si>
  <si>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</si>
  <si>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</si>
  <si>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</si>
  <si>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</si>
  <si>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</si>
  <si>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</si>
  <si>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</si>
  <si>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</si>
  <si>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</si>
  <si>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</si>
  <si>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</si>
  <si>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</si>
  <si>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</si>
  <si>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</si>
  <si>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</si>
  <si>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</si>
  <si>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</si>
  <si>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</si>
  <si>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</si>
  <si>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</si>
  <si>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</si>
  <si>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</si>
  <si>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</si>
  <si>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</si>
  <si>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</si>
  <si>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</si>
  <si>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</si>
  <si>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</si>
  <si>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</si>
  <si>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</si>
  <si>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</si>
  <si>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</si>
  <si>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</si>
  <si>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</si>
  <si>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</si>
  <si>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埼玉県加須市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</si>
  <si>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</si>
  <si>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</si>
  <si>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</si>
  <si>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</si>
  <si>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</si>
  <si>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</si>
  <si>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</si>
  <si>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</si>
  <si>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</si>
  <si>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</si>
  <si>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</si>
  <si>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</si>
  <si>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</si>
  <si>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</si>
  <si>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</si>
  <si>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</si>
  <si>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</si>
  <si>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</si>
  <si>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</si>
  <si>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</si>
  <si>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</si>
  <si>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</si>
  <si>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</si>
  <si>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</si>
  <si>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</si>
  <si>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</si>
  <si>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</si>
  <si>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</si>
  <si>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</si>
  <si>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</si>
  <si>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</si>
  <si>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</si>
  <si>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</si>
  <si>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</si>
  <si>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</si>
  <si>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</si>
  <si>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</si>
  <si>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</si>
  <si>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</si>
  <si>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</si>
  <si>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</si>
  <si>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</si>
  <si>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</si>
  <si>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</si>
  <si>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</si>
  <si>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</si>
  <si>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</si>
  <si>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加須都市計画事業野中土地区画整理事業特別会計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</si>
  <si>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</si>
  <si>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</si>
  <si>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</si>
  <si>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</si>
  <si>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</si>
  <si>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</si>
  <si>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</si>
  <si>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</si>
  <si>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</si>
  <si>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</si>
  <si>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</si>
  <si>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</si>
  <si>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</si>
  <si>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</si>
  <si>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</si>
  <si>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</si>
  <si>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</si>
  <si>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</si>
  <si>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</si>
  <si>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</si>
  <si>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</si>
  <si>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</si>
  <si>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</si>
  <si>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</si>
  <si>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</si>
  <si>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</si>
  <si>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</si>
  <si>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</si>
  <si>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</si>
  <si>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</si>
  <si>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</si>
  <si>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</si>
  <si>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</si>
  <si>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</si>
  <si>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</si>
  <si>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</si>
  <si>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</si>
  <si>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</si>
  <si>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</si>
  <si>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</si>
  <si>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</si>
  <si>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</si>
  <si>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</si>
  <si>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</si>
  <si>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</si>
  <si>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</si>
  <si>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</si>
  <si>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</si>
  <si>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</si>
  <si>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</si>
  <si>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</si>
  <si>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</si>
  <si>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</si>
  <si>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</si>
  <si>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</si>
  <si>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</si>
  <si>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</si>
  <si>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</si>
  <si>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</si>
  <si>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</si>
  <si>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</si>
  <si>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</si>
  <si>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</si>
  <si>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</si>
  <si>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</si>
  <si>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</si>
  <si>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</si>
  <si>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</si>
  <si>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加須都市計画事業野中土地区画整理事業特別会計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</si>
  <si>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</si>
  <si>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</si>
  <si>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</si>
  <si>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</si>
  <si>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</si>
  <si>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</si>
  <si>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</si>
  <si>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</si>
  <si>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</si>
  <si>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</si>
  <si>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</si>
  <si>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</si>
  <si>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</si>
  <si>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</si>
  <si>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</si>
  <si>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</si>
  <si>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</si>
  <si>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</si>
  <si>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</si>
  <si>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</si>
  <si>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</si>
  <si>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</si>
  <si>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</si>
  <si>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</si>
  <si>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</si>
  <si>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</si>
  <si>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</si>
  <si>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</si>
  <si>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</si>
  <si>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</si>
  <si>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</si>
  <si>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</si>
  <si>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</si>
  <si>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</si>
  <si>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</si>
  <si>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</si>
  <si>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</si>
  <si>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</si>
  <si>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</si>
  <si>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</si>
  <si>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</si>
  <si>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</si>
  <si>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</si>
  <si>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</si>
  <si>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</si>
  <si>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</si>
  <si>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</si>
  <si>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</si>
  <si>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</si>
  <si>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</si>
  <si>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</si>
  <si>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</si>
  <si>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</si>
  <si>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</si>
  <si>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</si>
  <si>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</si>
  <si>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</si>
  <si>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</si>
  <si>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</si>
  <si>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</si>
  <si>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</si>
  <si>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</si>
  <si>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</si>
  <si>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</si>
  <si>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</si>
  <si>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</si>
  <si>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</si>
  <si>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</si>
  <si>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</si>
  <si>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</si>
  <si>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</si>
  <si>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</si>
  <si>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</si>
  <si>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</si>
  <si>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</si>
  <si>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</si>
  <si>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</si>
  <si>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</si>
  <si>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</si>
  <si>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</si>
  <si>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</si>
  <si>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</si>
  <si>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</si>
  <si>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</si>
  <si>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</si>
  <si>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2.82</t>
  </si>
  <si>
    <t>加須都市計画事業野中土地区画整理事業特別会計（普通会計）</t>
  </si>
  <si>
    <t>▲ 0.01</t>
  </si>
  <si>
    <t>▲ 0.06</t>
  </si>
  <si>
    <t>▲ 0.10</t>
  </si>
  <si>
    <t>一般会計</t>
  </si>
  <si>
    <t>水道事業会計</t>
  </si>
  <si>
    <t>下水道事業会計</t>
  </si>
  <si>
    <t>加須都市計画事業野中土地区画整理事業特別会計</t>
  </si>
  <si>
    <t>介護保険事業特別会計</t>
  </si>
  <si>
    <t>国民健康保険事業特別会計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</si>
  <si>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</si>
  <si>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</si>
  <si>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</si>
  <si>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</si>
  <si>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</si>
  <si>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</si>
  <si>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</si>
  <si>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</si>
  <si>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</si>
  <si>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</si>
  <si>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加須市・羽生市水防事務組合</t>
  </si>
  <si>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</si>
  <si>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</si>
  <si>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</si>
  <si>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</si>
  <si>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</si>
  <si>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</si>
  <si>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12"/>
  </si>
  <si>
    <t>特別会計</t>
    <rPh sb="0" eb="4">
      <t>トクベツカイケイ</t>
    </rPh>
    <phoneticPr fontId="12"/>
  </si>
  <si>
    <t>交通災害特別会計</t>
    <rPh sb="0" eb="2">
      <t>コウツウ</t>
    </rPh>
    <rPh sb="2" eb="4">
      <t>サイガイ</t>
    </rPh>
    <rPh sb="4" eb="6">
      <t>トクベツ</t>
    </rPh>
    <rPh sb="6" eb="8">
      <t>カイケイ</t>
    </rPh>
    <phoneticPr fontId="12"/>
  </si>
  <si>
    <t>-</t>
    <phoneticPr fontId="2"/>
  </si>
  <si>
    <t>米米倶楽部</t>
    <rPh sb="0" eb="1">
      <t>コメ</t>
    </rPh>
    <rPh sb="1" eb="2">
      <t>コメ</t>
    </rPh>
    <rPh sb="2" eb="5">
      <t>クラブ</t>
    </rPh>
    <phoneticPr fontId="2"/>
  </si>
  <si>
    <t>かぞ農業公社</t>
    <rPh sb="2" eb="4">
      <t>ノウギョウ</t>
    </rPh>
    <rPh sb="4" eb="6">
      <t>コウシャ</t>
    </rPh>
    <phoneticPr fontId="2"/>
  </si>
  <si>
    <t>○</t>
    <phoneticPr fontId="2"/>
  </si>
  <si>
    <t>渡良瀬遊水地アクリメーション振興財団</t>
    <rPh sb="0" eb="6">
      <t>ワタラセユウスイチ</t>
    </rPh>
    <rPh sb="14" eb="16">
      <t>シンコウ</t>
    </rPh>
    <rPh sb="16" eb="18">
      <t>ザイダン</t>
    </rPh>
    <phoneticPr fontId="2"/>
  </si>
  <si>
    <t>-</t>
    <phoneticPr fontId="2"/>
  </si>
  <si>
    <t>医療体制確保基金</t>
    <rPh sb="0" eb="2">
      <t>イリョウ</t>
    </rPh>
    <rPh sb="2" eb="4">
      <t>タイセイ</t>
    </rPh>
    <rPh sb="4" eb="6">
      <t>カクホ</t>
    </rPh>
    <rPh sb="6" eb="8">
      <t>キキン</t>
    </rPh>
    <phoneticPr fontId="2"/>
  </si>
  <si>
    <t>公共施設等再整備基金</t>
    <rPh sb="0" eb="10">
      <t>コウキョウシセツトウサイセイビキキン</t>
    </rPh>
    <phoneticPr fontId="2"/>
  </si>
  <si>
    <t>地域福祉基金</t>
    <rPh sb="0" eb="2">
      <t>チイキ</t>
    </rPh>
    <rPh sb="2" eb="4">
      <t>フクシ</t>
    </rPh>
    <rPh sb="4" eb="6">
      <t>キキン</t>
    </rPh>
    <phoneticPr fontId="2"/>
  </si>
  <si>
    <t>水と緑と文化のまちづくり基金</t>
    <rPh sb="0" eb="1">
      <t>ミズ</t>
    </rPh>
    <rPh sb="2" eb="3">
      <t>ミドリ</t>
    </rPh>
    <rPh sb="4" eb="6">
      <t>ブンカ</t>
    </rPh>
    <rPh sb="12" eb="14">
      <t>キキン</t>
    </rPh>
    <phoneticPr fontId="2"/>
  </si>
  <si>
    <t>河野博士育英基金</t>
    <rPh sb="0" eb="4">
      <t>コウノハカセ</t>
    </rPh>
    <rPh sb="4" eb="6">
      <t>イクエイ</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</si>
  <si>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</si>
  <si>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</si>
  <si>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</si>
  <si>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</si>
  <si>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</si>
  <si>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</si>
  <si>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将来負担比率は将来の負担額よりも将来負担額に充当できる基金などの金額の方が大きいため算定されず、健全性があると言える。
有形固定資産減価償却率は類似団体とほぼ同水準である。公共施設等総合管理計画に基づき、今後、老朽化対策に取り組んでいく。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</si>
  <si>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</si>
  <si>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</si>
  <si>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</si>
  <si>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</si>
  <si>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</si>
  <si>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</si>
  <si>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</si>
  <si>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</si>
  <si>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将来負担比率は将来の負担額よりも将来負担額に充当できる基金などの金額の方が大きいため算定されず、健全性があると言える。
実質公債費比率は類似団体と比較してやや高い水準ではあるが、低下傾向が続いており、今後についても低下傾向が続くよう債務の圧縮に取り組んでいく。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</si>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</sst>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FC55-4CE1-9656-5F8133B870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28500</c:v>
                </c:pt>
                <c:pt idx="1">
                  <c:v>27852</c:v>
                </c:pt>
                <c:pt idx="2">
                  <c:v>36100</c:v>
                </c:pt>
                <c:pt idx="3">
                  <c:v>33300</c:v>
                </c:pt>
                <c:pt idx="4">
                  <c:v>23895</c:v>
                </c:pt>
              </c:numCache>
            </c:numRef>
          </c:val>
          <c:smooth val="0"/>
          <c:extLst>
            <c:ext xmlns:c16="http://schemas.microsoft.com/office/drawing/2014/chart" uri="{C3380CC4-5D6E-409C-BE32-E72D297353CC}">
              <c16:uniqueId val="{00000001-FC55-4CE1-9656-5F8133B870D4}"/>
            </c:ext>
          </c:extLst>
        </c:ser>
        <c:dLbls>
          <c:showLegendKey val="0"/>
          <c:showVal val="0"/>
          <c:showCatName val="0"/>
          <c:showSerName val="0"/>
          <c:showPercent val="0"/>
          <c:showBubbleSize val="0"/>
        </c:dLbls>
        <c:marker val="1"/>
        <c:smooth val="0"/>
        <c:axId val="477691616"/>
        <c:axId val="477690048"/>
      </c:lineChart>
      <c:catAx>
        <c:axId val="47769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690048"/>
        <c:crosses val="autoZero"/>
        <c:auto val="1"/>
        <c:lblAlgn val="ctr"/>
        <c:lblOffset val="100"/>
        <c:tickLblSkip val="1"/>
        <c:tickMarkSkip val="1"/>
        <c:noMultiLvlLbl val="0"/>
      </c:catAx>
      <c:valAx>
        <c:axId val="477690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69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10.6</c:v>
                </c:pt>
                <c:pt idx="1">
                  <c:v>13.19</c:v>
                </c:pt>
                <c:pt idx="2">
                  <c:v>10.27</c:v>
                </c:pt>
                <c:pt idx="3">
                  <c:v>14.82</c:v>
                </c:pt>
                <c:pt idx="4">
                  <c:v>13</c:v>
                </c:pt>
              </c:numCache>
            </c:numRef>
          </c:val>
          <c:extLst>
            <c:ext xmlns:c16="http://schemas.microsoft.com/office/drawing/2014/chart" uri="{C3380CC4-5D6E-409C-BE32-E72D297353CC}">
              <c16:uniqueId val="{00000000-B881-4C03-B945-BEB12A153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11.35</c:v>
                </c:pt>
                <c:pt idx="1">
                  <c:v>11.5</c:v>
                </c:pt>
                <c:pt idx="2">
                  <c:v>11.72</c:v>
                </c:pt>
                <c:pt idx="3">
                  <c:v>9.17</c:v>
                </c:pt>
                <c:pt idx="4">
                  <c:v>10.85</c:v>
                </c:pt>
              </c:numCache>
            </c:numRef>
          </c:val>
          <c:extLst>
            <c:ext xmlns:c16="http://schemas.microsoft.com/office/drawing/2014/chart" uri="{C3380CC4-5D6E-409C-BE32-E72D297353CC}">
              <c16:uniqueId val="{00000001-B881-4C03-B945-BEB12A153373}"/>
            </c:ext>
          </c:extLst>
        </c:ser>
        <c:dLbls>
          <c:showLegendKey val="0"/>
          <c:showVal val="0"/>
          <c:showCatName val="0"/>
          <c:showSerName val="0"/>
          <c:showPercent val="0"/>
          <c:showBubbleSize val="0"/>
        </c:dLbls>
        <c:gapWidth val="250"/>
        <c:overlap val="100"/>
        <c:axId val="477695536"/>
        <c:axId val="47768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1.37</c:v>
                </c:pt>
                <c:pt idx="1">
                  <c:v>2.81</c:v>
                </c:pt>
                <c:pt idx="2">
                  <c:v>-2.82</c:v>
                </c:pt>
                <c:pt idx="3">
                  <c:v>2.02</c:v>
                </c:pt>
                <c:pt idx="4">
                  <c:v>1.47</c:v>
                </c:pt>
              </c:numCache>
            </c:numRef>
          </c:val>
          <c:smooth val="0"/>
          <c:extLst>
            <c:ext xmlns:c16="http://schemas.microsoft.com/office/drawing/2014/chart" uri="{C3380CC4-5D6E-409C-BE32-E72D297353CC}">
              <c16:uniqueId val="{00000002-B881-4C03-B945-BEB12A153373}"/>
            </c:ext>
          </c:extLst>
        </c:ser>
        <c:dLbls>
          <c:showLegendKey val="0"/>
          <c:showVal val="0"/>
          <c:showCatName val="0"/>
          <c:showSerName val="0"/>
          <c:showPercent val="0"/>
          <c:showBubbleSize val="0"/>
        </c:dLbls>
        <c:marker val="1"/>
        <c:smooth val="0"/>
        <c:axId val="477695536"/>
        <c:axId val="477686912"/>
      </c:lineChart>
      <c:catAx>
        <c:axId val="47769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7686912"/>
        <c:crosses val="autoZero"/>
        <c:auto val="1"/>
        <c:lblAlgn val="ctr"/>
        <c:lblOffset val="100"/>
        <c:tickLblSkip val="1"/>
        <c:tickMarkSkip val="1"/>
        <c:noMultiLvlLbl val="0"/>
      </c:catAx>
      <c:valAx>
        <c:axId val="47768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9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0.34</c:v>
                </c:pt>
                <c:pt idx="2">
                  <c:v>#N/A</c:v>
                </c:pt>
                <c:pt idx="3">
                  <c:v>0.23</c:v>
                </c:pt>
                <c:pt idx="4">
                  <c:v>#N/A</c:v>
                </c:pt>
                <c:pt idx="5">
                  <c:v>0.2</c:v>
                </c:pt>
                <c:pt idx="6">
                  <c:v>#N/A</c:v>
                </c:pt>
                <c:pt idx="7">
                  <c:v>0.16</c:v>
                </c:pt>
                <c:pt idx="8">
                  <c:v>#N/A</c:v>
                </c:pt>
                <c:pt idx="9">
                  <c:v>0.2</c:v>
                </c:pt>
              </c:numCache>
            </c:numRef>
          </c:val>
          <c:extLst>
            <c:ext xmlns:c16="http://schemas.microsoft.com/office/drawing/2014/chart" uri="{C3380CC4-5D6E-409C-BE32-E72D297353CC}">
              <c16:uniqueId val="{00000000-81AF-4B48-A3AD-8ED91679E9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AF-4B48-A3AD-8ED91679E9C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0.25</c:v>
                </c:pt>
                <c:pt idx="2">
                  <c:v>#N/A</c:v>
                </c:pt>
                <c:pt idx="3">
                  <c:v>0.15</c:v>
                </c:pt>
                <c:pt idx="4">
                  <c:v>#N/A</c:v>
                </c:pt>
                <c:pt idx="5">
                  <c:v>0.05</c:v>
                </c:pt>
                <c:pt idx="6">
                  <c:v>#N/A</c:v>
                </c:pt>
                <c:pt idx="7">
                  <c:v>0.27</c:v>
                </c:pt>
                <c:pt idx="8">
                  <c:v>#N/A</c:v>
                </c:pt>
                <c:pt idx="9">
                  <c:v>0.17</c:v>
                </c:pt>
              </c:numCache>
            </c:numRef>
          </c:val>
          <c:extLst>
            <c:ext xmlns:c16="http://schemas.microsoft.com/office/drawing/2014/chart" uri="{C3380CC4-5D6E-409C-BE32-E72D297353CC}">
              <c16:uniqueId val="{00000002-81AF-4B48-A3AD-8ED91679E9C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2.88</c:v>
                </c:pt>
                <c:pt idx="2">
                  <c:v>#N/A</c:v>
                </c:pt>
                <c:pt idx="3">
                  <c:v>0.54</c:v>
                </c:pt>
                <c:pt idx="4">
                  <c:v>#N/A</c:v>
                </c:pt>
                <c:pt idx="5">
                  <c:v>0.16</c:v>
                </c:pt>
                <c:pt idx="6">
                  <c:v>#N/A</c:v>
                </c:pt>
                <c:pt idx="7">
                  <c:v>0.11</c:v>
                </c:pt>
                <c:pt idx="8">
                  <c:v>#N/A</c:v>
                </c:pt>
                <c:pt idx="9">
                  <c:v>0.35</c:v>
                </c:pt>
              </c:numCache>
            </c:numRef>
          </c:val>
          <c:extLst>
            <c:ext xmlns:c16="http://schemas.microsoft.com/office/drawing/2014/chart" uri="{C3380CC4-5D6E-409C-BE32-E72D297353CC}">
              <c16:uniqueId val="{00000003-81AF-4B48-A3AD-8ED91679E9C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0.74</c:v>
                </c:pt>
                <c:pt idx="2">
                  <c:v>#N/A</c:v>
                </c:pt>
                <c:pt idx="3">
                  <c:v>1.05</c:v>
                </c:pt>
                <c:pt idx="4">
                  <c:v>#N/A</c:v>
                </c:pt>
                <c:pt idx="5">
                  <c:v>1.22</c:v>
                </c:pt>
                <c:pt idx="6">
                  <c:v>#N/A</c:v>
                </c:pt>
                <c:pt idx="7">
                  <c:v>1.29</c:v>
                </c:pt>
                <c:pt idx="8">
                  <c:v>#N/A</c:v>
                </c:pt>
                <c:pt idx="9">
                  <c:v>1.42</c:v>
                </c:pt>
              </c:numCache>
            </c:numRef>
          </c:val>
          <c:extLst>
            <c:ext xmlns:c16="http://schemas.microsoft.com/office/drawing/2014/chart" uri="{C3380CC4-5D6E-409C-BE32-E72D297353CC}">
              <c16:uniqueId val="{00000004-81AF-4B48-A3AD-8ED91679E9C5}"/>
            </c:ext>
          </c:extLst>
        </c:ser>
        <c:ser>
          <c:idx val="5"/>
          <c:order val="5"/>
          <c:tx>
            <c:strRef>
              <c:f>データシート!$A$32</c:f>
              <c:strCache>
                <c:ptCount val="1"/>
                <c:pt idx="0">
                  <c:v>加須都市計画事業野中土地区画整理事業特別会計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#N/A</c:v>
                </c:pt>
                <c:pt idx="3">
                  <c:v>2.46</c:v>
                </c:pt>
                <c:pt idx="4">
                  <c:v>#N/A</c:v>
                </c:pt>
                <c:pt idx="5">
                  <c:v>1.06</c:v>
                </c:pt>
                <c:pt idx="6">
                  <c:v>#N/A</c:v>
                </c:pt>
                <c:pt idx="7">
                  <c:v>2.39</c:v>
                </c:pt>
                <c:pt idx="8">
                  <c:v>#N/A</c:v>
                </c:pt>
                <c:pt idx="9">
                  <c:v>1.53</c:v>
                </c:pt>
              </c:numCache>
            </c:numRef>
          </c:val>
          <c:extLst>
            <c:ext xmlns:c16="http://schemas.microsoft.com/office/drawing/2014/chart" uri="{C3380CC4-5D6E-409C-BE32-E72D297353CC}">
              <c16:uniqueId val="{00000005-81AF-4B48-A3AD-8ED91679E9C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3.25</c:v>
                </c:pt>
                <c:pt idx="2">
                  <c:v>#N/A</c:v>
                </c:pt>
                <c:pt idx="3">
                  <c:v>3.59</c:v>
                </c:pt>
                <c:pt idx="4">
                  <c:v>#N/A</c:v>
                </c:pt>
                <c:pt idx="5">
                  <c:v>3.85</c:v>
                </c:pt>
                <c:pt idx="6">
                  <c:v>#N/A</c:v>
                </c:pt>
                <c:pt idx="7">
                  <c:v>3.97</c:v>
                </c:pt>
                <c:pt idx="8">
                  <c:v>#N/A</c:v>
                </c:pt>
                <c:pt idx="9">
                  <c:v>3.37</c:v>
                </c:pt>
              </c:numCache>
            </c:numRef>
          </c:val>
          <c:extLst>
            <c:ext xmlns:c16="http://schemas.microsoft.com/office/drawing/2014/chart" uri="{C3380CC4-5D6E-409C-BE32-E72D297353CC}">
              <c16:uniqueId val="{00000006-81AF-4B48-A3AD-8ED91679E9C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8.07</c:v>
                </c:pt>
                <c:pt idx="2">
                  <c:v>#N/A</c:v>
                </c:pt>
                <c:pt idx="3">
                  <c:v>8.6</c:v>
                </c:pt>
                <c:pt idx="4">
                  <c:v>#N/A</c:v>
                </c:pt>
                <c:pt idx="5">
                  <c:v>8.7899999999999991</c:v>
                </c:pt>
                <c:pt idx="6">
                  <c:v>#N/A</c:v>
                </c:pt>
                <c:pt idx="7">
                  <c:v>9.86</c:v>
                </c:pt>
                <c:pt idx="8">
                  <c:v>#N/A</c:v>
                </c:pt>
                <c:pt idx="9">
                  <c:v>10.4</c:v>
                </c:pt>
              </c:numCache>
            </c:numRef>
          </c:val>
          <c:extLst>
            <c:ext xmlns:c16="http://schemas.microsoft.com/office/drawing/2014/chart" uri="{C3380CC4-5D6E-409C-BE32-E72D297353CC}">
              <c16:uniqueId val="{00000007-81AF-4B48-A3AD-8ED91679E9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10.39</c:v>
                </c:pt>
                <c:pt idx="2">
                  <c:v>#N/A</c:v>
                </c:pt>
                <c:pt idx="3">
                  <c:v>13.16</c:v>
                </c:pt>
                <c:pt idx="4">
                  <c:v>#N/A</c:v>
                </c:pt>
                <c:pt idx="5">
                  <c:v>10.15</c:v>
                </c:pt>
                <c:pt idx="6">
                  <c:v>#N/A</c:v>
                </c:pt>
                <c:pt idx="7">
                  <c:v>14.81</c:v>
                </c:pt>
                <c:pt idx="8">
                  <c:v>#N/A</c:v>
                </c:pt>
                <c:pt idx="9">
                  <c:v>13.03</c:v>
                </c:pt>
              </c:numCache>
            </c:numRef>
          </c:val>
          <c:extLst>
            <c:ext xmlns:c16="http://schemas.microsoft.com/office/drawing/2014/chart" uri="{C3380CC4-5D6E-409C-BE32-E72D297353CC}">
              <c16:uniqueId val="{00000008-81AF-4B48-A3AD-8ED91679E9C5}"/>
            </c:ext>
          </c:extLst>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0.16</c:v>
                </c:pt>
                <c:pt idx="2">
                  <c:v>0.01</c:v>
                </c:pt>
                <c:pt idx="3">
                  <c:v>#N/A</c:v>
                </c:pt>
                <c:pt idx="4">
                  <c:v>#N/A</c:v>
                </c:pt>
                <c:pt idx="5">
                  <c:v>0</c:v>
                </c:pt>
                <c:pt idx="6">
                  <c:v>0.06</c:v>
                </c:pt>
                <c:pt idx="7">
                  <c:v>#N/A</c:v>
                </c:pt>
                <c:pt idx="8">
                  <c:v>0.1</c:v>
                </c:pt>
                <c:pt idx="9">
                  <c:v>#N/A</c:v>
                </c:pt>
              </c:numCache>
            </c:numRef>
          </c:val>
          <c:extLst>
            <c:ext xmlns:c16="http://schemas.microsoft.com/office/drawing/2014/chart" uri="{C3380CC4-5D6E-409C-BE32-E72D297353CC}">
              <c16:uniqueId val="{00000009-81AF-4B48-A3AD-8ED91679E9C5}"/>
            </c:ext>
          </c:extLst>
        </c:ser>
        <c:dLbls>
          <c:showLegendKey val="0"/>
          <c:showVal val="0"/>
          <c:showCatName val="0"/>
          <c:showSerName val="0"/>
          <c:showPercent val="0"/>
          <c:showBubbleSize val="0"/>
        </c:dLbls>
        <c:gapWidth val="150"/>
        <c:overlap val="100"/>
        <c:axId val="477690440"/>
        <c:axId val="477693576"/>
      </c:barChart>
      <c:catAx>
        <c:axId val="47769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693576"/>
        <c:crosses val="autoZero"/>
        <c:auto val="1"/>
        <c:lblAlgn val="ctr"/>
        <c:lblOffset val="100"/>
        <c:tickLblSkip val="1"/>
        <c:tickMarkSkip val="1"/>
        <c:noMultiLvlLbl val="0"/>
      </c:catAx>
      <c:valAx>
        <c:axId val="47769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90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3641</c:v>
                </c:pt>
                <c:pt idx="5">
                  <c:v>3512</c:v>
                </c:pt>
                <c:pt idx="8">
                  <c:v>3488</c:v>
                </c:pt>
                <c:pt idx="11">
                  <c:v>3500</c:v>
                </c:pt>
                <c:pt idx="14">
                  <c:v>3457</c:v>
                </c:pt>
              </c:numCache>
            </c:numRef>
          </c:val>
          <c:extLst>
            <c:ext xmlns:c16="http://schemas.microsoft.com/office/drawing/2014/chart" uri="{C3380CC4-5D6E-409C-BE32-E72D297353CC}">
              <c16:uniqueId val="{00000000-9DE5-490C-BAE3-CE298D5CC6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E5-490C-BAE3-CE298D5CC6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75</c:v>
                </c:pt>
                <c:pt idx="3">
                  <c:v>64</c:v>
                </c:pt>
                <c:pt idx="6">
                  <c:v>58</c:v>
                </c:pt>
                <c:pt idx="9">
                  <c:v>53</c:v>
                </c:pt>
                <c:pt idx="12">
                  <c:v>49</c:v>
                </c:pt>
              </c:numCache>
            </c:numRef>
          </c:val>
          <c:extLst>
            <c:ext xmlns:c16="http://schemas.microsoft.com/office/drawing/2014/chart" uri="{C3380CC4-5D6E-409C-BE32-E72D297353CC}">
              <c16:uniqueId val="{00000002-9DE5-490C-BAE3-CE298D5CC6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29</c:v>
                </c:pt>
                <c:pt idx="6">
                  <c:v>53</c:v>
                </c:pt>
                <c:pt idx="9">
                  <c:v>52</c:v>
                </c:pt>
                <c:pt idx="12">
                  <c:v>49</c:v>
                </c:pt>
              </c:numCache>
            </c:numRef>
          </c:val>
          <c:extLst>
            <c:ext xmlns:c16="http://schemas.microsoft.com/office/drawing/2014/chart" uri="{C3380CC4-5D6E-409C-BE32-E72D297353CC}">
              <c16:uniqueId val="{00000003-9DE5-490C-BAE3-CE298D5CC6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1116</c:v>
                </c:pt>
                <c:pt idx="3">
                  <c:v>1235</c:v>
                </c:pt>
                <c:pt idx="6">
                  <c:v>1104</c:v>
                </c:pt>
                <c:pt idx="9">
                  <c:v>1128</c:v>
                </c:pt>
                <c:pt idx="12">
                  <c:v>997</c:v>
                </c:pt>
              </c:numCache>
            </c:numRef>
          </c:val>
          <c:extLst>
            <c:ext xmlns:c16="http://schemas.microsoft.com/office/drawing/2014/chart" uri="{C3380CC4-5D6E-409C-BE32-E72D297353CC}">
              <c16:uniqueId val="{00000004-9DE5-490C-BAE3-CE298D5CC6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E5-490C-BAE3-CE298D5CC6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E5-490C-BAE3-CE298D5CC6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3744</c:v>
                </c:pt>
                <c:pt idx="3">
                  <c:v>3606</c:v>
                </c:pt>
                <c:pt idx="6">
                  <c:v>3554</c:v>
                </c:pt>
                <c:pt idx="9">
                  <c:v>3442</c:v>
                </c:pt>
                <c:pt idx="12">
                  <c:v>3440</c:v>
                </c:pt>
              </c:numCache>
            </c:numRef>
          </c:val>
          <c:extLst>
            <c:ext xmlns:c16="http://schemas.microsoft.com/office/drawing/2014/chart" uri="{C3380CC4-5D6E-409C-BE32-E72D297353CC}">
              <c16:uniqueId val="{00000007-9DE5-490C-BAE3-CE298D5CC6B0}"/>
            </c:ext>
          </c:extLst>
        </c:ser>
        <c:dLbls>
          <c:showLegendKey val="0"/>
          <c:showVal val="0"/>
          <c:showCatName val="0"/>
          <c:showSerName val="0"/>
          <c:showPercent val="0"/>
          <c:showBubbleSize val="0"/>
        </c:dLbls>
        <c:gapWidth val="100"/>
        <c:overlap val="100"/>
        <c:axId val="477695928"/>
        <c:axId val="477694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1319</c:v>
                </c:pt>
                <c:pt idx="2">
                  <c:v>#N/A</c:v>
                </c:pt>
                <c:pt idx="3">
                  <c:v>#N/A</c:v>
                </c:pt>
                <c:pt idx="4">
                  <c:v>1422</c:v>
                </c:pt>
                <c:pt idx="5">
                  <c:v>#N/A</c:v>
                </c:pt>
                <c:pt idx="6">
                  <c:v>#N/A</c:v>
                </c:pt>
                <c:pt idx="7">
                  <c:v>1281</c:v>
                </c:pt>
                <c:pt idx="8">
                  <c:v>#N/A</c:v>
                </c:pt>
                <c:pt idx="9">
                  <c:v>#N/A</c:v>
                </c:pt>
                <c:pt idx="10">
                  <c:v>1175</c:v>
                </c:pt>
                <c:pt idx="11">
                  <c:v>#N/A</c:v>
                </c:pt>
                <c:pt idx="12">
                  <c:v>#N/A</c:v>
                </c:pt>
                <c:pt idx="13">
                  <c:v>1078</c:v>
                </c:pt>
                <c:pt idx="14">
                  <c:v>#N/A</c:v>
                </c:pt>
              </c:numCache>
            </c:numRef>
          </c:val>
          <c:smooth val="0"/>
          <c:extLst>
            <c:ext xmlns:c16="http://schemas.microsoft.com/office/drawing/2014/chart" uri="{C3380CC4-5D6E-409C-BE32-E72D297353CC}">
              <c16:uniqueId val="{00000008-9DE5-490C-BAE3-CE298D5CC6B0}"/>
            </c:ext>
          </c:extLst>
        </c:ser>
        <c:dLbls>
          <c:showLegendKey val="0"/>
          <c:showVal val="0"/>
          <c:showCatName val="0"/>
          <c:showSerName val="0"/>
          <c:showPercent val="0"/>
          <c:showBubbleSize val="0"/>
        </c:dLbls>
        <c:marker val="1"/>
        <c:smooth val="0"/>
        <c:axId val="477695928"/>
        <c:axId val="477694360"/>
      </c:lineChart>
      <c:catAx>
        <c:axId val="47769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694360"/>
        <c:crosses val="autoZero"/>
        <c:auto val="1"/>
        <c:lblAlgn val="ctr"/>
        <c:lblOffset val="100"/>
        <c:tickLblSkip val="1"/>
        <c:tickMarkSkip val="1"/>
        <c:noMultiLvlLbl val="0"/>
      </c:catAx>
      <c:valAx>
        <c:axId val="47769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9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36166</c:v>
                </c:pt>
                <c:pt idx="5">
                  <c:v>35761</c:v>
                </c:pt>
                <c:pt idx="8">
                  <c:v>35663</c:v>
                </c:pt>
                <c:pt idx="11">
                  <c:v>35330</c:v>
                </c:pt>
                <c:pt idx="14">
                  <c:v>34796</c:v>
                </c:pt>
              </c:numCache>
            </c:numRef>
          </c:val>
          <c:extLst>
            <c:ext xmlns:c16="http://schemas.microsoft.com/office/drawing/2014/chart" uri="{C3380CC4-5D6E-409C-BE32-E72D297353CC}">
              <c16:uniqueId val="{00000000-A18F-43F9-A750-FE809185CE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5228</c:v>
                </c:pt>
                <c:pt idx="5">
                  <c:v>4535</c:v>
                </c:pt>
                <c:pt idx="8">
                  <c:v>4471</c:v>
                </c:pt>
                <c:pt idx="11">
                  <c:v>4519</c:v>
                </c:pt>
                <c:pt idx="14">
                  <c:v>4446</c:v>
                </c:pt>
              </c:numCache>
            </c:numRef>
          </c:val>
          <c:extLst>
            <c:ext xmlns:c16="http://schemas.microsoft.com/office/drawing/2014/chart" uri="{C3380CC4-5D6E-409C-BE32-E72D297353CC}">
              <c16:uniqueId val="{00000001-A18F-43F9-A750-FE809185CE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11293</c:v>
                </c:pt>
                <c:pt idx="5">
                  <c:v>10838</c:v>
                </c:pt>
                <c:pt idx="8">
                  <c:v>11167</c:v>
                </c:pt>
                <c:pt idx="11">
                  <c:v>10642</c:v>
                </c:pt>
                <c:pt idx="14">
                  <c:v>10674</c:v>
                </c:pt>
              </c:numCache>
            </c:numRef>
          </c:val>
          <c:extLst>
            <c:ext xmlns:c16="http://schemas.microsoft.com/office/drawing/2014/chart" uri="{C3380CC4-5D6E-409C-BE32-E72D297353CC}">
              <c16:uniqueId val="{00000002-A18F-43F9-A750-FE809185CE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8F-43F9-A750-FE809185CE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8F-43F9-A750-FE809185CE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c:v>
                </c:pt>
                <c:pt idx="3">
                  <c:v>7</c:v>
                </c:pt>
                <c:pt idx="6">
                  <c:v>7</c:v>
                </c:pt>
                <c:pt idx="9">
                  <c:v>7</c:v>
                </c:pt>
                <c:pt idx="12">
                  <c:v>7</c:v>
                </c:pt>
              </c:numCache>
            </c:numRef>
          </c:val>
          <c:extLst>
            <c:ext xmlns:c16="http://schemas.microsoft.com/office/drawing/2014/chart" uri="{C3380CC4-5D6E-409C-BE32-E72D297353CC}">
              <c16:uniqueId val="{00000005-A18F-43F9-A750-FE809185CE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7483</c:v>
                </c:pt>
                <c:pt idx="3">
                  <c:v>7343</c:v>
                </c:pt>
                <c:pt idx="6">
                  <c:v>7098</c:v>
                </c:pt>
                <c:pt idx="9">
                  <c:v>6863</c:v>
                </c:pt>
                <c:pt idx="12">
                  <c:v>6633</c:v>
                </c:pt>
              </c:numCache>
            </c:numRef>
          </c:val>
          <c:extLst>
            <c:ext xmlns:c16="http://schemas.microsoft.com/office/drawing/2014/chart" uri="{C3380CC4-5D6E-409C-BE32-E72D297353CC}">
              <c16:uniqueId val="{00000006-A18F-43F9-A750-FE809185CE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323</c:v>
                </c:pt>
                <c:pt idx="3">
                  <c:v>353</c:v>
                </c:pt>
                <c:pt idx="6">
                  <c:v>426</c:v>
                </c:pt>
                <c:pt idx="9">
                  <c:v>372</c:v>
                </c:pt>
                <c:pt idx="12">
                  <c:v>311</c:v>
                </c:pt>
              </c:numCache>
            </c:numRef>
          </c:val>
          <c:extLst>
            <c:ext xmlns:c16="http://schemas.microsoft.com/office/drawing/2014/chart" uri="{C3380CC4-5D6E-409C-BE32-E72D297353CC}">
              <c16:uniqueId val="{00000007-A18F-43F9-A750-FE809185CE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12907</c:v>
                </c:pt>
                <c:pt idx="3">
                  <c:v>8874</c:v>
                </c:pt>
                <c:pt idx="6">
                  <c:v>9020</c:v>
                </c:pt>
                <c:pt idx="9">
                  <c:v>9180</c:v>
                </c:pt>
                <c:pt idx="12">
                  <c:v>8013</c:v>
                </c:pt>
              </c:numCache>
            </c:numRef>
          </c:val>
          <c:extLst>
            <c:ext xmlns:c16="http://schemas.microsoft.com/office/drawing/2014/chart" uri="{C3380CC4-5D6E-409C-BE32-E72D297353CC}">
              <c16:uniqueId val="{00000008-A18F-43F9-A750-FE809185CE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303</c:v>
                </c:pt>
                <c:pt idx="3">
                  <c:v>224</c:v>
                </c:pt>
                <c:pt idx="6">
                  <c:v>162</c:v>
                </c:pt>
                <c:pt idx="9">
                  <c:v>112</c:v>
                </c:pt>
                <c:pt idx="12">
                  <c:v>64</c:v>
                </c:pt>
              </c:numCache>
            </c:numRef>
          </c:val>
          <c:extLst>
            <c:ext xmlns:c16="http://schemas.microsoft.com/office/drawing/2014/chart" uri="{C3380CC4-5D6E-409C-BE32-E72D297353CC}">
              <c16:uniqueId val="{00000009-A18F-43F9-A750-FE809185CE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33662</c:v>
                </c:pt>
                <c:pt idx="3">
                  <c:v>32141</c:v>
                </c:pt>
                <c:pt idx="6">
                  <c:v>31991</c:v>
                </c:pt>
                <c:pt idx="9">
                  <c:v>32836</c:v>
                </c:pt>
                <c:pt idx="12">
                  <c:v>32131</c:v>
                </c:pt>
              </c:numCache>
            </c:numRef>
          </c:val>
          <c:extLst>
            <c:ext xmlns:c16="http://schemas.microsoft.com/office/drawing/2014/chart" uri="{C3380CC4-5D6E-409C-BE32-E72D297353CC}">
              <c16:uniqueId val="{0000000A-A18F-43F9-A750-FE809185CED6}"/>
            </c:ext>
          </c:extLst>
        </c:ser>
        <c:dLbls>
          <c:showLegendKey val="0"/>
          <c:showVal val="0"/>
          <c:showCatName val="0"/>
          <c:showSerName val="0"/>
          <c:showPercent val="0"/>
          <c:showBubbleSize val="0"/>
        </c:dLbls>
        <c:gapWidth val="100"/>
        <c:overlap val="100"/>
        <c:axId val="477685736"/>
        <c:axId val="47769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2001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8F-43F9-A750-FE809185CED6}"/>
            </c:ext>
          </c:extLst>
        </c:ser>
        <c:dLbls>
          <c:showLegendKey val="0"/>
          <c:showVal val="0"/>
          <c:showCatName val="0"/>
          <c:showSerName val="0"/>
          <c:showPercent val="0"/>
          <c:showBubbleSize val="0"/>
        </c:dLbls>
        <c:marker val="1"/>
        <c:smooth val="0"/>
        <c:axId val="477685736"/>
        <c:axId val="477690832"/>
      </c:lineChart>
      <c:catAx>
        <c:axId val="47768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7690832"/>
        <c:crosses val="autoZero"/>
        <c:auto val="1"/>
        <c:lblAlgn val="ctr"/>
        <c:lblOffset val="100"/>
        <c:tickLblSkip val="1"/>
        <c:tickMarkSkip val="1"/>
        <c:noMultiLvlLbl val="0"/>
      </c:catAx>
      <c:valAx>
        <c:axId val="47769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8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2857</c:v>
                </c:pt>
                <c:pt idx="1">
                  <c:v>2232</c:v>
                </c:pt>
                <c:pt idx="2">
                  <c:v>2646</c:v>
                </c:pt>
              </c:numCache>
            </c:numRef>
          </c:val>
          <c:extLst>
            <c:ext xmlns:c16="http://schemas.microsoft.com/office/drawing/2014/chart" uri="{C3380CC4-5D6E-409C-BE32-E72D297353CC}">
              <c16:uniqueId val="{00000000-5686-458B-B9C4-A3F3C4EA16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894</c:v>
                </c:pt>
                <c:pt idx="1">
                  <c:v>882</c:v>
                </c:pt>
                <c:pt idx="2">
                  <c:v>501</c:v>
                </c:pt>
              </c:numCache>
            </c:numRef>
          </c:val>
          <c:extLst>
            <c:ext xmlns:c16="http://schemas.microsoft.com/office/drawing/2014/chart" uri="{C3380CC4-5D6E-409C-BE32-E72D297353CC}">
              <c16:uniqueId val="{00000001-5686-458B-B9C4-A3F3C4EA16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6616</c:v>
                </c:pt>
                <c:pt idx="1">
                  <c:v>6698</c:v>
                </c:pt>
                <c:pt idx="2">
                  <c:v>6949</c:v>
                </c:pt>
              </c:numCache>
            </c:numRef>
          </c:val>
          <c:extLst>
            <c:ext xmlns:c16="http://schemas.microsoft.com/office/drawing/2014/chart" uri="{C3380CC4-5D6E-409C-BE32-E72D297353CC}">
              <c16:uniqueId val="{00000002-5686-458B-B9C4-A3F3C4EA16C2}"/>
            </c:ext>
          </c:extLst>
        </c:ser>
        <c:dLbls>
          <c:showLegendKey val="0"/>
          <c:showVal val="0"/>
          <c:showCatName val="0"/>
          <c:showSerName val="0"/>
          <c:showPercent val="0"/>
          <c:showBubbleSize val="0"/>
        </c:dLbls>
        <c:gapWidth val="120"/>
        <c:overlap val="100"/>
        <c:axId val="477692400"/>
        <c:axId val="477694752"/>
      </c:barChart>
      <c:catAx>
        <c:axId val="47769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7694752"/>
        <c:crosses val="autoZero"/>
        <c:auto val="1"/>
        <c:lblAlgn val="ctr"/>
        <c:lblOffset val="100"/>
        <c:tickLblSkip val="1"/>
        <c:tickMarkSkip val="1"/>
        <c:noMultiLvlLbl val="0"/>
      </c:catAx>
      <c:valAx>
        <c:axId val="477694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769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{05020F6A-1230-4F23-89B4-6D2444D22C73}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848-426D-866C-168AFF8DAF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{C8B6AD3E-15A5-453A-B554-584D8467FAE5}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48-426D-866C-168AFF8DAF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{C9A10B2B-ABDA-47F5-83EC-B099D9BCF955}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48-426D-866C-168AFF8DAF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{6413421A-2882-4B16-A8B0-3ADE2836FB39}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48-426D-866C-168AFF8DAF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{F9970F5B-96A7-430D-87D1-FC28C59117F0}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48-426D-866C-168AFF8DAF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{D4D5DB95-7DA0-4956-A6C3-6A495DEC2A2C}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848-426D-866C-168AFF8DAF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{C823298C-AE24-4BDA-81B5-019C84CB9842}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848-426D-866C-168AFF8DAF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{EE9BA228-52A3-4A83-8ED2-432DE4E232BC}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848-426D-866C-168AFF8DAF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{4AF55C33-2304-4479-BC3D-1892F01DCD30}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848-426D-866C-168AFF8DAF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60.9</c:v>
                </c:pt>
                <c:pt idx="24">
                  <c:v>62.2</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48-426D-866C-168AFF8DAF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{EE0CE076-22AB-42AE-A025-F3F57DC5FDA5}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848-426D-866C-168AFF8DAF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{3733EE63-326F-4BB3-BB5A-B075C760B75D}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48-426D-866C-168AFF8DAF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{45A1190A-0493-466F-85C5-3F6E3A7753D7}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48-426D-866C-168AFF8DAF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{28A220B9-A02A-4DFA-BA15-B37E3BDDB30D}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48-426D-866C-168AFF8DAF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{3249070A-995F-4860-A889-1DBE8713A31D}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48-426D-866C-168AFF8DAF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{E9BDE300-3F6A-4D8C-9481-5E60B7893325}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848-426D-866C-168AFF8DAF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{5888AFE5-6A63-4CD5-B971-01BF8D1BF207}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848-426D-866C-168AFF8DAF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{DBBBD0CB-8222-4FC3-BED9-60A84625EE72}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848-426D-866C-168AFF8DAF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{F7FE9314-C60B-460E-A4A3-CFD3AEF2F9A3}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848-426D-866C-168AFF8DAF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E848-426D-866C-168AFF8DAFD2}"/>
            </c:ext>
          </c:extLst>
        </c:ser>
        <c:dLbls>
          <c:showLegendKey val="0"/>
          <c:showVal val="1"/>
          <c:showCatName val="0"/>
          <c:showSerName val="0"/>
          <c:showPercent val="0"/>
          <c:showBubbleSize val="0"/>
        </c:dLbls>
        <c:axId val="477942288"/>
        <c:axId val="477945032"/>
      </c:scatterChart>
      <c:valAx>
        <c:axId val="477942288"/>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945032"/>
        <c:crosses val="autoZero"/>
        <c:crossBetween val="midCat"/>
      </c:valAx>
      <c:valAx>
        <c:axId val="477945032"/>
        <c:scaling>
          <c:orientation val="minMax"/>
          <c:max val="1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94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{3ECA0D95-94EC-4FAC-83E4-22D7054DEC22}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0F9-4D43-B274-833A5E0249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{A0DB3358-00F1-4B28-9689-0CC718467365}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F9-4D43-B274-833A5E0249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{B0202D1A-41E3-46C0-AEE7-E6D49AF11E7E}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F9-4D43-B274-833A5E0249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{C1F0A56E-B74C-4A00-B901-E6E2614FD18F}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F9-4D43-B274-833A5E0249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{D7E80A3F-2A3B-411A-807F-E0BC8C48BD34}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F9-4D43-B274-833A5E02494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{D9C75657-392B-4B90-B42F-7B2DB02DEC2E}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0F9-4D43-B274-833A5E02494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{F2EB7645-8A4F-4FCC-B6AD-D452DCE340A2}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0F9-4D43-B274-833A5E02494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{287CE369-3BA5-4F60-A10B-413AB26D0AD9}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0F9-4D43-B274-833A5E02494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{90A5A5B9-ABC3-4E5D-8514-2D0BD88E1061}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0F9-4D43-B274-833A5E0249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6.4</c:v>
                </c:pt>
                <c:pt idx="16">
                  <c:v>6.2</c:v>
                </c:pt>
                <c:pt idx="24">
                  <c:v>6</c:v>
                </c:pt>
                <c:pt idx="32">
                  <c:v>5.5</c:v>
                </c:pt>
              </c:numCache>
            </c:numRef>
          </c:xVal>
          <c:yVal>
            <c:numRef>
              <c:f>公会計指標分析・財政指標組合せ分析表!$BP$73:$DC$73</c:f>
              <c:numCache>
                <c:formatCode>#,##0.0;"▲ "#,##0.0</c:formatCode>
                <c:ptCount val="40"/>
                <c:pt idx="0">
                  <c:v>9.1999999999999993</c:v>
                </c:pt>
              </c:numCache>
            </c:numRef>
          </c:yVal>
          <c:smooth val="0"/>
          <c:extLst>
            <c:ext xmlns:c16="http://schemas.microsoft.com/office/drawing/2014/chart" uri="{C3380CC4-5D6E-409C-BE32-E72D297353CC}">
              <c16:uniqueId val="{00000009-00F9-4D43-B274-833A5E0249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{6BAC9E8E-850D-4979-B979-63331CBF71E7}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0F9-4D43-B274-833A5E0249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{03D36322-BB14-43E6-B262-489247F8A14D}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F9-4D43-B274-833A5E0249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{44F127D3-0039-45C8-9E2F-27F253B2FA59}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F9-4D43-B274-833A5E0249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{A7F95656-E390-49E1-ACEF-14D85C17694F}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F9-4D43-B274-833A5E0249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{B0356ECB-5BED-4FD1-97AF-B68917DED8E9}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F9-4D43-B274-833A5E02494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{10E8B1FC-F342-4D8A-8C80-79177CEA295E}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0F9-4D43-B274-833A5E02494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{EE15AF5D-595D-4280-A2C0-95235015F824}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0F9-4D43-B274-833A5E02494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{42F43DB9-F0CA-441F-B228-20C556F28589}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0F9-4D43-B274-833A5E02494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{4E5A5D15-E464-4EB9-85CB-FA911DE0D1E8}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0F9-4D43-B274-833A5E0249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00F9-4D43-B274-833A5E024941}"/>
            </c:ext>
          </c:extLst>
        </c:ser>
        <c:dLbls>
          <c:showLegendKey val="0"/>
          <c:showVal val="1"/>
          <c:showCatName val="0"/>
          <c:showSerName val="0"/>
          <c:showPercent val="0"/>
          <c:showBubbleSize val="0"/>
        </c:dLbls>
        <c:axId val="477948560"/>
        <c:axId val="477943856"/>
      </c:scatterChart>
      <c:valAx>
        <c:axId val="477948560"/>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943856"/>
        <c:crosses val="autoZero"/>
        <c:crossBetween val="midCat"/>
      </c:valAx>
      <c:valAx>
        <c:axId val="477943856"/>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948560"/>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最も大きな割合を占める元利償還金は、平成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年度の元金償還開始額の増額に比べ平成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年度の償還終了による減額が上回ったため、</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百万円減とな</a:t>
          </a:r>
          <a:r>
            <a:rPr lang="ja-JP" altLang="en-US" sz="1100" b="0" i="0" baseline="0">
              <a:solidFill>
                <a:schemeClr val="dk1"/>
              </a:solidFill>
              <a:effectLst/>
              <a:latin typeface="+mn-lt"/>
              <a:ea typeface="+mn-ea"/>
              <a:cs typeface="+mn-cs"/>
            </a:rPr>
            <a:t>り、毎年度減少している。</a:t>
          </a:r>
          <a:endParaRPr lang="ja-JP" altLang="ja-JP" sz="1400">
            <a:effectLst/>
          </a:endParaRPr>
        </a:p>
        <a:p>
          <a:pPr rtl="0" fontAlgn="base"/>
          <a:r>
            <a:rPr lang="ja-JP" altLang="ja-JP" sz="1100" b="0" i="0" baseline="0">
              <a:solidFill>
                <a:schemeClr val="dk1"/>
              </a:solidFill>
              <a:effectLst/>
              <a:latin typeface="+mn-lt"/>
              <a:ea typeface="+mn-ea"/>
              <a:cs typeface="+mn-cs"/>
            </a:rPr>
            <a:t>　交付税に算入（措置）された公債費の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などにより、算入公債費等は</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今後も引き続き、高金利の市債を繰上返済するなどの公債費負担軽減策を実施していく。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満期一括償還地方債の発行がないため該当なし。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一般会計等に係る地方債の現在高は、元金償還額が新規発行額を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回ったため、</a:t>
          </a:r>
          <a:r>
            <a:rPr kumimoji="1" lang="en-US" altLang="ja-JP" sz="1100">
              <a:solidFill>
                <a:schemeClr val="dk1"/>
              </a:solidFill>
              <a:effectLst/>
              <a:latin typeface="+mn-lt"/>
              <a:ea typeface="+mn-ea"/>
              <a:cs typeface="+mn-cs"/>
            </a:rPr>
            <a:t>705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充当可能基金は、</a:t>
          </a:r>
          <a:r>
            <a:rPr kumimoji="1" lang="ja-JP" altLang="en-US" sz="1100">
              <a:solidFill>
                <a:schemeClr val="dk1"/>
              </a:solidFill>
              <a:effectLst/>
              <a:latin typeface="+mn-lt"/>
              <a:ea typeface="+mn-ea"/>
              <a:cs typeface="+mn-cs"/>
            </a:rPr>
            <a:t>土地開発基金や</a:t>
          </a:r>
          <a:r>
            <a:rPr kumimoji="1" lang="ja-JP" altLang="ja-JP" sz="1100">
              <a:solidFill>
                <a:schemeClr val="dk1"/>
              </a:solidFill>
              <a:effectLst/>
              <a:latin typeface="+mn-lt"/>
              <a:ea typeface="+mn-ea"/>
              <a:cs typeface="+mn-cs"/>
            </a:rPr>
            <a:t>公共施設等再整備基金の減</a:t>
          </a:r>
          <a:r>
            <a:rPr kumimoji="1" lang="ja-JP" altLang="en-US" sz="1100">
              <a:solidFill>
                <a:schemeClr val="dk1"/>
              </a:solidFill>
              <a:effectLst/>
              <a:latin typeface="+mn-lt"/>
              <a:ea typeface="+mn-ea"/>
              <a:cs typeface="+mn-cs"/>
            </a:rPr>
            <a:t>があったが、</a:t>
          </a:r>
          <a:r>
            <a:rPr kumimoji="1" lang="ja-JP" altLang="ja-JP" sz="1100">
              <a:solidFill>
                <a:schemeClr val="dk1"/>
              </a:solidFill>
              <a:effectLst/>
              <a:latin typeface="+mn-lt"/>
              <a:ea typeface="+mn-ea"/>
              <a:cs typeface="+mn-cs"/>
            </a:rPr>
            <a:t>医療体制確保基金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10,674</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基準財政需要額参入見込額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地域振興費（人口）や公債費に係る</a:t>
          </a:r>
          <a:r>
            <a:rPr kumimoji="1" lang="ja-JP" altLang="ja-JP" sz="1100">
              <a:solidFill>
                <a:schemeClr val="dk1"/>
              </a:solidFill>
              <a:effectLst/>
              <a:latin typeface="+mn-lt"/>
              <a:ea typeface="+mn-ea"/>
              <a:cs typeface="+mn-cs"/>
            </a:rPr>
            <a:t>充当見込額の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埼玉県加須市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mn-lt"/>
              <a:ea typeface="+mn-ea"/>
              <a:cs typeface="+mn-cs"/>
            </a:rPr>
            <a:t>公共施設等再整備基金において、公共施設等の工事や修繕等の再整備に要する経費として、</a:t>
          </a:r>
          <a:r>
            <a:rPr kumimoji="1" lang="en-US" altLang="ja-JP" sz="1200" baseline="0">
              <a:solidFill>
                <a:sysClr val="windowText" lastClr="000000"/>
              </a:solidFill>
              <a:effectLst/>
              <a:latin typeface="+mn-lt"/>
              <a:ea typeface="+mn-ea"/>
              <a:cs typeface="+mn-cs"/>
            </a:rPr>
            <a:t>382</a:t>
          </a:r>
          <a:r>
            <a:rPr kumimoji="1" lang="ja-JP" altLang="ja-JP" sz="1200" baseline="0">
              <a:solidFill>
                <a:sysClr val="windowText" lastClr="000000"/>
              </a:solidFill>
              <a:effectLst/>
              <a:latin typeface="+mn-lt"/>
              <a:ea typeface="+mn-ea"/>
              <a:cs typeface="+mn-cs"/>
            </a:rPr>
            <a:t>百万円取り崩す一方で、財政調整基金において、平成</a:t>
          </a:r>
          <a:r>
            <a:rPr kumimoji="1" lang="en-US" altLang="ja-JP" sz="1200" baseline="0">
              <a:solidFill>
                <a:sysClr val="windowText" lastClr="000000"/>
              </a:solidFill>
              <a:effectLst/>
              <a:latin typeface="+mn-lt"/>
              <a:ea typeface="+mn-ea"/>
              <a:cs typeface="+mn-cs"/>
            </a:rPr>
            <a:t>29</a:t>
          </a:r>
          <a:r>
            <a:rPr kumimoji="1" lang="ja-JP" altLang="ja-JP" sz="1200" baseline="0">
              <a:solidFill>
                <a:sysClr val="windowText" lastClr="000000"/>
              </a:solidFill>
              <a:effectLst/>
              <a:latin typeface="+mn-lt"/>
              <a:ea typeface="+mn-ea"/>
              <a:cs typeface="+mn-cs"/>
            </a:rPr>
            <a:t>年度取り崩した額相当分</a:t>
          </a:r>
          <a:r>
            <a:rPr kumimoji="1" lang="en-US" altLang="ja-JP" sz="1200" baseline="0">
              <a:solidFill>
                <a:sysClr val="windowText" lastClr="000000"/>
              </a:solidFill>
              <a:effectLst/>
              <a:latin typeface="+mn-lt"/>
              <a:ea typeface="+mn-ea"/>
              <a:cs typeface="+mn-cs"/>
            </a:rPr>
            <a:t>600</a:t>
          </a:r>
          <a:r>
            <a:rPr kumimoji="1" lang="ja-JP" altLang="ja-JP" sz="1200" baseline="0">
              <a:solidFill>
                <a:sysClr val="windowText" lastClr="000000"/>
              </a:solidFill>
              <a:effectLst/>
              <a:latin typeface="+mn-lt"/>
              <a:ea typeface="+mn-ea"/>
              <a:cs typeface="+mn-cs"/>
            </a:rPr>
            <a:t>百万円を積み戻したこと、医療体制確保基金において、</a:t>
          </a:r>
          <a:r>
            <a:rPr kumimoji="1" lang="en-US" altLang="ja-JP"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仮称</a:t>
          </a:r>
          <a:r>
            <a:rPr kumimoji="1" lang="en-US" altLang="ja-JP"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埼玉県済生会加須病院開設への財政支援として</a:t>
          </a:r>
          <a:r>
            <a:rPr kumimoji="1" lang="en-US" altLang="ja-JP" sz="1200" baseline="0">
              <a:solidFill>
                <a:sysClr val="windowText" lastClr="000000"/>
              </a:solidFill>
              <a:effectLst/>
              <a:latin typeface="+mn-lt"/>
              <a:ea typeface="+mn-ea"/>
              <a:cs typeface="+mn-cs"/>
            </a:rPr>
            <a:t>762</a:t>
          </a:r>
          <a:r>
            <a:rPr kumimoji="1" lang="ja-JP" altLang="ja-JP" sz="1200" baseline="0">
              <a:solidFill>
                <a:sysClr val="windowText" lastClr="000000"/>
              </a:solidFill>
              <a:effectLst/>
              <a:latin typeface="+mn-lt"/>
              <a:ea typeface="+mn-ea"/>
              <a:cs typeface="+mn-cs"/>
            </a:rPr>
            <a:t>百万円積み立てたこと等により、</a:t>
          </a:r>
          <a:r>
            <a:rPr kumimoji="1" lang="en-US" altLang="ja-JP" sz="1200" baseline="0">
              <a:solidFill>
                <a:sysClr val="windowText" lastClr="000000"/>
              </a:solidFill>
              <a:effectLst/>
              <a:latin typeface="+mn-lt"/>
              <a:ea typeface="+mn-ea"/>
              <a:cs typeface="+mn-cs"/>
            </a:rPr>
            <a:t>285</a:t>
          </a:r>
          <a:r>
            <a:rPr kumimoji="1" lang="ja-JP" altLang="ja-JP" sz="1200" baseline="0">
              <a:solidFill>
                <a:sysClr val="windowText" lastClr="000000"/>
              </a:solidFill>
              <a:effectLst/>
              <a:latin typeface="+mn-lt"/>
              <a:ea typeface="+mn-ea"/>
              <a:cs typeface="+mn-cs"/>
            </a:rPr>
            <a:t>百万円の増となった。</a:t>
          </a:r>
          <a:endParaRPr lang="ja-JP" altLang="ja-JP" sz="12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公共施設等再整備基金や医療体制確保基金の取り崩しにより減少予定だが、引き続き、各基金の使途を明確化し、適切に積み立てや取り崩しを行い管理する。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医療体制確保基金：医療体制の確保に要する経費の財源に充てるため。</a:t>
          </a:r>
          <a:endParaRPr lang="ja-JP" altLang="ja-JP" sz="1100">
            <a:effectLst/>
          </a:endParaRPr>
        </a:p>
        <a:p>
          <a:r>
            <a:rPr kumimoji="1" lang="ja-JP" altLang="ja-JP" sz="1100">
              <a:solidFill>
                <a:schemeClr val="dk1"/>
              </a:solidFill>
              <a:effectLst/>
              <a:latin typeface="+mn-lt"/>
              <a:ea typeface="+mn-ea"/>
              <a:cs typeface="+mn-cs"/>
            </a:rPr>
            <a:t>　公共施設等再整備基金：公共施設等の再整備に要する経費に充てるため。</a:t>
          </a:r>
          <a:endParaRPr lang="ja-JP" altLang="ja-JP" sz="1100">
            <a:effectLst/>
          </a:endParaRPr>
        </a:p>
        <a:p>
          <a:r>
            <a:rPr kumimoji="1" lang="ja-JP" altLang="ja-JP" sz="1100">
              <a:solidFill>
                <a:schemeClr val="dk1"/>
              </a:solidFill>
              <a:effectLst/>
              <a:latin typeface="+mn-lt"/>
              <a:ea typeface="+mn-ea"/>
              <a:cs typeface="+mn-cs"/>
            </a:rPr>
            <a:t>　地域福祉基金：在宅福祉の推進等、地域における保健福祉活動の振興を図るため。</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医療体制確保基金：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仮称</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埼玉県済生会加須病院開設への財政支援として</a:t>
          </a:r>
          <a:r>
            <a:rPr kumimoji="1" lang="en-US" altLang="ja-JP" sz="1200">
              <a:solidFill>
                <a:schemeClr val="dk1"/>
              </a:solidFill>
              <a:effectLst/>
              <a:latin typeface="+mn-lt"/>
              <a:ea typeface="+mn-ea"/>
              <a:cs typeface="+mn-cs"/>
            </a:rPr>
            <a:t>762</a:t>
          </a:r>
          <a:r>
            <a:rPr kumimoji="1" lang="ja-JP" altLang="ja-JP" sz="1200">
              <a:solidFill>
                <a:schemeClr val="dk1"/>
              </a:solidFill>
              <a:effectLst/>
              <a:latin typeface="+mn-lt"/>
              <a:ea typeface="+mn-ea"/>
              <a:cs typeface="+mn-cs"/>
            </a:rPr>
            <a:t>百万円積み立てたことによる増。</a:t>
          </a:r>
          <a:endParaRPr lang="ja-JP" altLang="ja-JP" sz="1200">
            <a:effectLst/>
          </a:endParaRPr>
        </a:p>
        <a:p>
          <a:r>
            <a:rPr kumimoji="1" lang="ja-JP" altLang="ja-JP" sz="1200">
              <a:solidFill>
                <a:schemeClr val="dk1"/>
              </a:solidFill>
              <a:effectLst/>
              <a:latin typeface="+mn-lt"/>
              <a:ea typeface="+mn-ea"/>
              <a:cs typeface="+mn-cs"/>
            </a:rPr>
            <a:t>　公共施設等再整備基金：</a:t>
          </a:r>
          <a:r>
            <a:rPr kumimoji="1" lang="ja-JP" altLang="ja-JP" sz="1200" baseline="0">
              <a:solidFill>
                <a:schemeClr val="dk1"/>
              </a:solidFill>
              <a:effectLst/>
              <a:latin typeface="+mn-lt"/>
              <a:ea typeface="+mn-ea"/>
              <a:cs typeface="+mn-cs"/>
            </a:rPr>
            <a:t>公共施設等の工事や修繕の再整備に要する経費として</a:t>
          </a:r>
          <a:r>
            <a:rPr kumimoji="1" lang="en-US" altLang="ja-JP" sz="1200" baseline="0">
              <a:solidFill>
                <a:schemeClr val="dk1"/>
              </a:solidFill>
              <a:effectLst/>
              <a:latin typeface="+mn-lt"/>
              <a:ea typeface="+mn-ea"/>
              <a:cs typeface="+mn-cs"/>
            </a:rPr>
            <a:t>382</a:t>
          </a:r>
          <a:r>
            <a:rPr kumimoji="1" lang="ja-JP" altLang="ja-JP" sz="1200" baseline="0">
              <a:solidFill>
                <a:schemeClr val="dk1"/>
              </a:solidFill>
              <a:effectLst/>
              <a:latin typeface="+mn-lt"/>
              <a:ea typeface="+mn-ea"/>
              <a:cs typeface="+mn-cs"/>
            </a:rPr>
            <a:t>百万円取り崩したことによる減。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医療体制確保基金：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仮称</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埼玉県済生会加須病院開設への財政支援とするとため、今後減少予定。</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年度取崩した額相当分</a:t>
          </a:r>
          <a:r>
            <a:rPr kumimoji="1" lang="en-US" altLang="ja-JP" sz="1200">
              <a:solidFill>
                <a:schemeClr val="dk1"/>
              </a:solidFill>
              <a:effectLst/>
              <a:latin typeface="+mn-lt"/>
              <a:ea typeface="+mn-ea"/>
              <a:cs typeface="+mn-cs"/>
            </a:rPr>
            <a:t>600</a:t>
          </a:r>
          <a:r>
            <a:rPr kumimoji="1" lang="ja-JP" altLang="ja-JP" sz="1200">
              <a:solidFill>
                <a:schemeClr val="dk1"/>
              </a:solidFill>
              <a:effectLst/>
              <a:latin typeface="+mn-lt"/>
              <a:ea typeface="+mn-ea"/>
              <a:cs typeface="+mn-cs"/>
            </a:rPr>
            <a:t>百万円を積み戻したことによる増加。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財政調整基金の残高の最低水準として、標準財政規模の</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％以上とする。</a:t>
          </a:r>
          <a:endParaRPr lang="ja-JP" altLang="ja-JP" sz="1200">
            <a:effectLst/>
          </a:endParaRPr>
        </a:p>
        <a:p>
          <a:r>
            <a:rPr kumimoji="1" lang="ja-JP" altLang="ja-JP" sz="1200">
              <a:solidFill>
                <a:schemeClr val="dk1"/>
              </a:solidFill>
              <a:effectLst/>
              <a:latin typeface="+mn-lt"/>
              <a:ea typeface="+mn-ea"/>
              <a:cs typeface="+mn-cs"/>
            </a:rPr>
            <a:t>　望ましい水準として、最低水準＋過去</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年間の単年度取崩額の合計額とする。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銀行等引受債を繰上償還するために</a:t>
          </a:r>
          <a:r>
            <a:rPr kumimoji="1" lang="en-US" altLang="ja-JP" sz="1200">
              <a:solidFill>
                <a:schemeClr val="dk1"/>
              </a:solidFill>
              <a:effectLst/>
              <a:latin typeface="+mn-lt"/>
              <a:ea typeface="+mn-ea"/>
              <a:cs typeface="+mn-cs"/>
            </a:rPr>
            <a:t>381</a:t>
          </a:r>
          <a:r>
            <a:rPr kumimoji="1" lang="ja-JP" altLang="ja-JP" sz="1200">
              <a:solidFill>
                <a:schemeClr val="dk1"/>
              </a:solidFill>
              <a:effectLst/>
              <a:latin typeface="+mn-lt"/>
              <a:ea typeface="+mn-ea"/>
              <a:cs typeface="+mn-cs"/>
            </a:rPr>
            <a:t>百万円取り崩したことによる減少。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年度まで現行等引受債の繰上償還のため、減少予定。</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本市では、平成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年度に策定した公共施設等総合管理計画において、公共施設等の延べ床面積を</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％削減</a:t>
          </a:r>
          <a:r>
            <a:rPr kumimoji="1" lang="ja-JP" altLang="en-US" sz="1100">
              <a:solidFill>
                <a:schemeClr val="dk1"/>
              </a:solidFill>
              <a:effectLst/>
              <a:latin typeface="+mn-ea"/>
              <a:ea typeface="+mn-ea"/>
              <a:cs typeface="+mn-cs"/>
            </a:rPr>
            <a:t>するという</a:t>
          </a:r>
          <a:r>
            <a:rPr kumimoji="1" lang="ja-JP" altLang="ja-JP" sz="1100">
              <a:solidFill>
                <a:schemeClr val="dk1"/>
              </a:solidFill>
              <a:effectLst/>
              <a:latin typeface="+mn-ea"/>
              <a:ea typeface="+mn-ea"/>
              <a:cs typeface="+mn-cs"/>
            </a:rPr>
            <a:t>目安を定め、老朽化した施設の統廃合を進めることとして</a:t>
          </a:r>
          <a:r>
            <a:rPr kumimoji="1" lang="ja-JP" altLang="en-US" sz="1100">
              <a:solidFill>
                <a:schemeClr val="dk1"/>
              </a:solidFill>
              <a:effectLst/>
              <a:latin typeface="+mn-ea"/>
              <a:ea typeface="+mn-ea"/>
              <a:cs typeface="+mn-cs"/>
            </a:rPr>
            <a:t>おり、今後も</a:t>
          </a:r>
          <a:r>
            <a:rPr kumimoji="1" lang="ja-JP" altLang="ja-JP" sz="1100">
              <a:solidFill>
                <a:schemeClr val="dk1"/>
              </a:solidFill>
              <a:effectLst/>
              <a:latin typeface="+mn-lt"/>
              <a:ea typeface="+mn-ea"/>
              <a:cs typeface="+mn-cs"/>
            </a:rPr>
            <a:t>施設の更新・統廃合・長寿命化を計画的に行い、公共施設等の適正管理に努める。</a:t>
          </a:r>
          <a:r>
            <a:rPr kumimoji="1" lang="ja-JP" altLang="ja-JP" sz="1100">
              <a:solidFill>
                <a:schemeClr val="dk1"/>
              </a:solidFill>
              <a:effectLst/>
              <a:latin typeface="+mn-ea"/>
              <a:ea typeface="+mn-ea"/>
              <a:cs typeface="+mn-cs"/>
            </a:rPr>
            <a:t>有形固定資産減価償却率</a:t>
          </a:r>
          <a:r>
            <a:rPr kumimoji="1" lang="ja-JP" altLang="en-US" sz="1100">
              <a:solidFill>
                <a:schemeClr val="dk1"/>
              </a:solidFill>
              <a:effectLst/>
              <a:latin typeface="+mn-ea"/>
              <a:ea typeface="+mn-ea"/>
              <a:cs typeface="+mn-cs"/>
            </a:rPr>
            <a:t>の上昇率について、</a:t>
          </a:r>
          <a:r>
            <a:rPr kumimoji="1" lang="ja-JP" altLang="en-US" sz="1100">
              <a:latin typeface="+mn-ea"/>
              <a:ea typeface="+mn-ea"/>
            </a:rPr>
            <a:t>類似団体と比較すると上昇は緩やかではあるが、</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年度は</a:t>
          </a:r>
          <a:r>
            <a:rPr kumimoji="1" lang="ja-JP" altLang="ja-JP" sz="1100">
              <a:solidFill>
                <a:schemeClr val="dk1"/>
              </a:solidFill>
              <a:effectLst/>
              <a:latin typeface="+mn-ea"/>
              <a:ea typeface="+mn-ea"/>
              <a:cs typeface="+mn-cs"/>
            </a:rPr>
            <a:t>類似団体内平均値</a:t>
          </a:r>
          <a:r>
            <a:rPr kumimoji="1" lang="ja-JP" altLang="en-US"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3.5</a:t>
          </a:r>
          <a:r>
            <a:rPr kumimoji="1" lang="ja-JP" altLang="en-US" sz="1100">
              <a:solidFill>
                <a:schemeClr val="dk1"/>
              </a:solidFill>
              <a:effectLst/>
              <a:latin typeface="+mn-ea"/>
              <a:ea typeface="+mn-ea"/>
              <a:cs typeface="+mn-cs"/>
            </a:rPr>
            <a:t>ポイント上回っており、施設の老朽化が若干進行している。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33909</xdr:rowOff>
    </xdr:from>
    <xdr:to>
      <xdr:col>23</xdr:col>
      <xdr:colOff>136525</xdr:colOff>
      <xdr:row>28</xdr:row>
      <xdr:rowOff>135509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56786</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45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98679</xdr:rowOff>
    </xdr:from>
    <xdr:to>
      <xdr:col>19</xdr:col>
      <xdr:colOff>187325</xdr:colOff>
      <xdr:row>29</xdr:row>
      <xdr:rowOff>28829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84709</xdr:rowOff>
    </xdr:from>
    <xdr:to>
      <xdr:col>23</xdr:col>
      <xdr:colOff>85725</xdr:colOff>
      <xdr:row>28</xdr:row>
      <xdr:rowOff>149479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65683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154813</xdr:rowOff>
    </xdr:from>
    <xdr:to>
      <xdr:col>15</xdr:col>
      <xdr:colOff>187325</xdr:colOff>
      <xdr:row>29</xdr:row>
      <xdr:rowOff>84963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34163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572160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26543</xdr:rowOff>
    </xdr:from>
    <xdr:to>
      <xdr:col>11</xdr:col>
      <xdr:colOff>187325</xdr:colOff>
      <xdr:row>29</xdr:row>
      <xdr:rowOff>128143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34163</xdr:rowOff>
    </xdr:from>
    <xdr:to>
      <xdr:col>15</xdr:col>
      <xdr:colOff>136525</xdr:colOff>
      <xdr:row>29</xdr:row>
      <xdr:rowOff>77343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2527300" y="577773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45356</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101490</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5502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8" name="n_3mainValue有形固定資産減価償却率">
          <a:extLst>
            <a:ext uri="{FF2B5EF4-FFF2-40B4-BE49-F238E27FC236}">
              <a16:creationId xmlns:a16="http://schemas.microsoft.com/office/drawing/2014/main" id="{00000000-0008-0000-0D00-000062000000}"/>
            </a:ext>
          </a:extLst>
        </xdr:cNvPr>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a:t>
          </a:r>
          <a:r>
            <a:rPr lang="ja-JP" altLang="ja-JP" sz="1100">
              <a:solidFill>
                <a:schemeClr val="dk1"/>
              </a:solidFill>
              <a:effectLst/>
              <a:latin typeface="+mn-lt"/>
              <a:ea typeface="+mn-ea"/>
              <a:cs typeface="+mn-cs"/>
            </a:rPr>
            <a:t>は類似団体平均</a:t>
          </a:r>
          <a:r>
            <a:rPr kumimoji="1" lang="ja-JP" altLang="ja-JP" sz="1100">
              <a:solidFill>
                <a:schemeClr val="dk1"/>
              </a:solidFill>
              <a:effectLst/>
              <a:latin typeface="+mn-lt"/>
              <a:ea typeface="+mn-ea"/>
              <a:cs typeface="+mn-cs"/>
            </a:rPr>
            <a:t>とほぼ同水準である</a:t>
          </a:r>
          <a:r>
            <a:rPr kumimoji="1" lang="ja-JP" altLang="en-US" sz="1100">
              <a:solidFill>
                <a:schemeClr val="dk1"/>
              </a:solidFill>
              <a:effectLst/>
              <a:latin typeface="+mn-lt"/>
              <a:ea typeface="+mn-ea"/>
              <a:cs typeface="+mn-cs"/>
            </a:rPr>
            <a:t>が、その推移については、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年度にかけて低下しているのに対し</a:t>
          </a:r>
          <a:r>
            <a:rPr kumimoji="1" lang="ja-JP" altLang="en-US" sz="1100">
              <a:solidFill>
                <a:schemeClr val="dk1"/>
              </a:solidFill>
              <a:effectLst/>
              <a:latin typeface="+mn-lt"/>
              <a:ea typeface="+mn-ea"/>
              <a:cs typeface="+mn-cs"/>
            </a:rPr>
            <a:t>当市</a:t>
          </a:r>
          <a:r>
            <a:rPr kumimoji="1" lang="ja-JP" altLang="ja-JP" sz="1100">
              <a:solidFill>
                <a:schemeClr val="dk1"/>
              </a:solidFill>
              <a:effectLst/>
              <a:latin typeface="+mn-lt"/>
              <a:ea typeface="+mn-ea"/>
              <a:cs typeface="+mn-cs"/>
            </a:rPr>
            <a:t>は増加して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、本市の財政運営の基本姿勢である「債務残高の圧縮」と「将来への備え」を遵守することに</a:t>
          </a:r>
          <a:r>
            <a:rPr kumimoji="1" lang="ja-JP" altLang="en-US" sz="1100">
              <a:solidFill>
                <a:schemeClr val="dk1"/>
              </a:solidFill>
              <a:effectLst/>
              <a:latin typeface="+mn-lt"/>
              <a:ea typeface="+mn-ea"/>
              <a:cs typeface="+mn-cs"/>
            </a:rPr>
            <a:t>よって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債務償還比率を下げるよう努</a:t>
          </a:r>
          <a:r>
            <a:rPr kumimoji="1" lang="ja-JP" altLang="ja-JP" sz="1100">
              <a:solidFill>
                <a:schemeClr val="dk1"/>
              </a:solidFill>
              <a:effectLst/>
              <a:latin typeface="+mn-lt"/>
              <a:ea typeface="+mn-ea"/>
              <a:cs typeface="+mn-cs"/>
            </a:rPr>
            <a:t>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13970</xdr:rowOff>
    </xdr:from>
    <xdr:to>
      <xdr:col>76</xdr:col>
      <xdr:colOff>73025</xdr:colOff>
      <xdr:row>31</xdr:row>
      <xdr:rowOff>115570</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163847</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07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43956</xdr:rowOff>
    </xdr:from>
    <xdr:to>
      <xdr:col>72</xdr:col>
      <xdr:colOff>123825</xdr:colOff>
      <xdr:row>31</xdr:row>
      <xdr:rowOff>145556</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1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64770</xdr:rowOff>
    </xdr:from>
    <xdr:to>
      <xdr:col>76</xdr:col>
      <xdr:colOff>22225</xdr:colOff>
      <xdr:row>31</xdr:row>
      <xdr:rowOff>94756</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6151245"/>
          <a:ext cx="711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4" name="n_1aveValue債務償還比率">
          <a:extLst>
            <a:ext uri="{FF2B5EF4-FFF2-40B4-BE49-F238E27FC236}">
              <a16:creationId xmlns:a16="http://schemas.microsoft.com/office/drawing/2014/main" id="{00000000-0008-0000-0D00-000090000000}"/>
            </a:ext>
          </a:extLst>
        </xdr:cNvPr>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136683</xdr:rowOff>
    </xdr:from>
    <xdr:ext cx="469744" cy="259045"/>
    <xdr:sp macro="" textlink="">
      <xdr:nvSpPr>
        <xdr:cNvPr id="145" name="n_1mainValue債務償還比率">
          <a:extLst>
            <a:ext uri="{FF2B5EF4-FFF2-40B4-BE49-F238E27FC236}">
              <a16:creationId xmlns:a16="http://schemas.microsoft.com/office/drawing/2014/main" id="{00000000-0008-0000-0D00-000091000000}"/>
            </a:ext>
          </a:extLst>
        </xdr:cNvPr>
        <xdr:cNvSpPr txBox="1"/>
      </xdr:nvSpPr>
      <xdr:spPr>
        <a:xfrm>
          <a:off x="13836727" y="622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169418</xdr:rowOff>
    </xdr:from>
    <xdr:to>
      <xdr:col>24</xdr:col>
      <xdr:colOff>114300</xdr:colOff>
      <xdr:row>39</xdr:row>
      <xdr:rowOff>99568</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147845</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39624</xdr:rowOff>
    </xdr:from>
    <xdr:to>
      <xdr:col>24</xdr:col>
      <xdr:colOff>63500</xdr:colOff>
      <xdr:row>39</xdr:row>
      <xdr:rowOff>48768</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3797300" y="67261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75692</xdr:rowOff>
    </xdr:from>
    <xdr:to>
      <xdr:col>15</xdr:col>
      <xdr:colOff>101600</xdr:colOff>
      <xdr:row>40</xdr:row>
      <xdr:rowOff>5842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39624</xdr:rowOff>
    </xdr:from>
    <xdr:to>
      <xdr:col>19</xdr:col>
      <xdr:colOff>177800</xdr:colOff>
      <xdr:row>39</xdr:row>
      <xdr:rowOff>126492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7261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114554</xdr:rowOff>
    </xdr:from>
    <xdr:to>
      <xdr:col>10</xdr:col>
      <xdr:colOff>165100</xdr:colOff>
      <xdr:row>40</xdr:row>
      <xdr:rowOff>44704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126492</xdr:rowOff>
    </xdr:from>
    <xdr:to>
      <xdr:col>15</xdr:col>
      <xdr:colOff>50800</xdr:colOff>
      <xdr:row>39</xdr:row>
      <xdr:rowOff>165354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019300" y="68130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81551</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168419</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35831</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28601</xdr:rowOff>
    </xdr:from>
    <xdr:to>
      <xdr:col>55</xdr:col>
      <xdr:colOff>50800</xdr:colOff>
      <xdr:row>34</xdr:row>
      <xdr:rowOff>130201</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5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153078</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58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47269</xdr:rowOff>
    </xdr:from>
    <xdr:to>
      <xdr:col>50</xdr:col>
      <xdr:colOff>165100</xdr:colOff>
      <xdr:row>34</xdr:row>
      <xdr:rowOff>148869</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58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79401</xdr:rowOff>
    </xdr:from>
    <xdr:to>
      <xdr:col>55</xdr:col>
      <xdr:colOff>0</xdr:colOff>
      <xdr:row>34</xdr:row>
      <xdr:rowOff>98069</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5908701"/>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48717</xdr:rowOff>
    </xdr:from>
    <xdr:to>
      <xdr:col>46</xdr:col>
      <xdr:colOff>38100</xdr:colOff>
      <xdr:row>34</xdr:row>
      <xdr:rowOff>150317</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58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98069</xdr:rowOff>
    </xdr:from>
    <xdr:to>
      <xdr:col>50</xdr:col>
      <xdr:colOff>114300</xdr:colOff>
      <xdr:row>34</xdr:row>
      <xdr:rowOff>99517</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592736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53442</xdr:rowOff>
    </xdr:from>
    <xdr:to>
      <xdr:col>41</xdr:col>
      <xdr:colOff>101600</xdr:colOff>
      <xdr:row>34</xdr:row>
      <xdr:rowOff>155042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58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99517</xdr:rowOff>
    </xdr:from>
    <xdr:to>
      <xdr:col>45</xdr:col>
      <xdr:colOff>177800</xdr:colOff>
      <xdr:row>34</xdr:row>
      <xdr:rowOff>104242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592881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97782</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165396</xdr:rowOff>
    </xdr:from>
    <xdr:ext cx="534377"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411" y="565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166844</xdr:rowOff>
    </xdr:from>
    <xdr:ext cx="534377"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3111" y="56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119</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565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E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E00-0000A0000000}"/>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E00-0000A2000000}"/>
            </a:ext>
          </a:extLst>
        </xdr:cNvPr>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E00-0000A4000000}"/>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E00-0000AF000000}"/>
            </a:ext>
          </a:extLst>
        </xdr:cNvPr>
        <xdr:cNvSpPr txBox="1"/>
      </xdr:nvSpPr>
      <xdr:spPr>
        <a:xfrm>
          <a:off x="4673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41910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3797300" y="10157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163830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2908300" y="10157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163830</xdr:rowOff>
    </xdr:from>
    <xdr:to>
      <xdr:col>15</xdr:col>
      <xdr:colOff>50800</xdr:colOff>
      <xdr:row>60</xdr:row>
      <xdr:rowOff>45720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019300" y="10279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29508</xdr:rowOff>
    </xdr:from>
    <xdr:to>
      <xdr:col>55</xdr:col>
      <xdr:colOff>50800</xdr:colOff>
      <xdr:row>60</xdr:row>
      <xdr:rowOff>131108</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3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52385</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1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32309</xdr:rowOff>
    </xdr:from>
    <xdr:to>
      <xdr:col>50</xdr:col>
      <xdr:colOff>165100</xdr:colOff>
      <xdr:row>60</xdr:row>
      <xdr:rowOff>133909</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3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80308</xdr:rowOff>
    </xdr:from>
    <xdr:to>
      <xdr:col>55</xdr:col>
      <xdr:colOff>0</xdr:colOff>
      <xdr:row>60</xdr:row>
      <xdr:rowOff>83109</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367308"/>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33433</xdr:rowOff>
    </xdr:from>
    <xdr:to>
      <xdr:col>46</xdr:col>
      <xdr:colOff>38100</xdr:colOff>
      <xdr:row>60</xdr:row>
      <xdr:rowOff>135033</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3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83109</xdr:rowOff>
    </xdr:from>
    <xdr:to>
      <xdr:col>50</xdr:col>
      <xdr:colOff>114300</xdr:colOff>
      <xdr:row>60</xdr:row>
      <xdr:rowOff>84233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37010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38210</xdr:rowOff>
    </xdr:from>
    <xdr:to>
      <xdr:col>41</xdr:col>
      <xdr:colOff>101600</xdr:colOff>
      <xdr:row>60</xdr:row>
      <xdr:rowOff>139810</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3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84233</xdr:rowOff>
    </xdr:from>
    <xdr:to>
      <xdr:col>45</xdr:col>
      <xdr:colOff>177800</xdr:colOff>
      <xdr:row>60</xdr:row>
      <xdr:rowOff>89010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371233"/>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112996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7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150436</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09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151560</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09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156337</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10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62882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83</xdr:row>
      <xdr:rowOff>3811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41941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45720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423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85725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019300" y="14276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00000000-0008-0000-0E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a:extLst>
            <a:ext uri="{FF2B5EF4-FFF2-40B4-BE49-F238E27FC236}">
              <a16:creationId xmlns:a16="http://schemas.microsoft.com/office/drawing/2014/main" id="{00000000-0008-0000-0E00-00003B010000}"/>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a:extLst>
            <a:ext uri="{FF2B5EF4-FFF2-40B4-BE49-F238E27FC236}">
              <a16:creationId xmlns:a16="http://schemas.microsoft.com/office/drawing/2014/main" id="{00000000-0008-0000-0E00-00003D010000}"/>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a:extLst>
            <a:ext uri="{FF2B5EF4-FFF2-40B4-BE49-F238E27FC236}">
              <a16:creationId xmlns:a16="http://schemas.microsoft.com/office/drawing/2014/main" id="{00000000-0008-0000-0E00-00003F010000}"/>
            </a:ext>
          </a:extLst>
        </xdr:cNvPr>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30" name="【公営住宅】&#10;一人当たり面積該当値テキスト">
          <a:extLst>
            <a:ext uri="{FF2B5EF4-FFF2-40B4-BE49-F238E27FC236}">
              <a16:creationId xmlns:a16="http://schemas.microsoft.com/office/drawing/2014/main" id="{00000000-0008-0000-0E00-00004A010000}"/>
            </a:ext>
          </a:extLst>
        </xdr:cNvPr>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153606</xdr:rowOff>
    </xdr:from>
    <xdr:to>
      <xdr:col>50</xdr:col>
      <xdr:colOff>165100</xdr:colOff>
      <xdr:row>85</xdr:row>
      <xdr:rowOff>83756</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9588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32956</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9639300" y="14605636"/>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153606</xdr:rowOff>
    </xdr:from>
    <xdr:to>
      <xdr:col>46</xdr:col>
      <xdr:colOff>38100</xdr:colOff>
      <xdr:row>85</xdr:row>
      <xdr:rowOff>83756</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8699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32956</xdr:rowOff>
    </xdr:from>
    <xdr:to>
      <xdr:col>50</xdr:col>
      <xdr:colOff>114300</xdr:colOff>
      <xdr:row>85</xdr:row>
      <xdr:rowOff>32956</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8750300" y="14606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153606</xdr:rowOff>
    </xdr:from>
    <xdr:to>
      <xdr:col>41</xdr:col>
      <xdr:colOff>101600</xdr:colOff>
      <xdr:row>85</xdr:row>
      <xdr:rowOff>83756</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7810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32956</xdr:rowOff>
    </xdr:from>
    <xdr:to>
      <xdr:col>45</xdr:col>
      <xdr:colOff>177800</xdr:colOff>
      <xdr:row>85</xdr:row>
      <xdr:rowOff>32956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7861300" y="14606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a:extLst>
            <a:ext uri="{FF2B5EF4-FFF2-40B4-BE49-F238E27FC236}">
              <a16:creationId xmlns:a16="http://schemas.microsoft.com/office/drawing/2014/main" id="{00000000-0008-0000-0E00-000051010000}"/>
            </a:ext>
          </a:extLst>
        </xdr:cNvPr>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a:extLst>
            <a:ext uri="{FF2B5EF4-FFF2-40B4-BE49-F238E27FC236}">
              <a16:creationId xmlns:a16="http://schemas.microsoft.com/office/drawing/2014/main" id="{00000000-0008-0000-0E00-000052010000}"/>
            </a:ext>
          </a:extLst>
        </xdr:cNvPr>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a:extLst>
            <a:ext uri="{FF2B5EF4-FFF2-40B4-BE49-F238E27FC236}">
              <a16:creationId xmlns:a16="http://schemas.microsoft.com/office/drawing/2014/main" id="{00000000-0008-0000-0E00-000053010000}"/>
            </a:ext>
          </a:extLst>
        </xdr:cNvPr>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74883</xdr:rowOff>
    </xdr:from>
    <xdr:ext cx="469744" cy="259045"/>
    <xdr:sp macro="" textlink="">
      <xdr:nvSpPr>
        <xdr:cNvPr id="340" name="n_1mainValue【公営住宅】&#10;一人当たり面積">
          <a:extLst>
            <a:ext uri="{FF2B5EF4-FFF2-40B4-BE49-F238E27FC236}">
              <a16:creationId xmlns:a16="http://schemas.microsoft.com/office/drawing/2014/main" id="{00000000-0008-0000-0E00-000054010000}"/>
            </a:ext>
          </a:extLst>
        </xdr:cNvPr>
        <xdr:cNvSpPr txBox="1"/>
      </xdr:nvSpPr>
      <xdr:spPr>
        <a:xfrm>
          <a:off x="93917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74883</xdr:rowOff>
    </xdr:from>
    <xdr:ext cx="469744" cy="259045"/>
    <xdr:sp macro="" textlink="">
      <xdr:nvSpPr>
        <xdr:cNvPr id="341" name="n_2mainValue【公営住宅】&#10;一人当たり面積">
          <a:extLst>
            <a:ext uri="{FF2B5EF4-FFF2-40B4-BE49-F238E27FC236}">
              <a16:creationId xmlns:a16="http://schemas.microsoft.com/office/drawing/2014/main" id="{00000000-0008-0000-0E00-000055010000}"/>
            </a:ext>
          </a:extLst>
        </xdr:cNvPr>
        <xdr:cNvSpPr txBox="1"/>
      </xdr:nvSpPr>
      <xdr:spPr>
        <a:xfrm>
          <a:off x="85154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74883</xdr:rowOff>
    </xdr:from>
    <xdr:ext cx="469744" cy="259045"/>
    <xdr:sp macro="" textlink="">
      <xdr:nvSpPr>
        <xdr:cNvPr id="342" name="n_3mainValue【公営住宅】&#10;一人当たり面積">
          <a:extLst>
            <a:ext uri="{FF2B5EF4-FFF2-40B4-BE49-F238E27FC236}">
              <a16:creationId xmlns:a16="http://schemas.microsoft.com/office/drawing/2014/main" id="{00000000-0008-0000-0E00-000056010000}"/>
            </a:ext>
          </a:extLst>
        </xdr:cNvPr>
        <xdr:cNvSpPr txBox="1"/>
      </xdr:nvSpPr>
      <xdr:spPr>
        <a:xfrm>
          <a:off x="76264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a:extLst>
            <a:ext uri="{FF2B5EF4-FFF2-40B4-BE49-F238E27FC236}">
              <a16:creationId xmlns:a16="http://schemas.microsoft.com/office/drawing/2014/main" id="{00000000-0008-0000-0E00-00007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0" name="【認定こども園・幼稚園・保育所】&#10;有形固定資産減価償却率最小値テキスト">
          <a:extLst>
            <a:ext uri="{FF2B5EF4-FFF2-40B4-BE49-F238E27FC236}">
              <a16:creationId xmlns:a16="http://schemas.microsoft.com/office/drawing/2014/main" id="{00000000-0008-0000-0E00-00007C010000}"/>
            </a:ext>
          </a:extLst>
        </xdr:cNvPr>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2" name="【認定こども園・幼稚園・保育所】&#10;有形固定資産減価償却率最大値テキスト">
          <a:extLst>
            <a:ext uri="{FF2B5EF4-FFF2-40B4-BE49-F238E27FC236}">
              <a16:creationId xmlns:a16="http://schemas.microsoft.com/office/drawing/2014/main" id="{00000000-0008-0000-0E00-00007E010000}"/>
            </a:ext>
          </a:extLst>
        </xdr:cNvPr>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84" name="【認定こども園・幼稚園・保育所】&#10;有形固定資産減価償却率平均値テキスト">
          <a:extLst>
            <a:ext uri="{FF2B5EF4-FFF2-40B4-BE49-F238E27FC236}">
              <a16:creationId xmlns:a16="http://schemas.microsoft.com/office/drawing/2014/main" id="{00000000-0008-0000-0E00-000080010000}"/>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33972</xdr:rowOff>
    </xdr:from>
    <xdr:to>
      <xdr:col>85</xdr:col>
      <xdr:colOff>177800</xdr:colOff>
      <xdr:row>36</xdr:row>
      <xdr:rowOff>135572</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16268700" y="62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56849</xdr:rowOff>
    </xdr:from>
    <xdr:ext cx="405111" cy="259045"/>
    <xdr:sp macro="" textlink="">
      <xdr:nvSpPr>
        <xdr:cNvPr id="395" name="【認定こども園・幼稚園・保育所】&#10;有形固定資産減価償却率該当値テキスト">
          <a:extLst>
            <a:ext uri="{FF2B5EF4-FFF2-40B4-BE49-F238E27FC236}">
              <a16:creationId xmlns:a16="http://schemas.microsoft.com/office/drawing/2014/main" id="{00000000-0008-0000-0E00-00008B010000}"/>
            </a:ext>
          </a:extLst>
        </xdr:cNvPr>
        <xdr:cNvSpPr txBox="1"/>
      </xdr:nvSpPr>
      <xdr:spPr>
        <a:xfrm>
          <a:off x="16357600" y="605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108267</xdr:rowOff>
    </xdr:from>
    <xdr:to>
      <xdr:col>81</xdr:col>
      <xdr:colOff>101600</xdr:colOff>
      <xdr:row>37</xdr:row>
      <xdr:rowOff>38417</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15430500" y="62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84772</xdr:rowOff>
    </xdr:from>
    <xdr:to>
      <xdr:col>85</xdr:col>
      <xdr:colOff>127000</xdr:colOff>
      <xdr:row>36</xdr:row>
      <xdr:rowOff>159067</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5481300" y="6256972"/>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159067</xdr:rowOff>
    </xdr:from>
    <xdr:to>
      <xdr:col>81</xdr:col>
      <xdr:colOff>50800</xdr:colOff>
      <xdr:row>37</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14592300" y="6331267"/>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148272</xdr:rowOff>
    </xdr:from>
    <xdr:to>
      <xdr:col>72</xdr:col>
      <xdr:colOff>38100</xdr:colOff>
      <xdr:row>36</xdr:row>
      <xdr:rowOff>78422</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3652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27622</xdr:rowOff>
    </xdr:from>
    <xdr:to>
      <xdr:col>76</xdr:col>
      <xdr:colOff>114300</xdr:colOff>
      <xdr:row>37</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3703300" y="6199822"/>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02" name="n_1aveValue【認定こども園・幼稚園・保育所】&#10;有形固定資産減価償却率">
          <a:extLst>
            <a:ext uri="{FF2B5EF4-FFF2-40B4-BE49-F238E27FC236}">
              <a16:creationId xmlns:a16="http://schemas.microsoft.com/office/drawing/2014/main" id="{00000000-0008-0000-0E00-000092010000}"/>
            </a:ext>
          </a:extLst>
        </xdr:cNvPr>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03" name="n_2aveValue【認定こども園・幼稚園・保育所】&#10;有形固定資産減価償却率">
          <a:extLst>
            <a:ext uri="{FF2B5EF4-FFF2-40B4-BE49-F238E27FC236}">
              <a16:creationId xmlns:a16="http://schemas.microsoft.com/office/drawing/2014/main" id="{00000000-0008-0000-0E00-000093010000}"/>
            </a:ext>
          </a:extLst>
        </xdr:cNvPr>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404" name="n_3aveValue【認定こども園・幼稚園・保育所】&#10;有形固定資産減価償却率">
          <a:extLst>
            <a:ext uri="{FF2B5EF4-FFF2-40B4-BE49-F238E27FC236}">
              <a16:creationId xmlns:a16="http://schemas.microsoft.com/office/drawing/2014/main" id="{00000000-0008-0000-0E00-000094010000}"/>
            </a:ext>
          </a:extLst>
        </xdr:cNvPr>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54944</xdr:rowOff>
    </xdr:from>
    <xdr:ext cx="405111" cy="259045"/>
    <xdr:sp macro="" textlink="">
      <xdr:nvSpPr>
        <xdr:cNvPr id="405" name="n_1main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05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06" name="n_2main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94949</xdr:rowOff>
    </xdr:from>
    <xdr:ext cx="405111" cy="259045"/>
    <xdr:sp macro="" textlink="">
      <xdr:nvSpPr>
        <xdr:cNvPr id="407" name="n_3main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592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a:extLst>
            <a:ext uri="{FF2B5EF4-FFF2-40B4-BE49-F238E27FC236}">
              <a16:creationId xmlns:a16="http://schemas.microsoft.com/office/drawing/2014/main" id="{00000000-0008-0000-0E00-0000A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2" name="【認定こども園・幼稚園・保育所】&#10;一人当たり面積最小値テキスト">
          <a:extLst>
            <a:ext uri="{FF2B5EF4-FFF2-40B4-BE49-F238E27FC236}">
              <a16:creationId xmlns:a16="http://schemas.microsoft.com/office/drawing/2014/main" id="{00000000-0008-0000-0E00-0000B0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4" name="【認定こども園・幼稚園・保育所】&#10;一人当たり面積最大値テキスト">
          <a:extLst>
            <a:ext uri="{FF2B5EF4-FFF2-40B4-BE49-F238E27FC236}">
              <a16:creationId xmlns:a16="http://schemas.microsoft.com/office/drawing/2014/main" id="{00000000-0008-0000-0E00-0000B2010000}"/>
            </a:ext>
          </a:extLst>
        </xdr:cNvPr>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436" name="【認定こども園・幼稚園・保育所】&#10;一人当たり面積平均値テキスト">
          <a:extLst>
            <a:ext uri="{FF2B5EF4-FFF2-40B4-BE49-F238E27FC236}">
              <a16:creationId xmlns:a16="http://schemas.microsoft.com/office/drawing/2014/main" id="{00000000-0008-0000-0E00-0000B4010000}"/>
            </a:ext>
          </a:extLst>
        </xdr:cNvPr>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22110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82567</xdr:rowOff>
    </xdr:from>
    <xdr:ext cx="469744" cy="259045"/>
    <xdr:sp macro="" textlink="">
      <xdr:nvSpPr>
        <xdr:cNvPr id="447" name="【認定こども園・幼稚園・保育所】&#10;一人当たり面積該当値テキスト">
          <a:extLst>
            <a:ext uri="{FF2B5EF4-FFF2-40B4-BE49-F238E27FC236}">
              <a16:creationId xmlns:a16="http://schemas.microsoft.com/office/drawing/2014/main" id="{00000000-0008-0000-0E00-0000BF010000}"/>
            </a:ext>
          </a:extLst>
        </xdr:cNvPr>
        <xdr:cNvSpPr txBox="1"/>
      </xdr:nvSpPr>
      <xdr:spPr>
        <a:xfrm>
          <a:off x="22199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448" name="楕円 447">
          <a:extLst>
            <a:ext uri="{FF2B5EF4-FFF2-40B4-BE49-F238E27FC236}">
              <a16:creationId xmlns:a16="http://schemas.microsoft.com/office/drawing/2014/main" id="{00000000-0008-0000-0E00-0000C0010000}"/>
            </a:ext>
          </a:extLst>
        </xdr:cNvPr>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110490</xdr:rowOff>
    </xdr:from>
    <xdr:to>
      <xdr:col>116</xdr:col>
      <xdr:colOff>63500</xdr:colOff>
      <xdr:row>38</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21323300" y="6625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20434300" y="6602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9494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125730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9545300" y="660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54" name="n_1aveValue【認定こども園・幼稚園・保育所】&#10;一人当たり面積">
          <a:extLst>
            <a:ext uri="{FF2B5EF4-FFF2-40B4-BE49-F238E27FC236}">
              <a16:creationId xmlns:a16="http://schemas.microsoft.com/office/drawing/2014/main" id="{00000000-0008-0000-0E00-0000C6010000}"/>
            </a:ext>
          </a:extLst>
        </xdr:cNvPr>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55" name="n_2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456" name="n_3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10177</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21607</xdr:rowOff>
    </xdr:from>
    <xdr:ext cx="469744" cy="259045"/>
    <xdr:sp macro="" textlink="">
      <xdr:nvSpPr>
        <xdr:cNvPr id="459" name="n_3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19310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a:extLst>
            <a:ext uri="{FF2B5EF4-FFF2-40B4-BE49-F238E27FC236}">
              <a16:creationId xmlns:a16="http://schemas.microsoft.com/office/drawing/2014/main" id="{00000000-0008-0000-0E00-0000E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7" name="【学校施設】&#10;有形固定資産減価償却率最小値テキスト">
          <a:extLst>
            <a:ext uri="{FF2B5EF4-FFF2-40B4-BE49-F238E27FC236}">
              <a16:creationId xmlns:a16="http://schemas.microsoft.com/office/drawing/2014/main" id="{00000000-0008-0000-0E00-0000E7010000}"/>
            </a:ext>
          </a:extLst>
        </xdr:cNvPr>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89" name="【学校施設】&#10;有形固定資産減価償却率最大値テキスト">
          <a:extLst>
            <a:ext uri="{FF2B5EF4-FFF2-40B4-BE49-F238E27FC236}">
              <a16:creationId xmlns:a16="http://schemas.microsoft.com/office/drawing/2014/main" id="{00000000-0008-0000-0E00-0000E9010000}"/>
            </a:ext>
          </a:extLst>
        </xdr:cNvPr>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91" name="【学校施設】&#10;有形固定資産減価償却率平均値テキスト">
          <a:extLst>
            <a:ext uri="{FF2B5EF4-FFF2-40B4-BE49-F238E27FC236}">
              <a16:creationId xmlns:a16="http://schemas.microsoft.com/office/drawing/2014/main" id="{00000000-0008-0000-0E00-0000EB010000}"/>
            </a:ext>
          </a:extLst>
        </xdr:cNvPr>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02" name="【学校施設】&#10;有形固定資産減価償却率該当値テキスト">
          <a:extLst>
            <a:ext uri="{FF2B5EF4-FFF2-40B4-BE49-F238E27FC236}">
              <a16:creationId xmlns:a16="http://schemas.microsoft.com/office/drawing/2014/main" id="{00000000-0008-0000-0E00-0000F6010000}"/>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34290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5481300" y="10447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61</xdr:row>
      <xdr:rowOff>34290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4592300" y="1039803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153488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3703300" y="103980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09" name="n_1aveValue【学校施設】&#10;有形固定資産減価償却率">
          <a:extLst>
            <a:ext uri="{FF2B5EF4-FFF2-40B4-BE49-F238E27FC236}">
              <a16:creationId xmlns:a16="http://schemas.microsoft.com/office/drawing/2014/main" id="{00000000-0008-0000-0E00-0000FD010000}"/>
            </a:ext>
          </a:extLst>
        </xdr:cNvPr>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10" name="n_2aveValue【学校施設】&#10;有形固定資産減価償却率">
          <a:extLst>
            <a:ext uri="{FF2B5EF4-FFF2-40B4-BE49-F238E27FC236}">
              <a16:creationId xmlns:a16="http://schemas.microsoft.com/office/drawing/2014/main" id="{00000000-0008-0000-0E00-0000FE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11" name="n_3aveValue【学校施設】&#10;有形固定資産減価償却率">
          <a:extLst>
            <a:ext uri="{FF2B5EF4-FFF2-40B4-BE49-F238E27FC236}">
              <a16:creationId xmlns:a16="http://schemas.microsoft.com/office/drawing/2014/main" id="{00000000-0008-0000-0E00-0000FF010000}"/>
            </a:ext>
          </a:extLst>
        </xdr:cNvPr>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12" name="n_1mainValue【学校施設】&#10;有形固定資産減価償却率">
          <a:extLst>
            <a:ext uri="{FF2B5EF4-FFF2-40B4-BE49-F238E27FC236}">
              <a16:creationId xmlns:a16="http://schemas.microsoft.com/office/drawing/2014/main" id="{00000000-0008-0000-0E00-000000020000}"/>
            </a:ext>
          </a:extLst>
        </xdr:cNvPr>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13" name="n_2mainValue【学校施設】&#10;有形固定資産減価償却率">
          <a:extLst>
            <a:ext uri="{FF2B5EF4-FFF2-40B4-BE49-F238E27FC236}">
              <a16:creationId xmlns:a16="http://schemas.microsoft.com/office/drawing/2014/main" id="{00000000-0008-0000-0E00-000001020000}"/>
            </a:ext>
          </a:extLst>
        </xdr:cNvPr>
        <xdr:cNvSpPr txBox="1"/>
      </xdr:nvSpPr>
      <xdr:spPr>
        <a:xfrm>
          <a:off x="14389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14" name="n_3mainValue【学校施設】&#10;有形固定資産減価償却率">
          <a:extLst>
            <a:ext uri="{FF2B5EF4-FFF2-40B4-BE49-F238E27FC236}">
              <a16:creationId xmlns:a16="http://schemas.microsoft.com/office/drawing/2014/main" id="{00000000-0008-0000-0E00-000002020000}"/>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a:extLst>
            <a:ext uri="{FF2B5EF4-FFF2-40B4-BE49-F238E27FC236}">
              <a16:creationId xmlns:a16="http://schemas.microsoft.com/office/drawing/2014/main" id="{00000000-0008-0000-0E00-00001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38" name="【学校施設】&#10;一人当たり面積最小値テキスト">
          <a:extLst>
            <a:ext uri="{FF2B5EF4-FFF2-40B4-BE49-F238E27FC236}">
              <a16:creationId xmlns:a16="http://schemas.microsoft.com/office/drawing/2014/main" id="{00000000-0008-0000-0E00-00001A020000}"/>
            </a:ext>
          </a:extLst>
        </xdr:cNvPr>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0" name="【学校施設】&#10;一人当たり面積最大値テキスト">
          <a:extLst>
            <a:ext uri="{FF2B5EF4-FFF2-40B4-BE49-F238E27FC236}">
              <a16:creationId xmlns:a16="http://schemas.microsoft.com/office/drawing/2014/main" id="{00000000-0008-0000-0E00-00001C020000}"/>
            </a:ext>
          </a:extLst>
        </xdr:cNvPr>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542" name="【学校施設】&#10;一人当たり面積平均値テキスト">
          <a:extLst>
            <a:ext uri="{FF2B5EF4-FFF2-40B4-BE49-F238E27FC236}">
              <a16:creationId xmlns:a16="http://schemas.microsoft.com/office/drawing/2014/main" id="{00000000-0008-0000-0E00-00001E020000}"/>
            </a:ext>
          </a:extLst>
        </xdr:cNvPr>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118364</xdr:rowOff>
    </xdr:from>
    <xdr:to>
      <xdr:col>116</xdr:col>
      <xdr:colOff>114300</xdr:colOff>
      <xdr:row>61</xdr:row>
      <xdr:rowOff>48514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22110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141241</xdr:rowOff>
    </xdr:from>
    <xdr:ext cx="469744" cy="259045"/>
    <xdr:sp macro="" textlink="">
      <xdr:nvSpPr>
        <xdr:cNvPr id="553" name="【学校施設】&#10;一人当たり面積該当値テキスト">
          <a:extLst>
            <a:ext uri="{FF2B5EF4-FFF2-40B4-BE49-F238E27FC236}">
              <a16:creationId xmlns:a16="http://schemas.microsoft.com/office/drawing/2014/main" id="{00000000-0008-0000-0E00-000029020000}"/>
            </a:ext>
          </a:extLst>
        </xdr:cNvPr>
        <xdr:cNvSpPr txBox="1"/>
      </xdr:nvSpPr>
      <xdr:spPr>
        <a:xfrm>
          <a:off x="22199600" y="102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36576</xdr:rowOff>
    </xdr:from>
    <xdr:to>
      <xdr:col>116</xdr:col>
      <xdr:colOff>63500</xdr:colOff>
      <xdr:row>60</xdr:row>
      <xdr:rowOff>169164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21323300" y="1032357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134366</xdr:rowOff>
    </xdr:from>
    <xdr:to>
      <xdr:col>107</xdr:col>
      <xdr:colOff>101600</xdr:colOff>
      <xdr:row>60</xdr:row>
      <xdr:rowOff>64516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20383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xdr:rowOff>
    </xdr:from>
    <xdr:to>
      <xdr:col>111</xdr:col>
      <xdr:colOff>177800</xdr:colOff>
      <xdr:row>60</xdr:row>
      <xdr:rowOff>36576</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20434300" y="10300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132842</xdr:rowOff>
    </xdr:from>
    <xdr:to>
      <xdr:col>102</xdr:col>
      <xdr:colOff>165100</xdr:colOff>
      <xdr:row>60</xdr:row>
      <xdr:rowOff>62992</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949450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xdr:rowOff>
    </xdr:from>
    <xdr:to>
      <xdr:col>107</xdr:col>
      <xdr:colOff>50800</xdr:colOff>
      <xdr:row>60</xdr:row>
      <xdr:rowOff>13716</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9545300" y="102991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560" name="n_1aveValue【学校施設】&#10;一人当たり面積">
          <a:extLst>
            <a:ext uri="{FF2B5EF4-FFF2-40B4-BE49-F238E27FC236}">
              <a16:creationId xmlns:a16="http://schemas.microsoft.com/office/drawing/2014/main" id="{00000000-0008-0000-0E00-000030020000}"/>
            </a:ext>
          </a:extLst>
        </xdr:cNvPr>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561" name="n_2aveValue【学校施設】&#10;一人当たり面積">
          <a:extLst>
            <a:ext uri="{FF2B5EF4-FFF2-40B4-BE49-F238E27FC236}">
              <a16:creationId xmlns:a16="http://schemas.microsoft.com/office/drawing/2014/main" id="{00000000-0008-0000-0E00-000031020000}"/>
            </a:ext>
          </a:extLst>
        </xdr:cNvPr>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123461</xdr:rowOff>
    </xdr:from>
    <xdr:ext cx="469744" cy="259045"/>
    <xdr:sp macro="" textlink="">
      <xdr:nvSpPr>
        <xdr:cNvPr id="562" name="n_3aveValue【学校施設】&#10;一人当たり面積">
          <a:extLst>
            <a:ext uri="{FF2B5EF4-FFF2-40B4-BE49-F238E27FC236}">
              <a16:creationId xmlns:a16="http://schemas.microsoft.com/office/drawing/2014/main" id="{00000000-0008-0000-0E00-000032020000}"/>
            </a:ext>
          </a:extLst>
        </xdr:cNvPr>
        <xdr:cNvSpPr txBox="1"/>
      </xdr:nvSpPr>
      <xdr:spPr>
        <a:xfrm>
          <a:off x="1931042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563" name="n_1mainValue【学校施設】&#10;一人当たり面積">
          <a:extLst>
            <a:ext uri="{FF2B5EF4-FFF2-40B4-BE49-F238E27FC236}">
              <a16:creationId xmlns:a16="http://schemas.microsoft.com/office/drawing/2014/main" id="{00000000-0008-0000-0E00-000033020000}"/>
            </a:ext>
          </a:extLst>
        </xdr:cNvPr>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81043</xdr:rowOff>
    </xdr:from>
    <xdr:ext cx="469744" cy="259045"/>
    <xdr:sp macro="" textlink="">
      <xdr:nvSpPr>
        <xdr:cNvPr id="564" name="n_2mainValue【学校施設】&#10;一人当たり面積">
          <a:extLst>
            <a:ext uri="{FF2B5EF4-FFF2-40B4-BE49-F238E27FC236}">
              <a16:creationId xmlns:a16="http://schemas.microsoft.com/office/drawing/2014/main" id="{00000000-0008-0000-0E00-000034020000}"/>
            </a:ext>
          </a:extLst>
        </xdr:cNvPr>
        <xdr:cNvSpPr txBox="1"/>
      </xdr:nvSpPr>
      <xdr:spPr>
        <a:xfrm>
          <a:off x="20199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79519</xdr:rowOff>
    </xdr:from>
    <xdr:ext cx="469744" cy="259045"/>
    <xdr:sp macro="" textlink="">
      <xdr:nvSpPr>
        <xdr:cNvPr id="565" name="n_3mainValue【学校施設】&#10;一人当たり面積">
          <a:extLst>
            <a:ext uri="{FF2B5EF4-FFF2-40B4-BE49-F238E27FC236}">
              <a16:creationId xmlns:a16="http://schemas.microsoft.com/office/drawing/2014/main" id="{00000000-0008-0000-0E00-000035020000}"/>
            </a:ext>
          </a:extLst>
        </xdr:cNvPr>
        <xdr:cNvSpPr txBox="1"/>
      </xdr:nvSpPr>
      <xdr:spPr>
        <a:xfrm>
          <a:off x="19310427"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92" name="【児童館】&#10;有形固定資産減価償却率最小値テキスト">
          <a:extLst>
            <a:ext uri="{FF2B5EF4-FFF2-40B4-BE49-F238E27FC236}">
              <a16:creationId xmlns:a16="http://schemas.microsoft.com/office/drawing/2014/main" id="{00000000-0008-0000-0E00-000050020000}"/>
            </a:ext>
          </a:extLst>
        </xdr:cNvPr>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4" name="【児童館】&#10;有形固定資産減価償却率最大値テキスト">
          <a:extLst>
            <a:ext uri="{FF2B5EF4-FFF2-40B4-BE49-F238E27FC236}">
              <a16:creationId xmlns:a16="http://schemas.microsoft.com/office/drawing/2014/main" id="{00000000-0008-0000-0E00-000052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96" name="【児童館】&#10;有形固定資産減価償却率平均値テキスト">
          <a:extLst>
            <a:ext uri="{FF2B5EF4-FFF2-40B4-BE49-F238E27FC236}">
              <a16:creationId xmlns:a16="http://schemas.microsoft.com/office/drawing/2014/main" id="{00000000-0008-0000-0E00-000054020000}"/>
            </a:ext>
          </a:extLst>
        </xdr:cNvPr>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07" name="【児童館】&#10;有形固定資産減価償却率該当値テキスト">
          <a:extLst>
            <a:ext uri="{FF2B5EF4-FFF2-40B4-BE49-F238E27FC236}">
              <a16:creationId xmlns:a16="http://schemas.microsoft.com/office/drawing/2014/main" id="{00000000-0008-0000-0E00-00005F020000}"/>
            </a:ext>
          </a:extLst>
        </xdr:cNvPr>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127726</xdr:rowOff>
    </xdr:from>
    <xdr:to>
      <xdr:col>81</xdr:col>
      <xdr:colOff>101600</xdr:colOff>
      <xdr:row>81</xdr:row>
      <xdr:rowOff>57876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5430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81</xdr:row>
      <xdr:rowOff>7076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5481300" y="138618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4541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7076</xdr:rowOff>
    </xdr:from>
    <xdr:to>
      <xdr:col>81</xdr:col>
      <xdr:colOff>50800</xdr:colOff>
      <xdr:row>81</xdr:row>
      <xdr:rowOff>41366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4592300" y="138945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23223</xdr:rowOff>
    </xdr:from>
    <xdr:to>
      <xdr:col>72</xdr:col>
      <xdr:colOff>38100</xdr:colOff>
      <xdr:row>81</xdr:row>
      <xdr:rowOff>124823</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3652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41366</xdr:rowOff>
    </xdr:from>
    <xdr:to>
      <xdr:col>76</xdr:col>
      <xdr:colOff>114300</xdr:colOff>
      <xdr:row>81</xdr:row>
      <xdr:rowOff>74023</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3703300" y="139288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614" name="n_1aveValue【児童館】&#10;有形固定資産減価償却率">
          <a:extLst>
            <a:ext uri="{FF2B5EF4-FFF2-40B4-BE49-F238E27FC236}">
              <a16:creationId xmlns:a16="http://schemas.microsoft.com/office/drawing/2014/main" id="{00000000-0008-0000-0E00-000066020000}"/>
            </a:ext>
          </a:extLst>
        </xdr:cNvPr>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615" name="n_2aveValue【児童館】&#10;有形固定資産減価償却率">
          <a:extLst>
            <a:ext uri="{FF2B5EF4-FFF2-40B4-BE49-F238E27FC236}">
              <a16:creationId xmlns:a16="http://schemas.microsoft.com/office/drawing/2014/main" id="{00000000-0008-0000-0E00-000067020000}"/>
            </a:ext>
          </a:extLst>
        </xdr:cNvPr>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616" name="n_3aveValue【児童館】&#10;有形固定資産減価償却率">
          <a:extLst>
            <a:ext uri="{FF2B5EF4-FFF2-40B4-BE49-F238E27FC236}">
              <a16:creationId xmlns:a16="http://schemas.microsoft.com/office/drawing/2014/main" id="{00000000-0008-0000-0E00-000068020000}"/>
            </a:ext>
          </a:extLst>
        </xdr:cNvPr>
        <xdr:cNvSpPr txBox="1"/>
      </xdr:nvSpPr>
      <xdr:spPr>
        <a:xfrm>
          <a:off x="13500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74403</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108693</xdr:rowOff>
    </xdr:from>
    <xdr:ext cx="405111" cy="259045"/>
    <xdr:sp macro="" textlink="">
      <xdr:nvSpPr>
        <xdr:cNvPr id="618" name="n_2main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141350</xdr:rowOff>
    </xdr:from>
    <xdr:ext cx="405111" cy="259045"/>
    <xdr:sp macro="" textlink="">
      <xdr:nvSpPr>
        <xdr:cNvPr id="619" name="n_3main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00000000-0008-0000-0E00-00008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6" name="【児童館】&#10;一人当たり面積最小値テキスト">
          <a:extLst>
            <a:ext uri="{FF2B5EF4-FFF2-40B4-BE49-F238E27FC236}">
              <a16:creationId xmlns:a16="http://schemas.microsoft.com/office/drawing/2014/main" id="{00000000-0008-0000-0E00-000086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48" name="【児童館】&#10;一人当たり面積最大値テキスト">
          <a:extLst>
            <a:ext uri="{FF2B5EF4-FFF2-40B4-BE49-F238E27FC236}">
              <a16:creationId xmlns:a16="http://schemas.microsoft.com/office/drawing/2014/main" id="{00000000-0008-0000-0E00-000088020000}"/>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50" name="【児童館】&#10;一人当たり面積平均値テキスト">
          <a:extLst>
            <a:ext uri="{FF2B5EF4-FFF2-40B4-BE49-F238E27FC236}">
              <a16:creationId xmlns:a16="http://schemas.microsoft.com/office/drawing/2014/main" id="{00000000-0008-0000-0E00-00008A020000}"/>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61" name="【児童館】&#10;一人当たり面積該当値テキスト">
          <a:extLst>
            <a:ext uri="{FF2B5EF4-FFF2-40B4-BE49-F238E27FC236}">
              <a16:creationId xmlns:a16="http://schemas.microsoft.com/office/drawing/2014/main" id="{00000000-0008-0000-0E00-000095020000}"/>
            </a:ext>
          </a:extLst>
        </xdr:cNvPr>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68" name="n_1aveValue【児童館】&#10;一人当たり面積">
          <a:extLst>
            <a:ext uri="{FF2B5EF4-FFF2-40B4-BE49-F238E27FC236}">
              <a16:creationId xmlns:a16="http://schemas.microsoft.com/office/drawing/2014/main" id="{00000000-0008-0000-0E00-00009C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69" name="n_2aveValue【児童館】&#10;一人当たり面積">
          <a:extLst>
            <a:ext uri="{FF2B5EF4-FFF2-40B4-BE49-F238E27FC236}">
              <a16:creationId xmlns:a16="http://schemas.microsoft.com/office/drawing/2014/main" id="{00000000-0008-0000-0E00-00009D02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70" name="n_3aveValue【児童館】&#10;一人当たり面積">
          <a:extLst>
            <a:ext uri="{FF2B5EF4-FFF2-40B4-BE49-F238E27FC236}">
              <a16:creationId xmlns:a16="http://schemas.microsoft.com/office/drawing/2014/main" id="{00000000-0008-0000-0E00-00009E02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671" name="n_1mainValue【児童館】&#10;一人当たり面積">
          <a:extLst>
            <a:ext uri="{FF2B5EF4-FFF2-40B4-BE49-F238E27FC236}">
              <a16:creationId xmlns:a16="http://schemas.microsoft.com/office/drawing/2014/main" id="{00000000-0008-0000-0E00-00009F020000}"/>
            </a:ext>
          </a:extLst>
        </xdr:cNvPr>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672" name="n_2mainValue【児童館】&#10;一人当たり面積">
          <a:extLst>
            <a:ext uri="{FF2B5EF4-FFF2-40B4-BE49-F238E27FC236}">
              <a16:creationId xmlns:a16="http://schemas.microsoft.com/office/drawing/2014/main" id="{00000000-0008-0000-0E00-0000A0020000}"/>
            </a:ext>
          </a:extLst>
        </xdr:cNvPr>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673" name="n_3mainValue【児童館】&#10;一人当たり面積">
          <a:extLst>
            <a:ext uri="{FF2B5EF4-FFF2-40B4-BE49-F238E27FC236}">
              <a16:creationId xmlns:a16="http://schemas.microsoft.com/office/drawing/2014/main" id="{00000000-0008-0000-0E00-0000A1020000}"/>
            </a:ext>
          </a:extLst>
        </xdr:cNvPr>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a:extLst>
            <a:ext uri="{FF2B5EF4-FFF2-40B4-BE49-F238E27FC236}">
              <a16:creationId xmlns:a16="http://schemas.microsoft.com/office/drawing/2014/main" id="{00000000-0008-0000-0E00-0000B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99" name="【公民館】&#10;有形固定資産減価償却率最小値テキスト">
          <a:extLst>
            <a:ext uri="{FF2B5EF4-FFF2-40B4-BE49-F238E27FC236}">
              <a16:creationId xmlns:a16="http://schemas.microsoft.com/office/drawing/2014/main" id="{00000000-0008-0000-0E00-0000BB020000}"/>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01" name="【公民館】&#10;有形固定資産減価償却率最大値テキスト">
          <a:extLst>
            <a:ext uri="{FF2B5EF4-FFF2-40B4-BE49-F238E27FC236}">
              <a16:creationId xmlns:a16="http://schemas.microsoft.com/office/drawing/2014/main" id="{00000000-0008-0000-0E00-0000BD020000}"/>
            </a:ext>
          </a:extLst>
        </xdr:cNvPr>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03" name="【公民館】&#10;有形固定資産減価償却率平均値テキスト">
          <a:extLst>
            <a:ext uri="{FF2B5EF4-FFF2-40B4-BE49-F238E27FC236}">
              <a16:creationId xmlns:a16="http://schemas.microsoft.com/office/drawing/2014/main" id="{00000000-0008-0000-0E00-0000BF020000}"/>
            </a:ext>
          </a:extLst>
        </xdr:cNvPr>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14" name="【公民館】&#10;有形固定資産減価償却率該当値テキスト">
          <a:extLst>
            <a:ext uri="{FF2B5EF4-FFF2-40B4-BE49-F238E27FC236}">
              <a16:creationId xmlns:a16="http://schemas.microsoft.com/office/drawing/2014/main" id="{00000000-0008-0000-0E00-0000CA020000}"/>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161925</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5481300" y="181356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145414</xdr:rowOff>
    </xdr:from>
    <xdr:to>
      <xdr:col>76</xdr:col>
      <xdr:colOff>165100</xdr:colOff>
      <xdr:row>106</xdr:row>
      <xdr:rowOff>75564</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4541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161925</xdr:rowOff>
    </xdr:from>
    <xdr:to>
      <xdr:col>81</xdr:col>
      <xdr:colOff>50800</xdr:colOff>
      <xdr:row>106</xdr:row>
      <xdr:rowOff>24764</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4592300" y="18164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xdr:rowOff>
    </xdr:from>
    <xdr:to>
      <xdr:col>72</xdr:col>
      <xdr:colOff>38100</xdr:colOff>
      <xdr:row>106</xdr:row>
      <xdr:rowOff>117475</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3652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24764</xdr:rowOff>
    </xdr:from>
    <xdr:to>
      <xdr:col>76</xdr:col>
      <xdr:colOff>114300</xdr:colOff>
      <xdr:row>106</xdr:row>
      <xdr:rowOff>66675</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3703300" y="18198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21" name="n_1aveValue【公民館】&#10;有形固定資産減価償却率">
          <a:extLst>
            <a:ext uri="{FF2B5EF4-FFF2-40B4-BE49-F238E27FC236}">
              <a16:creationId xmlns:a16="http://schemas.microsoft.com/office/drawing/2014/main" id="{00000000-0008-0000-0E00-0000D1020000}"/>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22" name="n_2aveValue【公民館】&#10;有形固定資産減価償却率">
          <a:extLst>
            <a:ext uri="{FF2B5EF4-FFF2-40B4-BE49-F238E27FC236}">
              <a16:creationId xmlns:a16="http://schemas.microsoft.com/office/drawing/2014/main" id="{00000000-0008-0000-0E00-0000D2020000}"/>
            </a:ext>
          </a:extLst>
        </xdr:cNvPr>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23" name="n_3aveValue【公民館】&#10;有形固定資産減価償却率">
          <a:extLst>
            <a:ext uri="{FF2B5EF4-FFF2-40B4-BE49-F238E27FC236}">
              <a16:creationId xmlns:a16="http://schemas.microsoft.com/office/drawing/2014/main" id="{00000000-0008-0000-0E00-0000D3020000}"/>
            </a:ext>
          </a:extLst>
        </xdr:cNvPr>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724" name="n_1mainValue【公民館】&#10;有形固定資産減価償却率">
          <a:extLst>
            <a:ext uri="{FF2B5EF4-FFF2-40B4-BE49-F238E27FC236}">
              <a16:creationId xmlns:a16="http://schemas.microsoft.com/office/drawing/2014/main" id="{00000000-0008-0000-0E00-0000D4020000}"/>
            </a:ext>
          </a:extLst>
        </xdr:cNvPr>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66691</xdr:rowOff>
    </xdr:from>
    <xdr:ext cx="405111" cy="259045"/>
    <xdr:sp macro="" textlink="">
      <xdr:nvSpPr>
        <xdr:cNvPr id="725" name="n_2mainValue【公民館】&#10;有形固定資産減価償却率">
          <a:extLst>
            <a:ext uri="{FF2B5EF4-FFF2-40B4-BE49-F238E27FC236}">
              <a16:creationId xmlns:a16="http://schemas.microsoft.com/office/drawing/2014/main" id="{00000000-0008-0000-0E00-0000D5020000}"/>
            </a:ext>
          </a:extLst>
        </xdr:cNvPr>
        <xdr:cNvSpPr txBox="1"/>
      </xdr:nvSpPr>
      <xdr:spPr>
        <a:xfrm>
          <a:off x="14389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108602</xdr:rowOff>
    </xdr:from>
    <xdr:ext cx="405111" cy="259045"/>
    <xdr:sp macro="" textlink="">
      <xdr:nvSpPr>
        <xdr:cNvPr id="726" name="n_3mainValue【公民館】&#10;有形固定資産減価償却率">
          <a:extLst>
            <a:ext uri="{FF2B5EF4-FFF2-40B4-BE49-F238E27FC236}">
              <a16:creationId xmlns:a16="http://schemas.microsoft.com/office/drawing/2014/main" id="{00000000-0008-0000-0E00-0000D6020000}"/>
            </a:ext>
          </a:extLst>
        </xdr:cNvPr>
        <xdr:cNvSpPr txBox="1"/>
      </xdr:nvSpPr>
      <xdr:spPr>
        <a:xfrm>
          <a:off x="13500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a:extLst>
            <a:ext uri="{FF2B5EF4-FFF2-40B4-BE49-F238E27FC236}">
              <a16:creationId xmlns:a16="http://schemas.microsoft.com/office/drawing/2014/main" id="{00000000-0008-0000-0E00-0000E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1" name="【公民館】&#10;一人当たり面積最小値テキスト">
          <a:extLst>
            <a:ext uri="{FF2B5EF4-FFF2-40B4-BE49-F238E27FC236}">
              <a16:creationId xmlns:a16="http://schemas.microsoft.com/office/drawing/2014/main" id="{00000000-0008-0000-0E00-0000EF02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3" name="【公民館】&#10;一人当たり面積最大値テキスト">
          <a:extLst>
            <a:ext uri="{FF2B5EF4-FFF2-40B4-BE49-F238E27FC236}">
              <a16:creationId xmlns:a16="http://schemas.microsoft.com/office/drawing/2014/main" id="{00000000-0008-0000-0E00-0000F102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5" name="【公民館】&#10;一人当たり面積平均値テキスト">
          <a:extLst>
            <a:ext uri="{FF2B5EF4-FFF2-40B4-BE49-F238E27FC236}">
              <a16:creationId xmlns:a16="http://schemas.microsoft.com/office/drawing/2014/main" id="{00000000-0008-0000-0E00-0000F302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766" name="【公民館】&#10;一人当たり面積該当値テキスト">
          <a:extLst>
            <a:ext uri="{FF2B5EF4-FFF2-40B4-BE49-F238E27FC236}">
              <a16:creationId xmlns:a16="http://schemas.microsoft.com/office/drawing/2014/main" id="{00000000-0008-0000-0E00-0000FE020000}"/>
            </a:ext>
          </a:extLst>
        </xdr:cNvPr>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137161</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flipV="1">
          <a:off x="19545300" y="18295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73" name="n_1aveValue【公民館】&#10;一人当たり面積">
          <a:extLst>
            <a:ext uri="{FF2B5EF4-FFF2-40B4-BE49-F238E27FC236}">
              <a16:creationId xmlns:a16="http://schemas.microsoft.com/office/drawing/2014/main" id="{00000000-0008-0000-0E00-000005030000}"/>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4" name="n_2aveValue【公民館】&#10;一人当たり面積">
          <a:extLst>
            <a:ext uri="{FF2B5EF4-FFF2-40B4-BE49-F238E27FC236}">
              <a16:creationId xmlns:a16="http://schemas.microsoft.com/office/drawing/2014/main" id="{00000000-0008-0000-0E00-000006030000}"/>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75" name="n_3aveValue【公民館】&#10;一人当たり面積">
          <a:extLst>
            <a:ext uri="{FF2B5EF4-FFF2-40B4-BE49-F238E27FC236}">
              <a16:creationId xmlns:a16="http://schemas.microsoft.com/office/drawing/2014/main" id="{00000000-0008-0000-0E00-000007030000}"/>
            </a:ext>
          </a:extLst>
        </xdr:cNvPr>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76" name="n_1mainValue【公民館】&#10;一人当たり面積">
          <a:extLst>
            <a:ext uri="{FF2B5EF4-FFF2-40B4-BE49-F238E27FC236}">
              <a16:creationId xmlns:a16="http://schemas.microsoft.com/office/drawing/2014/main" id="{00000000-0008-0000-0E00-000008030000}"/>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77" name="n_2mainValue【公民館】&#10;一人当たり面積">
          <a:extLst>
            <a:ext uri="{FF2B5EF4-FFF2-40B4-BE49-F238E27FC236}">
              <a16:creationId xmlns:a16="http://schemas.microsoft.com/office/drawing/2014/main" id="{00000000-0008-0000-0E00-000009030000}"/>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778" name="n_3mainValue【公民館】&#10;一人当たり面積">
          <a:extLst>
            <a:ext uri="{FF2B5EF4-FFF2-40B4-BE49-F238E27FC236}">
              <a16:creationId xmlns:a16="http://schemas.microsoft.com/office/drawing/2014/main" id="{00000000-0008-0000-0E00-00000A030000}"/>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類似団体と比較して特に有形固定資産減価償却率が高くなっている施設は、保健センター、一般廃棄物処理施設、児童館、幼稚園・保育所であり、特に低くなっている施設は、公営住宅、図書館である。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一般廃棄物処理施設については、加須クリーンセンターが平成</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年度、大利根クリーンセンターが平成元年度に建設されたものであり</a:t>
          </a:r>
          <a:r>
            <a:rPr kumimoji="1" lang="ja-JP" altLang="ja-JP" sz="1100">
              <a:solidFill>
                <a:schemeClr val="dk1"/>
              </a:solidFill>
              <a:effectLst/>
              <a:latin typeface="+mn-lt"/>
              <a:ea typeface="+mn-ea"/>
              <a:cs typeface="+mn-cs"/>
            </a:rPr>
            <a:t>類似団体平均を大きく</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については、市内の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施設が平成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年度に建設されたものであり、</a:t>
          </a:r>
          <a:r>
            <a:rPr kumimoji="1" lang="ja-JP" altLang="ja-JP" sz="1100">
              <a:solidFill>
                <a:schemeClr val="dk1"/>
              </a:solidFill>
              <a:effectLst/>
              <a:latin typeface="+mn-lt"/>
              <a:ea typeface="+mn-ea"/>
              <a:cs typeface="+mn-cs"/>
            </a:rPr>
            <a:t>類似団体平均を大きく下回っている。公営住宅については平成になってから建設されたものがほとんどであり耐用年数の半分程度しか経過していないため、類似団体平均を大きく下回っている。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公共施設等総合管理計画に基づき、今後、</a:t>
          </a:r>
          <a:r>
            <a:rPr kumimoji="1" lang="ja-JP" altLang="en-US" sz="1100">
              <a:solidFill>
                <a:schemeClr val="dk1"/>
              </a:solidFill>
              <a:effectLst/>
              <a:latin typeface="+mn-lt"/>
              <a:ea typeface="+mn-ea"/>
              <a:cs typeface="+mn-cs"/>
            </a:rPr>
            <a:t>幼稚園・保育所については、樋遣川幼稚園・大越幼稚園の耐震補強工事を実施し、</a:t>
          </a:r>
          <a:r>
            <a:rPr kumimoji="1" lang="ja-JP" altLang="ja-JP" sz="1100">
              <a:solidFill>
                <a:schemeClr val="dk1"/>
              </a:solidFill>
              <a:effectLst/>
              <a:latin typeface="+mn-lt"/>
              <a:ea typeface="+mn-ea"/>
              <a:cs typeface="+mn-cs"/>
            </a:rPr>
            <a:t>老朽化が著しい</a:t>
          </a:r>
          <a:r>
            <a:rPr kumimoji="1" lang="ja-JP" altLang="en-US" sz="1100">
              <a:solidFill>
                <a:schemeClr val="dk1"/>
              </a:solidFill>
              <a:effectLst/>
              <a:latin typeface="+mn-lt"/>
              <a:ea typeface="+mn-ea"/>
              <a:cs typeface="+mn-cs"/>
            </a:rPr>
            <a:t>学校施設については、田ケ谷小学校の大規模改修工事</a:t>
          </a:r>
          <a:r>
            <a:rPr kumimoji="1" lang="ja-JP" altLang="ja-JP" sz="1100">
              <a:solidFill>
                <a:schemeClr val="dk1"/>
              </a:solidFill>
              <a:effectLst/>
              <a:latin typeface="+mn-lt"/>
              <a:ea typeface="+mn-ea"/>
              <a:cs typeface="+mn-cs"/>
            </a:rPr>
            <a:t>に取り組んでいく。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72934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7219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110490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7594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148046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7970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101600</xdr:rowOff>
    </xdr:from>
    <xdr:to>
      <xdr:col>50</xdr:col>
      <xdr:colOff>165100</xdr:colOff>
      <xdr:row>36</xdr:row>
      <xdr:rowOff>31750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152400</xdr:rowOff>
    </xdr:from>
    <xdr:to>
      <xdr:col>55</xdr:col>
      <xdr:colOff>0</xdr:colOff>
      <xdr:row>36</xdr:row>
      <xdr:rowOff>19050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15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101600</xdr:rowOff>
    </xdr:from>
    <xdr:to>
      <xdr:col>46</xdr:col>
      <xdr:colOff>38100</xdr:colOff>
      <xdr:row>36</xdr:row>
      <xdr:rowOff>31750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152400</xdr:rowOff>
    </xdr:from>
    <xdr:to>
      <xdr:col>50</xdr:col>
      <xdr:colOff>114300</xdr:colOff>
      <xdr:row>35</xdr:row>
      <xdr:rowOff>152400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15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101600</xdr:rowOff>
    </xdr:from>
    <xdr:to>
      <xdr:col>41</xdr:col>
      <xdr:colOff>101600</xdr:colOff>
      <xdr:row>36</xdr:row>
      <xdr:rowOff>31750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152400</xdr:rowOff>
    </xdr:from>
    <xdr:to>
      <xdr:col>45</xdr:col>
      <xdr:colOff>177800</xdr:colOff>
      <xdr:row>35</xdr:row>
      <xdr:rowOff>152400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15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48277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48277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48277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30480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277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60</xdr:row>
      <xdr:rowOff>30480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2908300" y="102146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99060</xdr:rowOff>
    </xdr:from>
    <xdr:to>
      <xdr:col>15</xdr:col>
      <xdr:colOff>50800</xdr:colOff>
      <xdr:row>59</xdr:row>
      <xdr:rowOff>137160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21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147320</xdr:rowOff>
    </xdr:from>
    <xdr:to>
      <xdr:col>55</xdr:col>
      <xdr:colOff>50800</xdr:colOff>
      <xdr:row>61</xdr:row>
      <xdr:rowOff>77470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170197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26670</xdr:rowOff>
    </xdr:from>
    <xdr:to>
      <xdr:col>55</xdr:col>
      <xdr:colOff>0</xdr:colOff>
      <xdr:row>61</xdr:row>
      <xdr:rowOff>83820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9639300" y="10485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33020</xdr:rowOff>
    </xdr:from>
    <xdr:to>
      <xdr:col>46</xdr:col>
      <xdr:colOff>38100</xdr:colOff>
      <xdr:row>61</xdr:row>
      <xdr:rowOff>134620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83820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8750300" y="1054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10160</xdr:rowOff>
    </xdr:from>
    <xdr:to>
      <xdr:col>41</xdr:col>
      <xdr:colOff>101600</xdr:colOff>
      <xdr:row>61</xdr:row>
      <xdr:rowOff>111760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60960</xdr:rowOff>
    </xdr:from>
    <xdr:to>
      <xdr:col>45</xdr:col>
      <xdr:colOff>177800</xdr:colOff>
      <xdr:row>61</xdr:row>
      <xdr:rowOff>83820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861300" y="10519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F00-0000ED000000}"/>
            </a:ext>
          </a:extLst>
        </xdr:cNvPr>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F00-0000EE000000}"/>
            </a:ext>
          </a:extLst>
        </xdr:cNvPr>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F00-0000EF000000}"/>
            </a:ext>
          </a:extLst>
        </xdr:cNvPr>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125747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F00-0000F0000000}"/>
            </a:ext>
          </a:extLst>
        </xdr:cNvPr>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125747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F00-0000F1000000}"/>
            </a:ext>
          </a:extLst>
        </xdr:cNvPr>
        <xdr:cNvSpPr txBox="1"/>
      </xdr:nvSpPr>
      <xdr:spPr>
        <a:xfrm>
          <a:off x="85154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128287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F00-0000F2000000}"/>
            </a:ext>
          </a:extLst>
        </xdr:cNvPr>
        <xdr:cNvSpPr txBox="1"/>
      </xdr:nvSpPr>
      <xdr:spPr>
        <a:xfrm>
          <a:off x="7626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00000000-0008-0000-0F00-00001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285" name="【市民会館】&#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287" name="【市民会館】&#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129902</xdr:rowOff>
    </xdr:from>
    <xdr:to>
      <xdr:col>24</xdr:col>
      <xdr:colOff>114300</xdr:colOff>
      <xdr:row>104</xdr:row>
      <xdr:rowOff>60052</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152779</xdr:rowOff>
    </xdr:from>
    <xdr:ext cx="405111" cy="259045"/>
    <xdr:sp macro="" textlink="">
      <xdr:nvSpPr>
        <xdr:cNvPr id="300" name="【市民会館】&#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76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134982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3797300" y="1784005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104</xdr:row>
      <xdr:rowOff>161108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2908300" y="179657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105</xdr:row>
      <xdr:rowOff>27214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2019300" y="179919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07" name="n_1aveValue【市民会館】&#10;有形固定資産減価償却率">
          <a:extLst>
            <a:ext uri="{FF2B5EF4-FFF2-40B4-BE49-F238E27FC236}">
              <a16:creationId xmlns:a16="http://schemas.microsoft.com/office/drawing/2014/main" id="{00000000-0008-0000-0F00-000033010000}"/>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08" name="n_2aveValue【市民会館】&#10;有形固定資産減価償却率">
          <a:extLst>
            <a:ext uri="{FF2B5EF4-FFF2-40B4-BE49-F238E27FC236}">
              <a16:creationId xmlns:a16="http://schemas.microsoft.com/office/drawing/2014/main" id="{00000000-0008-0000-0F00-000034010000}"/>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09" name="n_3aveValue【市民会館】&#10;有形固定資産減価償却率">
          <a:extLst>
            <a:ext uri="{FF2B5EF4-FFF2-40B4-BE49-F238E27FC236}">
              <a16:creationId xmlns:a16="http://schemas.microsoft.com/office/drawing/2014/main" id="{00000000-0008-0000-0F00-000035010000}"/>
            </a:ext>
          </a:extLst>
        </xdr:cNvPr>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310" name="n_1mainValue【市民会館】&#10;有形固定資産減価償却率">
          <a:extLst>
            <a:ext uri="{FF2B5EF4-FFF2-40B4-BE49-F238E27FC236}">
              <a16:creationId xmlns:a16="http://schemas.microsoft.com/office/drawing/2014/main" id="{00000000-0008-0000-0F00-000036010000}"/>
            </a:ext>
          </a:extLst>
        </xdr:cNvPr>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56985</xdr:rowOff>
    </xdr:from>
    <xdr:ext cx="405111" cy="259045"/>
    <xdr:sp macro="" textlink="">
      <xdr:nvSpPr>
        <xdr:cNvPr id="311" name="n_2mainValue【市民会館】&#10;有形固定資産減価償却率">
          <a:extLst>
            <a:ext uri="{FF2B5EF4-FFF2-40B4-BE49-F238E27FC236}">
              <a16:creationId xmlns:a16="http://schemas.microsoft.com/office/drawing/2014/main" id="{00000000-0008-0000-0F00-000037010000}"/>
            </a:ext>
          </a:extLst>
        </xdr:cNvPr>
        <xdr:cNvSpPr txBox="1"/>
      </xdr:nvSpPr>
      <xdr:spPr>
        <a:xfrm>
          <a:off x="2705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312" name="n_3mainValue【市民会館】&#10;有形固定資産減価償却率">
          <a:extLst>
            <a:ext uri="{FF2B5EF4-FFF2-40B4-BE49-F238E27FC236}">
              <a16:creationId xmlns:a16="http://schemas.microsoft.com/office/drawing/2014/main" id="{00000000-0008-0000-0F00-000038010000}"/>
            </a:ext>
          </a:extLst>
        </xdr:cNvPr>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a16="http://schemas.microsoft.com/office/drawing/2014/main" id="{00000000-0008-0000-0F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37" name="【市民会館】&#10;一人当たり面積最小値テキスト">
          <a:extLst>
            <a:ext uri="{FF2B5EF4-FFF2-40B4-BE49-F238E27FC236}">
              <a16:creationId xmlns:a16="http://schemas.microsoft.com/office/drawing/2014/main" id="{00000000-0008-0000-0F00-000051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339" name="【市民会館】&#10;一人当たり面積最大値テキスト">
          <a:extLst>
            <a:ext uri="{FF2B5EF4-FFF2-40B4-BE49-F238E27FC236}">
              <a16:creationId xmlns:a16="http://schemas.microsoft.com/office/drawing/2014/main" id="{00000000-0008-0000-0F00-000053010000}"/>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341" name="【市民会館】&#10;一人当たり面積平均値テキスト">
          <a:extLst>
            <a:ext uri="{FF2B5EF4-FFF2-40B4-BE49-F238E27FC236}">
              <a16:creationId xmlns:a16="http://schemas.microsoft.com/office/drawing/2014/main" id="{00000000-0008-0000-0F00-000055010000}"/>
            </a:ext>
          </a:extLst>
        </xdr:cNvPr>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0426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25416</xdr:rowOff>
    </xdr:from>
    <xdr:ext cx="469744" cy="259045"/>
    <xdr:sp macro="" textlink="">
      <xdr:nvSpPr>
        <xdr:cNvPr id="352" name="【市民会館】&#10;一人当たり面積該当値テキスト">
          <a:extLst>
            <a:ext uri="{FF2B5EF4-FFF2-40B4-BE49-F238E27FC236}">
              <a16:creationId xmlns:a16="http://schemas.microsoft.com/office/drawing/2014/main" id="{00000000-0008-0000-0F00-000060010000}"/>
            </a:ext>
          </a:extLst>
        </xdr:cNvPr>
        <xdr:cNvSpPr txBox="1"/>
      </xdr:nvSpPr>
      <xdr:spPr>
        <a:xfrm>
          <a:off x="10515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147320</xdr:rowOff>
    </xdr:from>
    <xdr:to>
      <xdr:col>50</xdr:col>
      <xdr:colOff>165100</xdr:colOff>
      <xdr:row>104</xdr:row>
      <xdr:rowOff>77470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9588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26670</xdr:rowOff>
    </xdr:from>
    <xdr:to>
      <xdr:col>55</xdr:col>
      <xdr:colOff>0</xdr:colOff>
      <xdr:row>105</xdr:row>
      <xdr:rowOff>53339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9639300" y="1785747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55880</xdr:rowOff>
    </xdr:from>
    <xdr:to>
      <xdr:col>46</xdr:col>
      <xdr:colOff>38100</xdr:colOff>
      <xdr:row>103</xdr:row>
      <xdr:rowOff>157480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8699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106680</xdr:rowOff>
    </xdr:from>
    <xdr:to>
      <xdr:col>50</xdr:col>
      <xdr:colOff>114300</xdr:colOff>
      <xdr:row>104</xdr:row>
      <xdr:rowOff>26670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8750300" y="17766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59689</xdr:rowOff>
    </xdr:from>
    <xdr:to>
      <xdr:col>41</xdr:col>
      <xdr:colOff>101600</xdr:colOff>
      <xdr:row>103</xdr:row>
      <xdr:rowOff>161289</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781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106680</xdr:rowOff>
    </xdr:from>
    <xdr:to>
      <xdr:col>45</xdr:col>
      <xdr:colOff>177800</xdr:colOff>
      <xdr:row>103</xdr:row>
      <xdr:rowOff>110489</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7861300" y="17766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359" name="n_1aveValue【市民会館】&#10;一人当たり面積">
          <a:extLst>
            <a:ext uri="{FF2B5EF4-FFF2-40B4-BE49-F238E27FC236}">
              <a16:creationId xmlns:a16="http://schemas.microsoft.com/office/drawing/2014/main" id="{00000000-0008-0000-0F00-000067010000}"/>
            </a:ext>
          </a:extLst>
        </xdr:cNvPr>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360" name="n_2aveValue【市民会館】&#10;一人当たり面積">
          <a:extLst>
            <a:ext uri="{FF2B5EF4-FFF2-40B4-BE49-F238E27FC236}">
              <a16:creationId xmlns:a16="http://schemas.microsoft.com/office/drawing/2014/main" id="{00000000-0008-0000-0F00-000068010000}"/>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361" name="n_3aveValue【市民会館】&#10;一人当たり面積">
          <a:extLst>
            <a:ext uri="{FF2B5EF4-FFF2-40B4-BE49-F238E27FC236}">
              <a16:creationId xmlns:a16="http://schemas.microsoft.com/office/drawing/2014/main" id="{00000000-0008-0000-0F00-000069010000}"/>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93997</xdr:rowOff>
    </xdr:from>
    <xdr:ext cx="469744" cy="259045"/>
    <xdr:sp macro="" textlink="">
      <xdr:nvSpPr>
        <xdr:cNvPr id="362" name="n_1mainValue【市民会館】&#10;一人当たり面積">
          <a:extLst>
            <a:ext uri="{FF2B5EF4-FFF2-40B4-BE49-F238E27FC236}">
              <a16:creationId xmlns:a16="http://schemas.microsoft.com/office/drawing/2014/main" id="{00000000-0008-0000-0F00-00006A010000}"/>
            </a:ext>
          </a:extLst>
        </xdr:cNvPr>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2557</xdr:rowOff>
    </xdr:from>
    <xdr:ext cx="469744" cy="259045"/>
    <xdr:sp macro="" textlink="">
      <xdr:nvSpPr>
        <xdr:cNvPr id="363" name="n_2mainValue【市民会館】&#10;一人当たり面積">
          <a:extLst>
            <a:ext uri="{FF2B5EF4-FFF2-40B4-BE49-F238E27FC236}">
              <a16:creationId xmlns:a16="http://schemas.microsoft.com/office/drawing/2014/main" id="{00000000-0008-0000-0F00-00006B010000}"/>
            </a:ext>
          </a:extLst>
        </xdr:cNvPr>
        <xdr:cNvSpPr txBox="1"/>
      </xdr:nvSpPr>
      <xdr:spPr>
        <a:xfrm>
          <a:off x="8515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6366</xdr:rowOff>
    </xdr:from>
    <xdr:ext cx="469744" cy="259045"/>
    <xdr:sp macro="" textlink="">
      <xdr:nvSpPr>
        <xdr:cNvPr id="364" name="n_3mainValue【市民会館】&#10;一人当たり面積">
          <a:extLst>
            <a:ext uri="{FF2B5EF4-FFF2-40B4-BE49-F238E27FC236}">
              <a16:creationId xmlns:a16="http://schemas.microsoft.com/office/drawing/2014/main" id="{00000000-0008-0000-0F00-00006C010000}"/>
            </a:ext>
          </a:extLst>
        </xdr:cNvPr>
        <xdr:cNvSpPr txBox="1"/>
      </xdr:nvSpPr>
      <xdr:spPr>
        <a:xfrm>
          <a:off x="7626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00000000-0008-0000-0F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00000000-0008-0000-0F00-000085010000}"/>
            </a:ext>
          </a:extLst>
        </xdr:cNvPr>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391" name="【一般廃棄物処理施設】&#10;有形固定資産減価償却率最大値テキスト">
          <a:extLst>
            <a:ext uri="{FF2B5EF4-FFF2-40B4-BE49-F238E27FC236}">
              <a16:creationId xmlns:a16="http://schemas.microsoft.com/office/drawing/2014/main" id="{00000000-0008-0000-0F00-000087010000}"/>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00000000-0008-0000-0F00-000089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00000000-0008-0000-0F00-000094010000}"/>
            </a:ext>
          </a:extLst>
        </xdr:cNvPr>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66675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5481300" y="60198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66675</xdr:rowOff>
    </xdr:from>
    <xdr:to>
      <xdr:col>81</xdr:col>
      <xdr:colOff>50800</xdr:colOff>
      <xdr:row>35</xdr:row>
      <xdr:rowOff>118110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4592300" y="6067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118110</xdr:rowOff>
    </xdr:from>
    <xdr:to>
      <xdr:col>76</xdr:col>
      <xdr:colOff>114300</xdr:colOff>
      <xdr:row>35</xdr:row>
      <xdr:rowOff>169545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3703300" y="61188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00000000-0008-0000-0F00-00009B010000}"/>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00000000-0008-0000-0F00-00009C010000}"/>
            </a:ext>
          </a:extLst>
        </xdr:cNvPr>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78122</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00000000-0008-0000-0F00-00009D010000}"/>
            </a:ext>
          </a:extLst>
        </xdr:cNvPr>
        <xdr:cNvSpPr txBox="1"/>
      </xdr:nvSpPr>
      <xdr:spPr>
        <a:xfrm>
          <a:off x="135007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00000000-0008-0000-0F00-00009E010000}"/>
            </a:ext>
          </a:extLst>
        </xdr:cNvPr>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13987</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00000000-0008-0000-0F00-00009F010000}"/>
            </a:ext>
          </a:extLst>
        </xdr:cNvPr>
        <xdr:cNvSpPr txBox="1"/>
      </xdr:nvSpPr>
      <xdr:spPr>
        <a:xfrm>
          <a:off x="14389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00000000-0008-0000-0F00-0000A0010000}"/>
            </a:ext>
          </a:extLst>
        </xdr:cNvPr>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id="{00000000-0008-0000-0F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441" name="【一般廃棄物処理施設】&#10;一人当たり有形固定資産（償却資産）額最小値テキスト">
          <a:extLst>
            <a:ext uri="{FF2B5EF4-FFF2-40B4-BE49-F238E27FC236}">
              <a16:creationId xmlns:a16="http://schemas.microsoft.com/office/drawing/2014/main" id="{00000000-0008-0000-0F00-0000B9010000}"/>
            </a:ext>
          </a:extLst>
        </xdr:cNvPr>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443" name="【一般廃棄物処理施設】&#10;一人当たり有形固定資産（償却資産）額最大値テキスト">
          <a:extLst>
            <a:ext uri="{FF2B5EF4-FFF2-40B4-BE49-F238E27FC236}">
              <a16:creationId xmlns:a16="http://schemas.microsoft.com/office/drawing/2014/main" id="{00000000-0008-0000-0F00-0000BB010000}"/>
            </a:ext>
          </a:extLst>
        </xdr:cNvPr>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445" name="【一般廃棄物処理施設】&#10;一人当たり有形固定資産（償却資産）額平均値テキスト">
          <a:extLst>
            <a:ext uri="{FF2B5EF4-FFF2-40B4-BE49-F238E27FC236}">
              <a16:creationId xmlns:a16="http://schemas.microsoft.com/office/drawing/2014/main" id="{00000000-0008-0000-0F00-0000BD010000}"/>
            </a:ext>
          </a:extLst>
        </xdr:cNvPr>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95593</xdr:rowOff>
    </xdr:from>
    <xdr:to>
      <xdr:col>116</xdr:col>
      <xdr:colOff>114300</xdr:colOff>
      <xdr:row>39</xdr:row>
      <xdr:rowOff>25743</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22110700" y="66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74020</xdr:rowOff>
    </xdr:from>
    <xdr:ext cx="534377" cy="259045"/>
    <xdr:sp macro="" textlink="">
      <xdr:nvSpPr>
        <xdr:cNvPr id="456" name="【一般廃棄物処理施設】&#10;一人当たり有形固定資産（償却資産）額該当値テキスト">
          <a:extLst>
            <a:ext uri="{FF2B5EF4-FFF2-40B4-BE49-F238E27FC236}">
              <a16:creationId xmlns:a16="http://schemas.microsoft.com/office/drawing/2014/main" id="{00000000-0008-0000-0F00-0000C8010000}"/>
            </a:ext>
          </a:extLst>
        </xdr:cNvPr>
        <xdr:cNvSpPr txBox="1"/>
      </xdr:nvSpPr>
      <xdr:spPr>
        <a:xfrm>
          <a:off x="22199600" y="65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99364</xdr:rowOff>
    </xdr:from>
    <xdr:to>
      <xdr:col>112</xdr:col>
      <xdr:colOff>38100</xdr:colOff>
      <xdr:row>39</xdr:row>
      <xdr:rowOff>29514</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21272500" y="66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146393</xdr:rowOff>
    </xdr:from>
    <xdr:to>
      <xdr:col>116</xdr:col>
      <xdr:colOff>63500</xdr:colOff>
      <xdr:row>38</xdr:row>
      <xdr:rowOff>150164</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21323300" y="6661493"/>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20383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150164</xdr:rowOff>
    </xdr:from>
    <xdr:to>
      <xdr:col>111</xdr:col>
      <xdr:colOff>177800</xdr:colOff>
      <xdr:row>38</xdr:row>
      <xdr:rowOff>150978</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20434300" y="666526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102044</xdr:rowOff>
    </xdr:from>
    <xdr:to>
      <xdr:col>102</xdr:col>
      <xdr:colOff>165100</xdr:colOff>
      <xdr:row>39</xdr:row>
      <xdr:rowOff>32194</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9494500" y="66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150978</xdr:rowOff>
    </xdr:from>
    <xdr:to>
      <xdr:col>107</xdr:col>
      <xdr:colOff>50800</xdr:colOff>
      <xdr:row>38</xdr:row>
      <xdr:rowOff>152844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9545300" y="666607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463" name="n_1aveValue【一般廃棄物処理施設】&#10;一人当たり有形固定資産（償却資産）額">
          <a:extLst>
            <a:ext uri="{FF2B5EF4-FFF2-40B4-BE49-F238E27FC236}">
              <a16:creationId xmlns:a16="http://schemas.microsoft.com/office/drawing/2014/main" id="{00000000-0008-0000-0F00-0000CF010000}"/>
            </a:ext>
          </a:extLst>
        </xdr:cNvPr>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464" name="n_2aveValue【一般廃棄物処理施設】&#10;一人当たり有形固定資産（償却資産）額">
          <a:extLst>
            <a:ext uri="{FF2B5EF4-FFF2-40B4-BE49-F238E27FC236}">
              <a16:creationId xmlns:a16="http://schemas.microsoft.com/office/drawing/2014/main" id="{00000000-0008-0000-0F00-0000D0010000}"/>
            </a:ext>
          </a:extLst>
        </xdr:cNvPr>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465" name="n_3aveValue【一般廃棄物処理施設】&#10;一人当たり有形固定資産（償却資産）額">
          <a:extLst>
            <a:ext uri="{FF2B5EF4-FFF2-40B4-BE49-F238E27FC236}">
              <a16:creationId xmlns:a16="http://schemas.microsoft.com/office/drawing/2014/main" id="{00000000-0008-0000-0F00-0000D1010000}"/>
            </a:ext>
          </a:extLst>
        </xdr:cNvPr>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20641</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id="{00000000-0008-0000-0F00-0000D2010000}"/>
            </a:ext>
          </a:extLst>
        </xdr:cNvPr>
        <xdr:cNvSpPr txBox="1"/>
      </xdr:nvSpPr>
      <xdr:spPr>
        <a:xfrm>
          <a:off x="21043411" y="67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21455</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id="{00000000-0008-0000-0F00-0000D3010000}"/>
            </a:ext>
          </a:extLst>
        </xdr:cNvPr>
        <xdr:cNvSpPr txBox="1"/>
      </xdr:nvSpPr>
      <xdr:spPr>
        <a:xfrm>
          <a:off x="20167111" y="67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23321</xdr:rowOff>
    </xdr:from>
    <xdr:ext cx="534377" cy="259045"/>
    <xdr:sp macro="" textlink="">
      <xdr:nvSpPr>
        <xdr:cNvPr id="468" name="n_3mainValue【一般廃棄物処理施設】&#10;一人当たり有形固定資産（償却資産）額">
          <a:extLst>
            <a:ext uri="{FF2B5EF4-FFF2-40B4-BE49-F238E27FC236}">
              <a16:creationId xmlns:a16="http://schemas.microsoft.com/office/drawing/2014/main" id="{00000000-0008-0000-0F00-0000D4010000}"/>
            </a:ext>
          </a:extLst>
        </xdr:cNvPr>
        <xdr:cNvSpPr txBox="1"/>
      </xdr:nvSpPr>
      <xdr:spPr>
        <a:xfrm>
          <a:off x="19278111" y="67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a:extLst>
            <a:ext uri="{FF2B5EF4-FFF2-40B4-BE49-F238E27FC236}">
              <a16:creationId xmlns:a16="http://schemas.microsoft.com/office/drawing/2014/main" id="{00000000-0008-0000-0F00-0000E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492" name="【保健センター・保健所】&#10;有形固定資産減価償却率最小値テキスト">
          <a:extLst>
            <a:ext uri="{FF2B5EF4-FFF2-40B4-BE49-F238E27FC236}">
              <a16:creationId xmlns:a16="http://schemas.microsoft.com/office/drawing/2014/main" id="{00000000-0008-0000-0F00-0000EC010000}"/>
            </a:ext>
          </a:extLst>
        </xdr:cNvPr>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94" name="【保健センター・保健所】&#10;有形固定資産減価償却率最大値テキスト">
          <a:extLst>
            <a:ext uri="{FF2B5EF4-FFF2-40B4-BE49-F238E27FC236}">
              <a16:creationId xmlns:a16="http://schemas.microsoft.com/office/drawing/2014/main" id="{00000000-0008-0000-0F00-0000EE010000}"/>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496" name="【保健センター・保健所】&#10;有形固定資産減価償却率平均値テキスト">
          <a:extLst>
            <a:ext uri="{FF2B5EF4-FFF2-40B4-BE49-F238E27FC236}">
              <a16:creationId xmlns:a16="http://schemas.microsoft.com/office/drawing/2014/main" id="{00000000-0008-0000-0F00-0000F0010000}"/>
            </a:ext>
          </a:extLst>
        </xdr:cNvPr>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6268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111523</xdr:rowOff>
    </xdr:from>
    <xdr:ext cx="405111" cy="259045"/>
    <xdr:sp macro="" textlink="">
      <xdr:nvSpPr>
        <xdr:cNvPr id="507" name="【保健センター・保健所】&#10;有形固定資産減価償却率該当値テキスト">
          <a:extLst>
            <a:ext uri="{FF2B5EF4-FFF2-40B4-BE49-F238E27FC236}">
              <a16:creationId xmlns:a16="http://schemas.microsoft.com/office/drawing/2014/main" id="{00000000-0008-0000-0F00-0000FB010000}"/>
            </a:ext>
          </a:extLst>
        </xdr:cNvPr>
        <xdr:cNvSpPr txBox="1"/>
      </xdr:nvSpPr>
      <xdr:spPr>
        <a:xfrm>
          <a:off x="16357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139446</xdr:rowOff>
    </xdr:from>
    <xdr:to>
      <xdr:col>85</xdr:col>
      <xdr:colOff>127000</xdr:colOff>
      <xdr:row>58</xdr:row>
      <xdr:rowOff>11430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5481300" y="99120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4541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61722</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4592300" y="9955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3652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61722</xdr:rowOff>
    </xdr:from>
    <xdr:to>
      <xdr:col>76</xdr:col>
      <xdr:colOff>114300</xdr:colOff>
      <xdr:row>58</xdr:row>
      <xdr:rowOff>109728</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3703300" y="100058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4" name="n_1aveValue【保健センター・保健所】&#10;有形固定資産減価償却率">
          <a:extLst>
            <a:ext uri="{FF2B5EF4-FFF2-40B4-BE49-F238E27FC236}">
              <a16:creationId xmlns:a16="http://schemas.microsoft.com/office/drawing/2014/main" id="{00000000-0008-0000-0F00-000002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15" name="n_2aveValue【保健センター・保健所】&#10;有形固定資産減価償却率">
          <a:extLst>
            <a:ext uri="{FF2B5EF4-FFF2-40B4-BE49-F238E27FC236}">
              <a16:creationId xmlns:a16="http://schemas.microsoft.com/office/drawing/2014/main" id="{00000000-0008-0000-0F00-000003020000}"/>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16" name="n_3aveValue【保健センター・保健所】&#10;有形固定資産減価償却率">
          <a:extLst>
            <a:ext uri="{FF2B5EF4-FFF2-40B4-BE49-F238E27FC236}">
              <a16:creationId xmlns:a16="http://schemas.microsoft.com/office/drawing/2014/main" id="{00000000-0008-0000-0F00-000004020000}"/>
            </a:ext>
          </a:extLst>
        </xdr:cNvPr>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517" name="n_1mainValue【保健センター・保健所】&#10;有形固定資産減価償却率">
          <a:extLst>
            <a:ext uri="{FF2B5EF4-FFF2-40B4-BE49-F238E27FC236}">
              <a16:creationId xmlns:a16="http://schemas.microsoft.com/office/drawing/2014/main" id="{00000000-0008-0000-0F00-000005020000}"/>
            </a:ext>
          </a:extLst>
        </xdr:cNvPr>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518" name="n_2mainValue【保健センター・保健所】&#10;有形固定資産減価償却率">
          <a:extLst>
            <a:ext uri="{FF2B5EF4-FFF2-40B4-BE49-F238E27FC236}">
              <a16:creationId xmlns:a16="http://schemas.microsoft.com/office/drawing/2014/main" id="{00000000-0008-0000-0F00-000006020000}"/>
            </a:ext>
          </a:extLst>
        </xdr:cNvPr>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519" name="n_3mainValue【保健センター・保健所】&#10;有形固定資産減価償却率">
          <a:extLst>
            <a:ext uri="{FF2B5EF4-FFF2-40B4-BE49-F238E27FC236}">
              <a16:creationId xmlns:a16="http://schemas.microsoft.com/office/drawing/2014/main" id="{00000000-0008-0000-0F00-000007020000}"/>
            </a:ext>
          </a:extLst>
        </xdr:cNvPr>
        <xdr:cNvSpPr txBox="1"/>
      </xdr:nvSpPr>
      <xdr:spPr>
        <a:xfrm>
          <a:off x="13500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00000000-0008-0000-0F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00000000-0008-0000-0F00-00001E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00000000-0008-0000-0F00-000020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00000000-0008-0000-0F00-000022020000}"/>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00000000-0008-0000-0F00-00002D020000}"/>
            </a:ext>
          </a:extLst>
        </xdr:cNvPr>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40640</xdr:rowOff>
    </xdr:from>
    <xdr:to>
      <xdr:col>112</xdr:col>
      <xdr:colOff>38100</xdr:colOff>
      <xdr:row>60</xdr:row>
      <xdr:rowOff>142240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91440</xdr:rowOff>
    </xdr:from>
    <xdr:to>
      <xdr:col>116</xdr:col>
      <xdr:colOff>63500</xdr:colOff>
      <xdr:row>60</xdr:row>
      <xdr:rowOff>137160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1323300" y="10378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91440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20434300" y="10287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0</xdr:rowOff>
    </xdr:from>
    <xdr:to>
      <xdr:col>107</xdr:col>
      <xdr:colOff>50800</xdr:colOff>
      <xdr:row>60</xdr:row>
      <xdr:rowOff>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9545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564" name="n_1aveValue【保健センター・保健所】&#10;一人当たり面積">
          <a:extLst>
            <a:ext uri="{FF2B5EF4-FFF2-40B4-BE49-F238E27FC236}">
              <a16:creationId xmlns:a16="http://schemas.microsoft.com/office/drawing/2014/main" id="{00000000-0008-0000-0F00-000034020000}"/>
            </a:ext>
          </a:extLst>
        </xdr:cNvPr>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5" name="n_2aveValue【保健センター・保健所】&#10;一人当たり面積">
          <a:extLst>
            <a:ext uri="{FF2B5EF4-FFF2-40B4-BE49-F238E27FC236}">
              <a16:creationId xmlns:a16="http://schemas.microsoft.com/office/drawing/2014/main" id="{00000000-0008-0000-0F00-000035020000}"/>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566" name="n_3aveValue【保健センター・保健所】&#10;一人当たり面積">
          <a:extLst>
            <a:ext uri="{FF2B5EF4-FFF2-40B4-BE49-F238E27FC236}">
              <a16:creationId xmlns:a16="http://schemas.microsoft.com/office/drawing/2014/main" id="{00000000-0008-0000-0F00-000036020000}"/>
            </a:ext>
          </a:extLst>
        </xdr:cNvPr>
        <xdr:cNvSpPr txBox="1"/>
      </xdr:nvSpPr>
      <xdr:spPr>
        <a:xfrm>
          <a:off x="19310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158767</xdr:rowOff>
    </xdr:from>
    <xdr:ext cx="469744" cy="259045"/>
    <xdr:sp macro="" textlink="">
      <xdr:nvSpPr>
        <xdr:cNvPr id="567" name="n_1mainValue【保健センター・保健所】&#10;一人当たり面積">
          <a:extLst>
            <a:ext uri="{FF2B5EF4-FFF2-40B4-BE49-F238E27FC236}">
              <a16:creationId xmlns:a16="http://schemas.microsoft.com/office/drawing/2014/main" id="{00000000-0008-0000-0F00-000037020000}"/>
            </a:ext>
          </a:extLst>
        </xdr:cNvPr>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8" name="n_2mainValue【保健センター・保健所】&#10;一人当たり面積">
          <a:extLst>
            <a:ext uri="{FF2B5EF4-FFF2-40B4-BE49-F238E27FC236}">
              <a16:creationId xmlns:a16="http://schemas.microsoft.com/office/drawing/2014/main" id="{00000000-0008-0000-0F00-000038020000}"/>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569" name="n_3mainValue【保健センター・保健所】&#10;一人当たり面積">
          <a:extLst>
            <a:ext uri="{FF2B5EF4-FFF2-40B4-BE49-F238E27FC236}">
              <a16:creationId xmlns:a16="http://schemas.microsoft.com/office/drawing/2014/main" id="{00000000-0008-0000-0F00-000039020000}"/>
            </a:ext>
          </a:extLst>
        </xdr:cNvPr>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id="{00000000-0008-0000-0F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41911</xdr:rowOff>
    </xdr:from>
    <xdr:to>
      <xdr:col>85</xdr:col>
      <xdr:colOff>126364</xdr:colOff>
      <xdr:row>86</xdr:row>
      <xdr:rowOff>121920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6318864" y="13757911"/>
          <a:ext cx="0" cy="11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95" name="【消防施設】&#10;有形固定資産減価償却率最小値テキスト">
          <a:extLst>
            <a:ext uri="{FF2B5EF4-FFF2-40B4-BE49-F238E27FC236}">
              <a16:creationId xmlns:a16="http://schemas.microsoft.com/office/drawing/2014/main" id="{00000000-0008-0000-0F00-000053020000}"/>
            </a:ext>
          </a:extLst>
        </xdr:cNvPr>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160038</xdr:rowOff>
    </xdr:from>
    <xdr:ext cx="405111" cy="259045"/>
    <xdr:sp macro="" textlink="">
      <xdr:nvSpPr>
        <xdr:cNvPr id="597" name="【消防施設】&#10;有形固定資産減価償却率最大値テキスト">
          <a:extLst>
            <a:ext uri="{FF2B5EF4-FFF2-40B4-BE49-F238E27FC236}">
              <a16:creationId xmlns:a16="http://schemas.microsoft.com/office/drawing/2014/main" id="{00000000-0008-0000-0F00-000055020000}"/>
            </a:ext>
          </a:extLst>
        </xdr:cNvPr>
        <xdr:cNvSpPr txBox="1"/>
      </xdr:nvSpPr>
      <xdr:spPr>
        <a:xfrm>
          <a:off x="163576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41911</xdr:rowOff>
    </xdr:from>
    <xdr:to>
      <xdr:col>86</xdr:col>
      <xdr:colOff>25400</xdr:colOff>
      <xdr:row>80</xdr:row>
      <xdr:rowOff>41911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6230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65422</xdr:rowOff>
    </xdr:from>
    <xdr:ext cx="405111" cy="259045"/>
    <xdr:sp macro="" textlink="">
      <xdr:nvSpPr>
        <xdr:cNvPr id="599" name="【消防施設】&#10;有形固定資産減価償却率平均値テキスト">
          <a:extLst>
            <a:ext uri="{FF2B5EF4-FFF2-40B4-BE49-F238E27FC236}">
              <a16:creationId xmlns:a16="http://schemas.microsoft.com/office/drawing/2014/main" id="{00000000-0008-0000-0F00-000057020000}"/>
            </a:ext>
          </a:extLst>
        </xdr:cNvPr>
        <xdr:cNvSpPr txBox="1"/>
      </xdr:nvSpPr>
      <xdr:spPr>
        <a:xfrm>
          <a:off x="16357600" y="1395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62687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97789</xdr:rowOff>
    </xdr:from>
    <xdr:to>
      <xdr:col>81</xdr:col>
      <xdr:colOff>101600</xdr:colOff>
      <xdr:row>83</xdr:row>
      <xdr:rowOff>27939</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54305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17780</xdr:rowOff>
    </xdr:from>
    <xdr:to>
      <xdr:col>76</xdr:col>
      <xdr:colOff>165100</xdr:colOff>
      <xdr:row>83</xdr:row>
      <xdr:rowOff>119380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4541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6268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20972</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00000000-0008-0000-0F00-000062020000}"/>
            </a:ext>
          </a:extLst>
        </xdr:cNvPr>
        <xdr:cNvSpPr txBox="1"/>
      </xdr:nvSpPr>
      <xdr:spPr>
        <a:xfrm>
          <a:off x="16357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123825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5481300" y="14152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152400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4592300" y="1418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365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19050</xdr:rowOff>
    </xdr:from>
    <xdr:to>
      <xdr:col>76</xdr:col>
      <xdr:colOff>114300</xdr:colOff>
      <xdr:row>82</xdr:row>
      <xdr:rowOff>152400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3703300" y="13563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19066</xdr:rowOff>
    </xdr:from>
    <xdr:ext cx="405111" cy="259045"/>
    <xdr:sp macro="" textlink="">
      <xdr:nvSpPr>
        <xdr:cNvPr id="617" name="n_1aveValue【消防施設】&#10;有形固定資産減価償却率">
          <a:extLst>
            <a:ext uri="{FF2B5EF4-FFF2-40B4-BE49-F238E27FC236}">
              <a16:creationId xmlns:a16="http://schemas.microsoft.com/office/drawing/2014/main" id="{00000000-0008-0000-0F00-000069020000}"/>
            </a:ext>
          </a:extLst>
        </xdr:cNvPr>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110507</xdr:rowOff>
    </xdr:from>
    <xdr:ext cx="405111" cy="259045"/>
    <xdr:sp macro="" textlink="">
      <xdr:nvSpPr>
        <xdr:cNvPr id="618" name="n_2aveValue【消防施設】&#10;有形固定資産減価償却率">
          <a:extLst>
            <a:ext uri="{FF2B5EF4-FFF2-40B4-BE49-F238E27FC236}">
              <a16:creationId xmlns:a16="http://schemas.microsoft.com/office/drawing/2014/main" id="{00000000-0008-0000-0F00-00006A020000}"/>
            </a:ext>
          </a:extLst>
        </xdr:cNvPr>
        <xdr:cNvSpPr txBox="1"/>
      </xdr:nvSpPr>
      <xdr:spPr>
        <a:xfrm>
          <a:off x="14389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19" name="n_3aveValue【消防施設】&#10;有形固定資産減価償却率">
          <a:extLst>
            <a:ext uri="{FF2B5EF4-FFF2-40B4-BE49-F238E27FC236}">
              <a16:creationId xmlns:a16="http://schemas.microsoft.com/office/drawing/2014/main" id="{00000000-0008-0000-0F00-00006B020000}"/>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19702</xdr:rowOff>
    </xdr:from>
    <xdr:ext cx="405111" cy="259045"/>
    <xdr:sp macro="" textlink="">
      <xdr:nvSpPr>
        <xdr:cNvPr id="620" name="n_1mainValue【消防施設】&#10;有形固定資産減価償却率">
          <a:extLst>
            <a:ext uri="{FF2B5EF4-FFF2-40B4-BE49-F238E27FC236}">
              <a16:creationId xmlns:a16="http://schemas.microsoft.com/office/drawing/2014/main" id="{00000000-0008-0000-0F00-00006C020000}"/>
            </a:ext>
          </a:extLst>
        </xdr:cNvPr>
        <xdr:cNvSpPr txBox="1"/>
      </xdr:nvSpPr>
      <xdr:spPr>
        <a:xfrm>
          <a:off x="15266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621" name="n_2mainValue【消防施設】&#10;有形固定資産減価償却率">
          <a:extLst>
            <a:ext uri="{FF2B5EF4-FFF2-40B4-BE49-F238E27FC236}">
              <a16:creationId xmlns:a16="http://schemas.microsoft.com/office/drawing/2014/main" id="{00000000-0008-0000-0F00-00006D020000}"/>
            </a:ext>
          </a:extLst>
        </xdr:cNvPr>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86377</xdr:rowOff>
    </xdr:from>
    <xdr:ext cx="405111" cy="259045"/>
    <xdr:sp macro="" textlink="">
      <xdr:nvSpPr>
        <xdr:cNvPr id="622" name="n_3mainValue【消防施設】&#10;有形固定資産減価償却率">
          <a:extLst>
            <a:ext uri="{FF2B5EF4-FFF2-40B4-BE49-F238E27FC236}">
              <a16:creationId xmlns:a16="http://schemas.microsoft.com/office/drawing/2014/main" id="{00000000-0008-0000-0F00-00006E020000}"/>
            </a:ext>
          </a:extLst>
        </xdr:cNvPr>
        <xdr:cNvSpPr txBox="1"/>
      </xdr:nvSpPr>
      <xdr:spPr>
        <a:xfrm>
          <a:off x="13500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a:extLst>
            <a:ext uri="{FF2B5EF4-FFF2-40B4-BE49-F238E27FC236}">
              <a16:creationId xmlns:a16="http://schemas.microsoft.com/office/drawing/2014/main" id="{00000000-0008-0000-0F00-00008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47" name="【消防施設】&#10;一人当たり面積最小値テキスト">
          <a:extLst>
            <a:ext uri="{FF2B5EF4-FFF2-40B4-BE49-F238E27FC236}">
              <a16:creationId xmlns:a16="http://schemas.microsoft.com/office/drawing/2014/main" id="{00000000-0008-0000-0F00-000087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49" name="【消防施設】&#10;一人当たり面積最大値テキスト">
          <a:extLst>
            <a:ext uri="{FF2B5EF4-FFF2-40B4-BE49-F238E27FC236}">
              <a16:creationId xmlns:a16="http://schemas.microsoft.com/office/drawing/2014/main" id="{00000000-0008-0000-0F00-000089020000}"/>
            </a:ext>
          </a:extLst>
        </xdr:cNvPr>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51" name="【消防施設】&#10;一人当たり面積平均値テキスト">
          <a:extLst>
            <a:ext uri="{FF2B5EF4-FFF2-40B4-BE49-F238E27FC236}">
              <a16:creationId xmlns:a16="http://schemas.microsoft.com/office/drawing/2014/main" id="{00000000-0008-0000-0F00-00008B020000}"/>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36830</xdr:rowOff>
    </xdr:from>
    <xdr:to>
      <xdr:col>116</xdr:col>
      <xdr:colOff>114300</xdr:colOff>
      <xdr:row>83</xdr:row>
      <xdr:rowOff>138430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22110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59707</xdr:rowOff>
    </xdr:from>
    <xdr:ext cx="469744" cy="259045"/>
    <xdr:sp macro="" textlink="">
      <xdr:nvSpPr>
        <xdr:cNvPr id="662" name="【消防施設】&#10;一人当たり面積該当値テキスト">
          <a:extLst>
            <a:ext uri="{FF2B5EF4-FFF2-40B4-BE49-F238E27FC236}">
              <a16:creationId xmlns:a16="http://schemas.microsoft.com/office/drawing/2014/main" id="{00000000-0008-0000-0F00-000096020000}"/>
            </a:ext>
          </a:extLst>
        </xdr:cNvPr>
        <xdr:cNvSpPr txBox="1"/>
      </xdr:nvSpPr>
      <xdr:spPr>
        <a:xfrm>
          <a:off x="22199600"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87630</xdr:rowOff>
    </xdr:from>
    <xdr:to>
      <xdr:col>116</xdr:col>
      <xdr:colOff>63500</xdr:colOff>
      <xdr:row>83</xdr:row>
      <xdr:rowOff>95250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21323300" y="1431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86</xdr:row>
      <xdr:rowOff>15239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9545300" y="143256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69" name="n_1aveValue【消防施設】&#10;一人当たり面積">
          <a:extLst>
            <a:ext uri="{FF2B5EF4-FFF2-40B4-BE49-F238E27FC236}">
              <a16:creationId xmlns:a16="http://schemas.microsoft.com/office/drawing/2014/main" id="{00000000-0008-0000-0F00-00009D02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670" name="n_2aveValue【消防施設】&#10;一人当たり面積">
          <a:extLst>
            <a:ext uri="{FF2B5EF4-FFF2-40B4-BE49-F238E27FC236}">
              <a16:creationId xmlns:a16="http://schemas.microsoft.com/office/drawing/2014/main" id="{00000000-0008-0000-0F00-00009E020000}"/>
            </a:ext>
          </a:extLst>
        </xdr:cNvPr>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71" name="n_3aveValue【消防施設】&#10;一人当たり面積">
          <a:extLst>
            <a:ext uri="{FF2B5EF4-FFF2-40B4-BE49-F238E27FC236}">
              <a16:creationId xmlns:a16="http://schemas.microsoft.com/office/drawing/2014/main" id="{00000000-0008-0000-0F00-00009F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72" name="n_1mainValue【消防施設】&#10;一人当たり面積">
          <a:extLst>
            <a:ext uri="{FF2B5EF4-FFF2-40B4-BE49-F238E27FC236}">
              <a16:creationId xmlns:a16="http://schemas.microsoft.com/office/drawing/2014/main" id="{00000000-0008-0000-0F00-0000A0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3" name="n_2mainValue【消防施設】&#10;一人当たり面積">
          <a:extLst>
            <a:ext uri="{FF2B5EF4-FFF2-40B4-BE49-F238E27FC236}">
              <a16:creationId xmlns:a16="http://schemas.microsoft.com/office/drawing/2014/main" id="{00000000-0008-0000-0F00-0000A1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74" name="n_3mainValue【消防施設】&#10;一人当たり面積">
          <a:extLst>
            <a:ext uri="{FF2B5EF4-FFF2-40B4-BE49-F238E27FC236}">
              <a16:creationId xmlns:a16="http://schemas.microsoft.com/office/drawing/2014/main" id="{00000000-0008-0000-0F00-0000A2020000}"/>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a:extLst>
            <a:ext uri="{FF2B5EF4-FFF2-40B4-BE49-F238E27FC236}">
              <a16:creationId xmlns:a16="http://schemas.microsoft.com/office/drawing/2014/main" id="{00000000-0008-0000-0F00-0000B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01" name="【庁舎】&#10;有形固定資産減価償却率最小値テキスト">
          <a:extLst>
            <a:ext uri="{FF2B5EF4-FFF2-40B4-BE49-F238E27FC236}">
              <a16:creationId xmlns:a16="http://schemas.microsoft.com/office/drawing/2014/main" id="{00000000-0008-0000-0F00-0000BD020000}"/>
            </a:ext>
          </a:extLst>
        </xdr:cNvPr>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03" name="【庁舎】&#10;有形固定資産減価償却率最大値テキスト">
          <a:extLst>
            <a:ext uri="{FF2B5EF4-FFF2-40B4-BE49-F238E27FC236}">
              <a16:creationId xmlns:a16="http://schemas.microsoft.com/office/drawing/2014/main" id="{00000000-0008-0000-0F00-0000BF020000}"/>
            </a:ext>
          </a:extLst>
        </xdr:cNvPr>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05" name="【庁舎】&#10;有形固定資産減価償却率平均値テキスト">
          <a:extLst>
            <a:ext uri="{FF2B5EF4-FFF2-40B4-BE49-F238E27FC236}">
              <a16:creationId xmlns:a16="http://schemas.microsoft.com/office/drawing/2014/main" id="{00000000-0008-0000-0F00-0000C1020000}"/>
            </a:ext>
          </a:extLst>
        </xdr:cNvPr>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716" name="【庁舎】&#10;有形固定資産減価償却率該当値テキスト">
          <a:extLst>
            <a:ext uri="{FF2B5EF4-FFF2-40B4-BE49-F238E27FC236}">
              <a16:creationId xmlns:a16="http://schemas.microsoft.com/office/drawing/2014/main" id="{00000000-0008-0000-0F00-0000CC020000}"/>
            </a:ext>
          </a:extLst>
        </xdr:cNvPr>
        <xdr:cNvSpPr txBox="1"/>
      </xdr:nvSpPr>
      <xdr:spPr>
        <a:xfrm>
          <a:off x="16357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159476</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5481300" y="1778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159476</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4592300" y="177110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87449</xdr:rowOff>
    </xdr:from>
    <xdr:to>
      <xdr:col>72</xdr:col>
      <xdr:colOff>38100</xdr:colOff>
      <xdr:row>103</xdr:row>
      <xdr:rowOff>17599</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3652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138249</xdr:rowOff>
    </xdr:from>
    <xdr:to>
      <xdr:col>76</xdr:col>
      <xdr:colOff>114300</xdr:colOff>
      <xdr:row>103</xdr:row>
      <xdr:rowOff>51707</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3703300" y="176261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23" name="n_1aveValue【庁舎】&#10;有形固定資産減価償却率">
          <a:extLst>
            <a:ext uri="{FF2B5EF4-FFF2-40B4-BE49-F238E27FC236}">
              <a16:creationId xmlns:a16="http://schemas.microsoft.com/office/drawing/2014/main" id="{00000000-0008-0000-0F00-0000D3020000}"/>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24" name="n_2aveValue【庁舎】&#10;有形固定資産減価償却率">
          <a:extLst>
            <a:ext uri="{FF2B5EF4-FFF2-40B4-BE49-F238E27FC236}">
              <a16:creationId xmlns:a16="http://schemas.microsoft.com/office/drawing/2014/main" id="{00000000-0008-0000-0F00-0000D402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725" name="n_3aveValue【庁舎】&#10;有形固定資産減価償却率">
          <a:extLst>
            <a:ext uri="{FF2B5EF4-FFF2-40B4-BE49-F238E27FC236}">
              <a16:creationId xmlns:a16="http://schemas.microsoft.com/office/drawing/2014/main" id="{00000000-0008-0000-0F00-0000D5020000}"/>
            </a:ext>
          </a:extLst>
        </xdr:cNvPr>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726" name="n_1mainValue【庁舎】&#10;有形固定資産減価償却率">
          <a:extLst>
            <a:ext uri="{FF2B5EF4-FFF2-40B4-BE49-F238E27FC236}">
              <a16:creationId xmlns:a16="http://schemas.microsoft.com/office/drawing/2014/main" id="{00000000-0008-0000-0F00-0000D6020000}"/>
            </a:ext>
          </a:extLst>
        </xdr:cNvPr>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27" name="n_2mainValue【庁舎】&#10;有形固定資産減価償却率">
          <a:extLst>
            <a:ext uri="{FF2B5EF4-FFF2-40B4-BE49-F238E27FC236}">
              <a16:creationId xmlns:a16="http://schemas.microsoft.com/office/drawing/2014/main" id="{00000000-0008-0000-0F00-0000D7020000}"/>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34126</xdr:rowOff>
    </xdr:from>
    <xdr:ext cx="405111" cy="259045"/>
    <xdr:sp macro="" textlink="">
      <xdr:nvSpPr>
        <xdr:cNvPr id="728" name="n_3mainValue【庁舎】&#10;有形固定資産減価償却率">
          <a:extLst>
            <a:ext uri="{FF2B5EF4-FFF2-40B4-BE49-F238E27FC236}">
              <a16:creationId xmlns:a16="http://schemas.microsoft.com/office/drawing/2014/main" id="{00000000-0008-0000-0F00-0000D8020000}"/>
            </a:ext>
          </a:extLst>
        </xdr:cNvPr>
        <xdr:cNvSpPr txBox="1"/>
      </xdr:nvSpPr>
      <xdr:spPr>
        <a:xfrm>
          <a:off x="13500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id="{00000000-0008-0000-0F00-0000E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51" name="【庁舎】&#10;一人当たり面積最小値テキスト">
          <a:extLst>
            <a:ext uri="{FF2B5EF4-FFF2-40B4-BE49-F238E27FC236}">
              <a16:creationId xmlns:a16="http://schemas.microsoft.com/office/drawing/2014/main" id="{00000000-0008-0000-0F00-0000EF020000}"/>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53" name="【庁舎】&#10;一人当たり面積最大値テキスト">
          <a:extLst>
            <a:ext uri="{FF2B5EF4-FFF2-40B4-BE49-F238E27FC236}">
              <a16:creationId xmlns:a16="http://schemas.microsoft.com/office/drawing/2014/main" id="{00000000-0008-0000-0F00-0000F1020000}"/>
            </a:ext>
          </a:extLst>
        </xdr:cNvPr>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55" name="【庁舎】&#10;一人当たり面積平均値テキスト">
          <a:extLst>
            <a:ext uri="{FF2B5EF4-FFF2-40B4-BE49-F238E27FC236}">
              <a16:creationId xmlns:a16="http://schemas.microsoft.com/office/drawing/2014/main" id="{00000000-0008-0000-0F00-0000F3020000}"/>
            </a:ext>
          </a:extLst>
        </xdr:cNvPr>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766" name="【庁舎】&#10;一人当たり面積該当値テキスト">
          <a:extLst>
            <a:ext uri="{FF2B5EF4-FFF2-40B4-BE49-F238E27FC236}">
              <a16:creationId xmlns:a16="http://schemas.microsoft.com/office/drawing/2014/main" id="{00000000-0008-0000-0F00-0000FE020000}"/>
            </a:ext>
          </a:extLst>
        </xdr:cNvPr>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62485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21323300" y="182338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20383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62485</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20434300" y="18222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160274</xdr:rowOff>
    </xdr:from>
    <xdr:to>
      <xdr:col>102</xdr:col>
      <xdr:colOff>165100</xdr:colOff>
      <xdr:row>106</xdr:row>
      <xdr:rowOff>90424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9494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48768</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9545300" y="1821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73" name="n_1aveValue【庁舎】&#10;一人当たり面積">
          <a:extLst>
            <a:ext uri="{FF2B5EF4-FFF2-40B4-BE49-F238E27FC236}">
              <a16:creationId xmlns:a16="http://schemas.microsoft.com/office/drawing/2014/main" id="{00000000-0008-0000-0F00-000005030000}"/>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774" name="n_2aveValue【庁舎】&#10;一人当たり面積">
          <a:extLst>
            <a:ext uri="{FF2B5EF4-FFF2-40B4-BE49-F238E27FC236}">
              <a16:creationId xmlns:a16="http://schemas.microsoft.com/office/drawing/2014/main" id="{00000000-0008-0000-0F00-000006030000}"/>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775" name="n_3aveValue【庁舎】&#10;一人当たり面積">
          <a:extLst>
            <a:ext uri="{FF2B5EF4-FFF2-40B4-BE49-F238E27FC236}">
              <a16:creationId xmlns:a16="http://schemas.microsoft.com/office/drawing/2014/main" id="{00000000-0008-0000-0F00-000007030000}"/>
            </a:ext>
          </a:extLst>
        </xdr:cNvPr>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104412</xdr:rowOff>
    </xdr:from>
    <xdr:ext cx="469744" cy="259045"/>
    <xdr:sp macro="" textlink="">
      <xdr:nvSpPr>
        <xdr:cNvPr id="776" name="n_1mainValue【庁舎】&#10;一人当たり面積">
          <a:extLst>
            <a:ext uri="{FF2B5EF4-FFF2-40B4-BE49-F238E27FC236}">
              <a16:creationId xmlns:a16="http://schemas.microsoft.com/office/drawing/2014/main" id="{00000000-0008-0000-0F00-000008030000}"/>
            </a:ext>
          </a:extLst>
        </xdr:cNvPr>
        <xdr:cNvSpPr txBox="1"/>
      </xdr:nvSpPr>
      <xdr:spPr>
        <a:xfrm>
          <a:off x="21075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90695</xdr:rowOff>
    </xdr:from>
    <xdr:ext cx="469744" cy="259045"/>
    <xdr:sp macro="" textlink="">
      <xdr:nvSpPr>
        <xdr:cNvPr id="777" name="n_2mainValue【庁舎】&#10;一人当たり面積">
          <a:extLst>
            <a:ext uri="{FF2B5EF4-FFF2-40B4-BE49-F238E27FC236}">
              <a16:creationId xmlns:a16="http://schemas.microsoft.com/office/drawing/2014/main" id="{00000000-0008-0000-0F00-000009030000}"/>
            </a:ext>
          </a:extLst>
        </xdr:cNvPr>
        <xdr:cNvSpPr txBox="1"/>
      </xdr:nvSpPr>
      <xdr:spPr>
        <a:xfrm>
          <a:off x="20199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81551</xdr:rowOff>
    </xdr:from>
    <xdr:ext cx="469744" cy="259045"/>
    <xdr:sp macro="" textlink="">
      <xdr:nvSpPr>
        <xdr:cNvPr id="778" name="n_3mainValue【庁舎】&#10;一人当たり面積">
          <a:extLst>
            <a:ext uri="{FF2B5EF4-FFF2-40B4-BE49-F238E27FC236}">
              <a16:creationId xmlns:a16="http://schemas.microsoft.com/office/drawing/2014/main" id="{00000000-0008-0000-0F00-00000A030000}"/>
            </a:ext>
          </a:extLst>
        </xdr:cNvPr>
        <xdr:cNvSpPr txBox="1"/>
      </xdr:nvSpPr>
      <xdr:spPr>
        <a:xfrm>
          <a:off x="19310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類似団体と比較して特に有形固定資産減価償却率が高くなっている施設は、保健センター、一般廃棄物処理施設、児童館、幼稚園・保育所であり、特に低くなっている施設は、公営住宅、図書館である。</a:t>
          </a:r>
          <a:endParaRPr lang="ja-JP" altLang="ja-JP">
            <a:effectLst/>
          </a:endParaRPr>
        </a:p>
        <a:p>
          <a:r>
            <a:rPr kumimoji="1" lang="ja-JP" altLang="ja-JP" sz="1100">
              <a:solidFill>
                <a:schemeClr val="dk1"/>
              </a:solidFill>
              <a:effectLst/>
              <a:latin typeface="+mn-lt"/>
              <a:ea typeface="+mn-ea"/>
              <a:cs typeface="+mn-cs"/>
            </a:rPr>
            <a:t>一般廃棄物処理施設については、加須クリーンセンターが平成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年度、大利根クリーンセンターが平成元年度に建設されたものであり類似団体平均を大きく上回っている。</a:t>
          </a:r>
          <a:endParaRPr lang="ja-JP" altLang="ja-JP">
            <a:effectLst/>
          </a:endParaRPr>
        </a:p>
        <a:p>
          <a:r>
            <a:rPr kumimoji="1" lang="ja-JP" altLang="ja-JP" sz="1100">
              <a:solidFill>
                <a:schemeClr val="dk1"/>
              </a:solidFill>
              <a:effectLst/>
              <a:latin typeface="+mn-lt"/>
              <a:ea typeface="+mn-ea"/>
              <a:cs typeface="+mn-cs"/>
            </a:rPr>
            <a:t>図書館については、市内の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ものであり、類似団体平均を大きく下回っている。公営住宅については平成になってから建設されたものがほとんどであり耐用年数の半分程度しか経過していないため、類似団体平均を大きく下回っている。</a:t>
          </a:r>
          <a:endParaRPr lang="ja-JP" altLang="ja-JP">
            <a:effectLst/>
          </a:endParaRPr>
        </a:p>
        <a:p>
          <a:r>
            <a:rPr kumimoji="1" lang="ja-JP" altLang="ja-JP" sz="1100">
              <a:solidFill>
                <a:schemeClr val="dk1"/>
              </a:solidFill>
              <a:effectLst/>
              <a:latin typeface="+mn-lt"/>
              <a:ea typeface="+mn-ea"/>
              <a:cs typeface="+mn-cs"/>
            </a:rPr>
            <a:t>公共施設等総合管理計画に基づき、今後、幼稚園・保育所については、樋遣川幼稚園・大越幼稚園の耐震補強工事を実施し、老朽化が著しい学校施設については、田ケ谷小学校の大規模改修工事に取り組んで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類似団体平均及び埼玉県平均と比べるとそれぞれ</a:t>
          </a:r>
          <a:r>
            <a:rPr lang="en-US" altLang="ja-JP" sz="1100" b="0" i="0" baseline="0">
              <a:solidFill>
                <a:schemeClr val="dk1"/>
              </a:solidFill>
              <a:effectLst/>
              <a:latin typeface="+mn-lt"/>
              <a:ea typeface="+mn-ea"/>
              <a:cs typeface="+mn-cs"/>
            </a:rPr>
            <a:t>0.09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下回っている。また、近年ほぼ横ばいであるため、引き続き、法人市民税等による市税収入を確保し、財政力の向上を目指す。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と比べると</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上回っているが、</a:t>
          </a:r>
          <a:r>
            <a:rPr lang="ja-JP" altLang="ja-JP" sz="1100" b="0" i="0" baseline="0">
              <a:solidFill>
                <a:schemeClr val="dk1"/>
              </a:solidFill>
              <a:effectLst/>
              <a:latin typeface="+mn-lt"/>
              <a:ea typeface="+mn-ea"/>
              <a:cs typeface="+mn-cs"/>
            </a:rPr>
            <a:t>埼玉県平均と比べると</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下回っている。 </a:t>
          </a:r>
          <a:endParaRPr lang="ja-JP" altLang="ja-JP" sz="1400">
            <a:effectLst/>
          </a:endParaRPr>
        </a:p>
        <a:p>
          <a:pPr rtl="0" eaLnBrk="1" fontAlgn="base"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した。これは、分子となる維持補修費や扶助費の経常支出が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し、分母となる</a:t>
          </a:r>
          <a:r>
            <a:rPr lang="ja-JP" altLang="en-US" sz="1100" b="0" i="0" baseline="0">
              <a:solidFill>
                <a:schemeClr val="dk1"/>
              </a:solidFill>
              <a:effectLst/>
              <a:latin typeface="+mn-lt"/>
              <a:ea typeface="+mn-ea"/>
              <a:cs typeface="+mn-cs"/>
            </a:rPr>
            <a:t>地方交付税、臨時財政対策債が減少</a:t>
          </a:r>
          <a:r>
            <a:rPr lang="ja-JP" altLang="ja-JP" sz="1100" b="0" i="0" baseline="0">
              <a:solidFill>
                <a:schemeClr val="dk1"/>
              </a:solidFill>
              <a:effectLst/>
              <a:latin typeface="+mn-lt"/>
              <a:ea typeface="+mn-ea"/>
              <a:cs typeface="+mn-cs"/>
            </a:rPr>
            <a:t>したためである。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自主財源の確保と更なる行財政改革を推進するとともに、歳出の経常経費削減に努める。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140716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8321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150368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8321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150368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6391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29718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0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は下回っているが、</a:t>
          </a:r>
          <a:r>
            <a:rPr lang="ja-JP" altLang="ja-JP" sz="1100" b="0" i="0" baseline="0">
              <a:solidFill>
                <a:schemeClr val="dk1"/>
              </a:solidFill>
              <a:effectLst/>
              <a:latin typeface="+mn-lt"/>
              <a:ea typeface="+mn-ea"/>
              <a:cs typeface="+mn-cs"/>
            </a:rPr>
            <a:t>埼玉県平均を上回っている状況であ</a:t>
          </a:r>
          <a:r>
            <a:rPr lang="ja-JP" altLang="en-US" sz="1100" b="0" i="0" baseline="0">
              <a:solidFill>
                <a:schemeClr val="dk1"/>
              </a:solidFill>
              <a:effectLst/>
              <a:latin typeface="+mn-lt"/>
              <a:ea typeface="+mn-ea"/>
              <a:cs typeface="+mn-cs"/>
            </a:rPr>
            <a:t>り、その要因の</a:t>
          </a:r>
          <a:r>
            <a:rPr lang="ja-JP" altLang="ja-JP" sz="1100" b="0" i="0" baseline="0">
              <a:solidFill>
                <a:schemeClr val="dk1"/>
              </a:solidFill>
              <a:effectLst/>
              <a:latin typeface="+mn-lt"/>
              <a:ea typeface="+mn-ea"/>
              <a:cs typeface="+mn-cs"/>
            </a:rPr>
            <a:t>一つとして合併により公共施設が多</a:t>
          </a:r>
          <a:r>
            <a:rPr lang="ja-JP" altLang="en-US" sz="1100" b="0" i="0" baseline="0">
              <a:solidFill>
                <a:schemeClr val="dk1"/>
              </a:solidFill>
              <a:effectLst/>
              <a:latin typeface="+mn-lt"/>
              <a:ea typeface="+mn-ea"/>
              <a:cs typeface="+mn-cs"/>
            </a:rPr>
            <a:t>いことが挙げられる。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今後、多くの施設が更新の時期や大規模改修を迎えるため、長期的な視点をもって、更新・統廃合・長寿命化などを計画的に行っていく</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物件費及び維持補修費の</a:t>
          </a:r>
          <a:r>
            <a:rPr kumimoji="1" lang="ja-JP" altLang="en-US" sz="1100">
              <a:solidFill>
                <a:schemeClr val="dk1"/>
              </a:solidFill>
              <a:effectLst/>
              <a:latin typeface="+mn-lt"/>
              <a:ea typeface="+mn-ea"/>
              <a:cs typeface="+mn-cs"/>
            </a:rPr>
            <a:t>削減に努める。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136872</xdr:rowOff>
    </xdr:from>
    <xdr:to>
      <xdr:col>23</xdr:col>
      <xdr:colOff>133350</xdr:colOff>
      <xdr:row>82</xdr:row>
      <xdr:rowOff>164587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5772"/>
          <a:ext cx="8382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136872</xdr:rowOff>
    </xdr:from>
    <xdr:to>
      <xdr:col>19</xdr:col>
      <xdr:colOff>133350</xdr:colOff>
      <xdr:row>83</xdr:row>
      <xdr:rowOff>8959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95772"/>
          <a:ext cx="8890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169914</xdr:rowOff>
    </xdr:from>
    <xdr:to>
      <xdr:col>15</xdr:col>
      <xdr:colOff>82550</xdr:colOff>
      <xdr:row>83</xdr:row>
      <xdr:rowOff>8959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28814"/>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132685</xdr:rowOff>
    </xdr:from>
    <xdr:to>
      <xdr:col>11</xdr:col>
      <xdr:colOff>31750</xdr:colOff>
      <xdr:row>82</xdr:row>
      <xdr:rowOff>169914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9158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113787</xdr:rowOff>
    </xdr:from>
    <xdr:to>
      <xdr:col>23</xdr:col>
      <xdr:colOff>184150</xdr:colOff>
      <xdr:row>83</xdr:row>
      <xdr:rowOff>43937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130314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86072</xdr:rowOff>
    </xdr:from>
    <xdr:to>
      <xdr:col>19</xdr:col>
      <xdr:colOff>184150</xdr:colOff>
      <xdr:row>83</xdr:row>
      <xdr:rowOff>16222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26399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1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129609</xdr:rowOff>
    </xdr:from>
    <xdr:to>
      <xdr:col>15</xdr:col>
      <xdr:colOff>133350</xdr:colOff>
      <xdr:row>83</xdr:row>
      <xdr:rowOff>59759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69936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5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119114</xdr:rowOff>
    </xdr:from>
    <xdr:to>
      <xdr:col>11</xdr:col>
      <xdr:colOff>82550</xdr:colOff>
      <xdr:row>83</xdr:row>
      <xdr:rowOff>49264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59441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4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81885</xdr:rowOff>
    </xdr:from>
    <xdr:to>
      <xdr:col>7</xdr:col>
      <xdr:colOff>31750</xdr:colOff>
      <xdr:row>83</xdr:row>
      <xdr:rowOff>12035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22212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類似団体平均及び全国市平均と比べると、それぞれ</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回っている状況であり、</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未満の水準を保っている。　</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今後も一層の給与の適正化に努</a:t>
          </a:r>
          <a:r>
            <a:rPr lang="ja-JP" altLang="en-US" sz="1100" b="0" i="0" baseline="0">
              <a:solidFill>
                <a:schemeClr val="dk1"/>
              </a:solidFill>
              <a:effectLst/>
              <a:latin typeface="+mn-lt"/>
              <a:ea typeface="+mn-ea"/>
              <a:cs typeface="+mn-cs"/>
            </a:rPr>
            <a:t>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6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154939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8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154939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8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84</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671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人、類似団体平均を</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人、埼玉県平均を</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毎年度、定員の削減を図っているが、加須市の人口も減少していることもあり「人口千人当たりの職員数」のポイントがあまり減少しない状況にある。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についても引き続き</a:t>
          </a:r>
          <a:r>
            <a:rPr kumimoji="1" lang="ja-JP" altLang="ja-JP" sz="1100">
              <a:solidFill>
                <a:schemeClr val="dk1"/>
              </a:solidFill>
              <a:effectLst/>
              <a:latin typeface="+mn-lt"/>
              <a:ea typeface="+mn-ea"/>
              <a:cs typeface="+mn-cs"/>
            </a:rPr>
            <a:t>事務事業の見直し、組織機構の見直し及び民間委託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定員適正化計画</a:t>
          </a:r>
          <a:r>
            <a:rPr lang="ja-JP" altLang="en-US" sz="1100" b="0" i="0" baseline="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定員管理に努める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39476</xdr:rowOff>
    </xdr:from>
    <xdr:to>
      <xdr:col>81</xdr:col>
      <xdr:colOff>44450</xdr:colOff>
      <xdr:row>60</xdr:row>
      <xdr:rowOff>41487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2647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39476</xdr:rowOff>
    </xdr:from>
    <xdr:to>
      <xdr:col>77</xdr:col>
      <xdr:colOff>44450</xdr:colOff>
      <xdr:row>60</xdr:row>
      <xdr:rowOff>57573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264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63606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445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63606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45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160126</xdr:rowOff>
    </xdr:from>
    <xdr:to>
      <xdr:col>77</xdr:col>
      <xdr:colOff>95250</xdr:colOff>
      <xdr:row>60</xdr:row>
      <xdr:rowOff>90276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100453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全国平均を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下回っているが、類似団体平均を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ja-JP" altLang="ja-JP" sz="1400">
            <a:effectLst/>
          </a:endParaRPr>
        </a:p>
        <a:p>
          <a:r>
            <a:rPr lang="ja-JP" altLang="ja-JP" sz="1100" b="0" i="0" baseline="0">
              <a:solidFill>
                <a:schemeClr val="dk1"/>
              </a:solidFill>
              <a:effectLst/>
              <a:latin typeface="+mn-lt"/>
              <a:ea typeface="+mn-ea"/>
              <a:cs typeface="+mn-cs"/>
            </a:rPr>
            <a:t>　適債事業を選定し、債務残高の増嵩を防ぐことで、元利償還金が減少し、実質公債費比率が減少傾向となっている。</a:t>
          </a:r>
          <a:endParaRPr lang="ja-JP" altLang="ja-JP" sz="1400">
            <a:effectLst/>
          </a:endParaRPr>
        </a:p>
        <a:p>
          <a:r>
            <a:rPr lang="ja-JP" altLang="ja-JP" sz="1100" b="0" i="0" baseline="0">
              <a:solidFill>
                <a:schemeClr val="dk1"/>
              </a:solidFill>
              <a:effectLst/>
              <a:latin typeface="+mn-lt"/>
              <a:ea typeface="+mn-ea"/>
              <a:cs typeface="+mn-cs"/>
            </a:rPr>
            <a:t>　今後も引き続き適債事業を見極め、債務残高の増嵩を防ぐことで、実質公債費比率の減少に努める。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35983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108373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将来の負担額よりも、将来負担額に充当できる基金などの金額の方が大きいため算定されなかった。</a:t>
          </a:r>
          <a:endParaRPr lang="ja-JP" altLang="ja-JP" sz="1400">
            <a:effectLst/>
          </a:endParaRPr>
        </a:p>
        <a:p>
          <a:pPr rtl="0"/>
          <a:r>
            <a:rPr lang="ja-JP" altLang="ja-JP" sz="1100" b="0" i="0" baseline="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88798</xdr:rowOff>
    </xdr:from>
    <xdr:to>
      <xdr:col>64</xdr:col>
      <xdr:colOff>152400</xdr:colOff>
      <xdr:row>15</xdr:row>
      <xdr:rowOff>18948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29125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下回っている。これは、消防広域化により、平成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事務事業の見直し、組織機構の見直し及び民間委託を推進し</a:t>
          </a:r>
          <a:r>
            <a:rPr lang="ja-JP" altLang="ja-JP" sz="1100" b="0" i="0" baseline="0">
              <a:solidFill>
                <a:schemeClr val="dk1"/>
              </a:solidFill>
              <a:effectLst/>
              <a:latin typeface="+mn-lt"/>
              <a:ea typeface="+mn-ea"/>
              <a:cs typeface="+mn-cs"/>
            </a:rPr>
            <a:t>、定員適正化計画に基づき人件費の抑制を図る。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61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4536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15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125186</xdr:rowOff>
    </xdr:from>
    <xdr:to>
      <xdr:col>15</xdr:col>
      <xdr:colOff>149225</xdr:colOff>
      <xdr:row>37</xdr:row>
      <xdr:rowOff>55336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65513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ただし、全国平均は</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上回っており、その要因の一つとして、合併により公共施設が多く、</a:t>
          </a:r>
          <a:r>
            <a:rPr lang="ja-JP" altLang="en-US" sz="1100" b="0" i="0" baseline="0">
              <a:solidFill>
                <a:schemeClr val="dk1"/>
              </a:solidFill>
              <a:effectLst/>
              <a:latin typeface="+mn-lt"/>
              <a:ea typeface="+mn-ea"/>
              <a:cs typeface="+mn-cs"/>
            </a:rPr>
            <a:t>それによる</a:t>
          </a:r>
          <a:r>
            <a:rPr lang="ja-JP" altLang="ja-JP" sz="1100" b="0" i="0" baseline="0">
              <a:solidFill>
                <a:schemeClr val="dk1"/>
              </a:solidFill>
              <a:effectLst/>
              <a:latin typeface="+mn-lt"/>
              <a:ea typeface="+mn-ea"/>
              <a:cs typeface="+mn-cs"/>
            </a:rPr>
            <a:t>管理委託</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があげられる。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公共施設の統廃合を推進し</a:t>
          </a:r>
          <a:r>
            <a:rPr lang="ja-JP" altLang="ja-JP" sz="1100" b="0" i="0" baseline="0">
              <a:solidFill>
                <a:schemeClr val="dk1"/>
              </a:solidFill>
              <a:effectLst/>
              <a:latin typeface="+mn-lt"/>
              <a:ea typeface="+mn-ea"/>
              <a:cs typeface="+mn-cs"/>
            </a:rPr>
            <a:t>効率的な財政運営を図る。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58964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627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48079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6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48079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64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154214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24691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扶助費に係る経常収支比率は、類似団体平均より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主な要因として、生活保護費や社会福祉費などの社会保障関係経費の増加があげられる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今後も引き続き増加することが見込まれるため、事業の見直しや内容の精査により、適切に執行していく。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75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その他に係る経常収支比率は類似団体平均より</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上回っている。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合併により公共施設が多く、それによる維持補修費が増加したことが要因の一つとして</a:t>
          </a:r>
          <a:r>
            <a:rPr lang="ja-JP" altLang="en-US" sz="1100" b="0" i="0" baseline="0">
              <a:solidFill>
                <a:schemeClr val="dk1"/>
              </a:solidFill>
              <a:effectLst/>
              <a:latin typeface="+mn-lt"/>
              <a:ea typeface="+mn-ea"/>
              <a:cs typeface="+mn-cs"/>
            </a:rPr>
            <a:t>挙げられる。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a:t>
          </a:r>
          <a:r>
            <a:rPr lang="ja-JP" altLang="ja-JP" sz="1100" b="0" i="0" baseline="0">
              <a:solidFill>
                <a:schemeClr val="dk1"/>
              </a:solidFill>
              <a:effectLst/>
              <a:latin typeface="+mn-lt"/>
              <a:ea typeface="+mn-ea"/>
              <a:cs typeface="+mn-cs"/>
            </a:rPr>
            <a:t>公共施設の統廃合を推進し効率的な財政運営を図る。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3175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139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41275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41275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136525</xdr:rowOff>
    </xdr:from>
    <xdr:to>
      <xdr:col>69</xdr:col>
      <xdr:colOff>92075</xdr:colOff>
      <xdr:row>56</xdr:row>
      <xdr:rowOff>41275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566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95902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161925</xdr:rowOff>
    </xdr:from>
    <xdr:to>
      <xdr:col>74</xdr:col>
      <xdr:colOff>31750</xdr:colOff>
      <xdr:row>56</xdr:row>
      <xdr:rowOff>92075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102252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85725</xdr:rowOff>
    </xdr:from>
    <xdr:to>
      <xdr:col>65</xdr:col>
      <xdr:colOff>53975</xdr:colOff>
      <xdr:row>56</xdr:row>
      <xdr:rowOff>15875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26052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上回っている。これは、消防広域化により、平成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54610</xdr:rowOff>
    </xdr:from>
    <xdr:to>
      <xdr:col>82</xdr:col>
      <xdr:colOff>107950</xdr:colOff>
      <xdr:row>39</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5671800" y="6741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39</xdr:row>
      <xdr:rowOff>77470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4782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77470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68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16510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004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3810</xdr:rowOff>
    </xdr:from>
    <xdr:to>
      <xdr:col>82</xdr:col>
      <xdr:colOff>158750</xdr:colOff>
      <xdr:row>39</xdr:row>
      <xdr:rowOff>105410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147337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11430</xdr:rowOff>
    </xdr:from>
    <xdr:to>
      <xdr:col>78</xdr:col>
      <xdr:colOff>120650</xdr:colOff>
      <xdr:row>39</xdr:row>
      <xdr:rowOff>113030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97807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26670</xdr:rowOff>
    </xdr:from>
    <xdr:to>
      <xdr:col>74</xdr:col>
      <xdr:colOff>31750</xdr:colOff>
      <xdr:row>39</xdr:row>
      <xdr:rowOff>128270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113047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137160</xdr:rowOff>
    </xdr:from>
    <xdr:to>
      <xdr:col>65</xdr:col>
      <xdr:colOff>53975</xdr:colOff>
      <xdr:row>39</xdr:row>
      <xdr:rowOff>67310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52087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下回っている。</a:t>
          </a:r>
          <a:endParaRPr lang="ja-JP" altLang="ja-JP" sz="1400">
            <a:effectLst/>
          </a:endParaRPr>
        </a:p>
        <a:p>
          <a:r>
            <a:rPr lang="ja-JP" altLang="ja-JP" sz="1100" b="0" i="0" baseline="0">
              <a:solidFill>
                <a:schemeClr val="dk1"/>
              </a:solidFill>
              <a:effectLst/>
              <a:latin typeface="+mn-lt"/>
              <a:ea typeface="+mn-ea"/>
              <a:cs typeface="+mn-cs"/>
            </a:rPr>
            <a:t>　普通建設事業の適切な取捨選択により事業費を抑制することで、その財源となる市債の新規借入を圧縮する。また、市債の借入に当たっても、地方交付税措置の高いものを選択し、公債費負担の軽減を図る。</a:t>
          </a:r>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28702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51563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51563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74422</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公債費以外</a:t>
          </a:r>
          <a:r>
            <a:rPr lang="ja-JP" altLang="ja-JP" sz="1100" b="0" i="0" baseline="0">
              <a:solidFill>
                <a:schemeClr val="dk1"/>
              </a:solidFill>
              <a:effectLst/>
              <a:latin typeface="+mn-lt"/>
              <a:ea typeface="+mn-ea"/>
              <a:cs typeface="+mn-cs"/>
            </a:rPr>
            <a:t>係る経常収支比率は類似団体平均より</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上回っているが</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増加が見込まれる</a:t>
          </a:r>
          <a:r>
            <a:rPr lang="ja-JP" altLang="en-US" sz="1100" b="0" i="0" baseline="0">
              <a:solidFill>
                <a:schemeClr val="dk1"/>
              </a:solidFill>
              <a:effectLst/>
              <a:latin typeface="+mn-lt"/>
              <a:ea typeface="+mn-ea"/>
              <a:cs typeface="+mn-cs"/>
            </a:rPr>
            <a:t>経費としては</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、維持補修費が挙げられる。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扶助費については、</a:t>
          </a:r>
          <a:r>
            <a:rPr lang="ja-JP" altLang="ja-JP" sz="1100" b="0" i="0" baseline="0">
              <a:solidFill>
                <a:schemeClr val="dk1"/>
              </a:solidFill>
              <a:effectLst/>
              <a:latin typeface="+mn-lt"/>
              <a:ea typeface="+mn-ea"/>
              <a:cs typeface="+mn-cs"/>
            </a:rPr>
            <a:t>事業の見直しや内容の精査により適切に執行</a:t>
          </a:r>
          <a:r>
            <a:rPr lang="ja-JP" altLang="en-US" sz="1100" b="0" i="0" baseline="0">
              <a:solidFill>
                <a:schemeClr val="dk1"/>
              </a:solidFill>
              <a:effectLst/>
              <a:latin typeface="+mn-lt"/>
              <a:ea typeface="+mn-ea"/>
              <a:cs typeface="+mn-cs"/>
            </a:rPr>
            <a:t>し、維持補修費については、</a:t>
          </a:r>
          <a:r>
            <a:rPr lang="ja-JP" altLang="ja-JP" sz="1100" b="0" i="0" baseline="0">
              <a:solidFill>
                <a:schemeClr val="dk1"/>
              </a:solidFill>
              <a:effectLst/>
              <a:latin typeface="+mn-lt"/>
              <a:ea typeface="+mn-ea"/>
              <a:cs typeface="+mn-cs"/>
            </a:rPr>
            <a:t>公共施設の統廃合を推進し効率的な財政運営を図る。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7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170435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33274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104864</xdr:rowOff>
    </xdr:from>
    <xdr:to>
      <xdr:col>29</xdr:col>
      <xdr:colOff>127000</xdr:colOff>
      <xdr:row>17</xdr:row>
      <xdr:rowOff>105493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67139"/>
          <a:ext cx="647700" cy="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104864</xdr:rowOff>
    </xdr:from>
    <xdr:to>
      <xdr:col>26</xdr:col>
      <xdr:colOff>50800</xdr:colOff>
      <xdr:row>17</xdr:row>
      <xdr:rowOff>113894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7139"/>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98387</xdr:rowOff>
    </xdr:from>
    <xdr:to>
      <xdr:col>22</xdr:col>
      <xdr:colOff>114300</xdr:colOff>
      <xdr:row>17</xdr:row>
      <xdr:rowOff>113894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60662"/>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98387</xdr:rowOff>
    </xdr:from>
    <xdr:to>
      <xdr:col>18</xdr:col>
      <xdr:colOff>177800</xdr:colOff>
      <xdr:row>17</xdr:row>
      <xdr:rowOff>137135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0662"/>
          <a:ext cx="6985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54693</xdr:rowOff>
    </xdr:from>
    <xdr:to>
      <xdr:col>29</xdr:col>
      <xdr:colOff>177800</xdr:colOff>
      <xdr:row>17</xdr:row>
      <xdr:rowOff>156293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26770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54064</xdr:rowOff>
    </xdr:from>
    <xdr:to>
      <xdr:col>26</xdr:col>
      <xdr:colOff>101600</xdr:colOff>
      <xdr:row>17</xdr:row>
      <xdr:rowOff>155664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165841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8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63094</xdr:rowOff>
    </xdr:from>
    <xdr:to>
      <xdr:col>22</xdr:col>
      <xdr:colOff>165100</xdr:colOff>
      <xdr:row>17</xdr:row>
      <xdr:rowOff>164694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149471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47587</xdr:rowOff>
    </xdr:from>
    <xdr:to>
      <xdr:col>19</xdr:col>
      <xdr:colOff>38100</xdr:colOff>
      <xdr:row>17</xdr:row>
      <xdr:rowOff>149187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159364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86335</xdr:rowOff>
    </xdr:from>
    <xdr:to>
      <xdr:col>15</xdr:col>
      <xdr:colOff>101600</xdr:colOff>
      <xdr:row>18</xdr:row>
      <xdr:rowOff>16485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172186</xdr:rowOff>
    </xdr:from>
    <xdr:to>
      <xdr:col>29</xdr:col>
      <xdr:colOff>127000</xdr:colOff>
      <xdr:row>35</xdr:row>
      <xdr:rowOff>202971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82536"/>
          <a:ext cx="6477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187749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136601</xdr:rowOff>
    </xdr:from>
    <xdr:to>
      <xdr:col>26</xdr:col>
      <xdr:colOff>50800</xdr:colOff>
      <xdr:row>35</xdr:row>
      <xdr:rowOff>172186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46951"/>
          <a:ext cx="6985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91834</xdr:rowOff>
    </xdr:from>
    <xdr:to>
      <xdr:col>22</xdr:col>
      <xdr:colOff>114300</xdr:colOff>
      <xdr:row>35</xdr:row>
      <xdr:rowOff>136601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02184"/>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91834</xdr:rowOff>
    </xdr:from>
    <xdr:to>
      <xdr:col>18</xdr:col>
      <xdr:colOff>177800</xdr:colOff>
      <xdr:row>35</xdr:row>
      <xdr:rowOff>127915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02184"/>
          <a:ext cx="6985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152171</xdr:rowOff>
    </xdr:from>
    <xdr:to>
      <xdr:col>29</xdr:col>
      <xdr:colOff>177800</xdr:colOff>
      <xdr:row>35</xdr:row>
      <xdr:rowOff>253771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6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340148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0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121386</xdr:rowOff>
    </xdr:from>
    <xdr:to>
      <xdr:col>26</xdr:col>
      <xdr:colOff>101600</xdr:colOff>
      <xdr:row>35</xdr:row>
      <xdr:rowOff>222986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3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233163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00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85801</xdr:rowOff>
    </xdr:from>
    <xdr:to>
      <xdr:col>22</xdr:col>
      <xdr:colOff>165100</xdr:colOff>
      <xdr:row>35</xdr:row>
      <xdr:rowOff>187401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197578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41034</xdr:rowOff>
    </xdr:from>
    <xdr:to>
      <xdr:col>19</xdr:col>
      <xdr:colOff>38100</xdr:colOff>
      <xdr:row>35</xdr:row>
      <xdr:rowOff>142634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5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152811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2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77115</xdr:rowOff>
    </xdr:from>
    <xdr:to>
      <xdr:col>15</xdr:col>
      <xdr:colOff>101600</xdr:colOff>
      <xdr:row>35</xdr:row>
      <xdr:rowOff>178715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163492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20333</xdr:rowOff>
    </xdr:from>
    <xdr:to>
      <xdr:col>24</xdr:col>
      <xdr:colOff>63500</xdr:colOff>
      <xdr:row>37</xdr:row>
      <xdr:rowOff>34696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63983"/>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152578</xdr:rowOff>
    </xdr:from>
    <xdr:to>
      <xdr:col>19</xdr:col>
      <xdr:colOff>177800</xdr:colOff>
      <xdr:row>37</xdr:row>
      <xdr:rowOff>20333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4778"/>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152578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86754"/>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84188</xdr:rowOff>
    </xdr:from>
    <xdr:to>
      <xdr:col>10</xdr:col>
      <xdr:colOff>114300</xdr:colOff>
      <xdr:row>36</xdr:row>
      <xdr:rowOff>114554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5638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155346</xdr:rowOff>
    </xdr:from>
    <xdr:to>
      <xdr:col>24</xdr:col>
      <xdr:colOff>114300</xdr:colOff>
      <xdr:row>37</xdr:row>
      <xdr:rowOff>85496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133773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140983</xdr:rowOff>
    </xdr:from>
    <xdr:to>
      <xdr:col>20</xdr:col>
      <xdr:colOff>38100</xdr:colOff>
      <xdr:row>37</xdr:row>
      <xdr:rowOff>71133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62260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101778</xdr:rowOff>
    </xdr:from>
    <xdr:to>
      <xdr:col>15</xdr:col>
      <xdr:colOff>101600</xdr:colOff>
      <xdr:row>37</xdr:row>
      <xdr:rowOff>31928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23055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63754</xdr:rowOff>
    </xdr:from>
    <xdr:to>
      <xdr:col>10</xdr:col>
      <xdr:colOff>165100</xdr:colOff>
      <xdr:row>36</xdr:row>
      <xdr:rowOff>165354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156481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33388</xdr:rowOff>
    </xdr:from>
    <xdr:to>
      <xdr:col>6</xdr:col>
      <xdr:colOff>38100</xdr:colOff>
      <xdr:row>36</xdr:row>
      <xdr:rowOff>134988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126115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125690</xdr:rowOff>
    </xdr:from>
    <xdr:to>
      <xdr:col>24</xdr:col>
      <xdr:colOff>63500</xdr:colOff>
      <xdr:row>56</xdr:row>
      <xdr:rowOff>127584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26890"/>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60474</xdr:rowOff>
    </xdr:from>
    <xdr:to>
      <xdr:col>19</xdr:col>
      <xdr:colOff>177800</xdr:colOff>
      <xdr:row>56</xdr:row>
      <xdr:rowOff>125690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6167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60474</xdr:rowOff>
    </xdr:from>
    <xdr:to>
      <xdr:col>15</xdr:col>
      <xdr:colOff>50800</xdr:colOff>
      <xdr:row>56</xdr:row>
      <xdr:rowOff>164487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61674"/>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164487</xdr:rowOff>
    </xdr:from>
    <xdr:to>
      <xdr:col>10</xdr:col>
      <xdr:colOff>114300</xdr:colOff>
      <xdr:row>57</xdr:row>
      <xdr:rowOff>22689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5687"/>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76784</xdr:rowOff>
    </xdr:from>
    <xdr:to>
      <xdr:col>24</xdr:col>
      <xdr:colOff>114300</xdr:colOff>
      <xdr:row>57</xdr:row>
      <xdr:rowOff>6934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55211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74890</xdr:rowOff>
    </xdr:from>
    <xdr:to>
      <xdr:col>20</xdr:col>
      <xdr:colOff>38100</xdr:colOff>
      <xdr:row>57</xdr:row>
      <xdr:rowOff>5040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167617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9674</xdr:rowOff>
    </xdr:from>
    <xdr:to>
      <xdr:col>15</xdr:col>
      <xdr:colOff>101600</xdr:colOff>
      <xdr:row>56</xdr:row>
      <xdr:rowOff>111274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127801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113687</xdr:rowOff>
    </xdr:from>
    <xdr:to>
      <xdr:col>10</xdr:col>
      <xdr:colOff>165100</xdr:colOff>
      <xdr:row>57</xdr:row>
      <xdr:rowOff>43837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60364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143339</xdr:rowOff>
    </xdr:from>
    <xdr:to>
      <xdr:col>6</xdr:col>
      <xdr:colOff>38100</xdr:colOff>
      <xdr:row>57</xdr:row>
      <xdr:rowOff>73489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90016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126801</xdr:rowOff>
    </xdr:from>
    <xdr:to>
      <xdr:col>24</xdr:col>
      <xdr:colOff>63500</xdr:colOff>
      <xdr:row>74</xdr:row>
      <xdr:rowOff>84346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471201"/>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84346</xdr:rowOff>
    </xdr:from>
    <xdr:to>
      <xdr:col>19</xdr:col>
      <xdr:colOff>177800</xdr:colOff>
      <xdr:row>74</xdr:row>
      <xdr:rowOff>102798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771646"/>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133332</xdr:rowOff>
    </xdr:from>
    <xdr:to>
      <xdr:col>15</xdr:col>
      <xdr:colOff>50800</xdr:colOff>
      <xdr:row>74</xdr:row>
      <xdr:rowOff>102798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477732"/>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133332</xdr:rowOff>
    </xdr:from>
    <xdr:to>
      <xdr:col>10</xdr:col>
      <xdr:colOff>114300</xdr:colOff>
      <xdr:row>73</xdr:row>
      <xdr:rowOff>162887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477732"/>
          <a:ext cx="8890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76001</xdr:rowOff>
    </xdr:from>
    <xdr:to>
      <xdr:col>24</xdr:col>
      <xdr:colOff>114300</xdr:colOff>
      <xdr:row>73</xdr:row>
      <xdr:rowOff>6151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4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98878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27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33546</xdr:rowOff>
    </xdr:from>
    <xdr:to>
      <xdr:col>20</xdr:col>
      <xdr:colOff>38100</xdr:colOff>
      <xdr:row>74</xdr:row>
      <xdr:rowOff>135146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151673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4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51998</xdr:rowOff>
    </xdr:from>
    <xdr:to>
      <xdr:col>15</xdr:col>
      <xdr:colOff>101600</xdr:colOff>
      <xdr:row>74</xdr:row>
      <xdr:rowOff>153598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170125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5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82532</xdr:rowOff>
    </xdr:from>
    <xdr:to>
      <xdr:col>10</xdr:col>
      <xdr:colOff>165100</xdr:colOff>
      <xdr:row>73</xdr:row>
      <xdr:rowOff>12682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29209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20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112087</xdr:rowOff>
    </xdr:from>
    <xdr:to>
      <xdr:col>6</xdr:col>
      <xdr:colOff>38100</xdr:colOff>
      <xdr:row>74</xdr:row>
      <xdr:rowOff>42237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58764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119850</xdr:rowOff>
    </xdr:from>
    <xdr:to>
      <xdr:col>24</xdr:col>
      <xdr:colOff>63500</xdr:colOff>
      <xdr:row>94</xdr:row>
      <xdr:rowOff>120002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3615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119850</xdr:rowOff>
    </xdr:from>
    <xdr:to>
      <xdr:col>19</xdr:col>
      <xdr:colOff>177800</xdr:colOff>
      <xdr:row>95</xdr:row>
      <xdr:rowOff>8141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36150"/>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8141</xdr:rowOff>
    </xdr:from>
    <xdr:to>
      <xdr:col>15</xdr:col>
      <xdr:colOff>50800</xdr:colOff>
      <xdr:row>96</xdr:row>
      <xdr:rowOff>18617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95891"/>
          <a:ext cx="8890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18617</xdr:rowOff>
    </xdr:from>
    <xdr:to>
      <xdr:col>10</xdr:col>
      <xdr:colOff>114300</xdr:colOff>
      <xdr:row>96</xdr:row>
      <xdr:rowOff>88570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77817"/>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69202</xdr:rowOff>
    </xdr:from>
    <xdr:to>
      <xdr:col>24</xdr:col>
      <xdr:colOff>114300</xdr:colOff>
      <xdr:row>94</xdr:row>
      <xdr:rowOff>170802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92079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69050</xdr:rowOff>
    </xdr:from>
    <xdr:to>
      <xdr:col>20</xdr:col>
      <xdr:colOff>38100</xdr:colOff>
      <xdr:row>94</xdr:row>
      <xdr:rowOff>170650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9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128791</xdr:rowOff>
    </xdr:from>
    <xdr:to>
      <xdr:col>15</xdr:col>
      <xdr:colOff>101600</xdr:colOff>
      <xdr:row>95</xdr:row>
      <xdr:rowOff>58941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139267</xdr:rowOff>
    </xdr:from>
    <xdr:to>
      <xdr:col>10</xdr:col>
      <xdr:colOff>165100</xdr:colOff>
      <xdr:row>96</xdr:row>
      <xdr:rowOff>69417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60544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37770</xdr:rowOff>
    </xdr:from>
    <xdr:to>
      <xdr:col>6</xdr:col>
      <xdr:colOff>38100</xdr:colOff>
      <xdr:row>96</xdr:row>
      <xdr:rowOff>139370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130497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170038</xdr:rowOff>
    </xdr:from>
    <xdr:to>
      <xdr:col>55</xdr:col>
      <xdr:colOff>0</xdr:colOff>
      <xdr:row>36</xdr:row>
      <xdr:rowOff>22771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70788"/>
          <a:ext cx="8382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170038</xdr:rowOff>
    </xdr:from>
    <xdr:to>
      <xdr:col>50</xdr:col>
      <xdr:colOff>114300</xdr:colOff>
      <xdr:row>36</xdr:row>
      <xdr:rowOff>28601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70788"/>
          <a:ext cx="889000" cy="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168014</xdr:rowOff>
    </xdr:from>
    <xdr:to>
      <xdr:col>45</xdr:col>
      <xdr:colOff>177800</xdr:colOff>
      <xdr:row>36</xdr:row>
      <xdr:rowOff>28601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168764"/>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168014</xdr:rowOff>
    </xdr:from>
    <xdr:to>
      <xdr:col>41</xdr:col>
      <xdr:colOff>50800</xdr:colOff>
      <xdr:row>36</xdr:row>
      <xdr:rowOff>52555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68764"/>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143421</xdr:rowOff>
    </xdr:from>
    <xdr:to>
      <xdr:col>55</xdr:col>
      <xdr:colOff>50800</xdr:colOff>
      <xdr:row>36</xdr:row>
      <xdr:rowOff>73571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121848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119238</xdr:rowOff>
    </xdr:from>
    <xdr:to>
      <xdr:col>50</xdr:col>
      <xdr:colOff>165100</xdr:colOff>
      <xdr:row>36</xdr:row>
      <xdr:rowOff>49388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65915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149251</xdr:rowOff>
    </xdr:from>
    <xdr:to>
      <xdr:col>46</xdr:col>
      <xdr:colOff>38100</xdr:colOff>
      <xdr:row>36</xdr:row>
      <xdr:rowOff>79401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2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117214</xdr:rowOff>
    </xdr:from>
    <xdr:to>
      <xdr:col>41</xdr:col>
      <xdr:colOff>101600</xdr:colOff>
      <xdr:row>36</xdr:row>
      <xdr:rowOff>47364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63891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1755</xdr:rowOff>
    </xdr:from>
    <xdr:to>
      <xdr:col>36</xdr:col>
      <xdr:colOff>165100</xdr:colOff>
      <xdr:row>36</xdr:row>
      <xdr:rowOff>103355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119882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158903</xdr:rowOff>
    </xdr:from>
    <xdr:to>
      <xdr:col>55</xdr:col>
      <xdr:colOff>0</xdr:colOff>
      <xdr:row>58</xdr:row>
      <xdr:rowOff>30452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31553"/>
          <a:ext cx="8382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146101</xdr:rowOff>
    </xdr:from>
    <xdr:to>
      <xdr:col>50</xdr:col>
      <xdr:colOff>114300</xdr:colOff>
      <xdr:row>57</xdr:row>
      <xdr:rowOff>158903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1875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146101</xdr:rowOff>
    </xdr:from>
    <xdr:to>
      <xdr:col>45</xdr:col>
      <xdr:colOff>177800</xdr:colOff>
      <xdr:row>58</xdr:row>
      <xdr:rowOff>12360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18751"/>
          <a:ext cx="889000" cy="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9398</xdr:rowOff>
    </xdr:from>
    <xdr:to>
      <xdr:col>41</xdr:col>
      <xdr:colOff>50800</xdr:colOff>
      <xdr:row>58</xdr:row>
      <xdr:rowOff>12360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53498"/>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151102</xdr:rowOff>
    </xdr:from>
    <xdr:to>
      <xdr:col>55</xdr:col>
      <xdr:colOff>50800</xdr:colOff>
      <xdr:row>58</xdr:row>
      <xdr:rowOff>81252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66029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3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108103</xdr:rowOff>
    </xdr:from>
    <xdr:to>
      <xdr:col>50</xdr:col>
      <xdr:colOff>165100</xdr:colOff>
      <xdr:row>58</xdr:row>
      <xdr:rowOff>38253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29380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95301</xdr:rowOff>
    </xdr:from>
    <xdr:to>
      <xdr:col>46</xdr:col>
      <xdr:colOff>38100</xdr:colOff>
      <xdr:row>58</xdr:row>
      <xdr:rowOff>25451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133010</xdr:rowOff>
    </xdr:from>
    <xdr:to>
      <xdr:col>41</xdr:col>
      <xdr:colOff>101600</xdr:colOff>
      <xdr:row>58</xdr:row>
      <xdr:rowOff>63160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54287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130048</xdr:rowOff>
    </xdr:from>
    <xdr:to>
      <xdr:col>36</xdr:col>
      <xdr:colOff>165100</xdr:colOff>
      <xdr:row>58</xdr:row>
      <xdr:rowOff>60198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127305</xdr:rowOff>
    </xdr:from>
    <xdr:to>
      <xdr:col>55</xdr:col>
      <xdr:colOff>0</xdr:colOff>
      <xdr:row>78</xdr:row>
      <xdr:rowOff>132508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00405"/>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124699</xdr:rowOff>
    </xdr:from>
    <xdr:to>
      <xdr:col>50</xdr:col>
      <xdr:colOff>114300</xdr:colOff>
      <xdr:row>78</xdr:row>
      <xdr:rowOff>132508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9779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114165</xdr:rowOff>
    </xdr:from>
    <xdr:to>
      <xdr:col>45</xdr:col>
      <xdr:colOff>177800</xdr:colOff>
      <xdr:row>78</xdr:row>
      <xdr:rowOff>124699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87265"/>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99535</xdr:rowOff>
    </xdr:from>
    <xdr:to>
      <xdr:col>41</xdr:col>
      <xdr:colOff>50800</xdr:colOff>
      <xdr:row>78</xdr:row>
      <xdr:rowOff>114165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7263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76505</xdr:rowOff>
    </xdr:from>
    <xdr:to>
      <xdr:col>55</xdr:col>
      <xdr:colOff>50800</xdr:colOff>
      <xdr:row>79</xdr:row>
      <xdr:rowOff>6655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81708</xdr:rowOff>
    </xdr:from>
    <xdr:to>
      <xdr:col>50</xdr:col>
      <xdr:colOff>165100</xdr:colOff>
      <xdr:row>79</xdr:row>
      <xdr:rowOff>11858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2985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73899</xdr:rowOff>
    </xdr:from>
    <xdr:to>
      <xdr:col>46</xdr:col>
      <xdr:colOff>38100</xdr:colOff>
      <xdr:row>79</xdr:row>
      <xdr:rowOff>4049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166626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63365</xdr:rowOff>
    </xdr:from>
    <xdr:to>
      <xdr:col>41</xdr:col>
      <xdr:colOff>101600</xdr:colOff>
      <xdr:row>78</xdr:row>
      <xdr:rowOff>164965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156092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48735</xdr:rowOff>
    </xdr:from>
    <xdr:to>
      <xdr:col>36</xdr:col>
      <xdr:colOff>165100</xdr:colOff>
      <xdr:row>78</xdr:row>
      <xdr:rowOff>150335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141462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145701</xdr:rowOff>
    </xdr:from>
    <xdr:to>
      <xdr:col>55</xdr:col>
      <xdr:colOff>0</xdr:colOff>
      <xdr:row>96</xdr:row>
      <xdr:rowOff>117841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62001"/>
          <a:ext cx="838200" cy="3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145701</xdr:rowOff>
    </xdr:from>
    <xdr:to>
      <xdr:col>50</xdr:col>
      <xdr:colOff>114300</xdr:colOff>
      <xdr:row>95</xdr:row>
      <xdr:rowOff>36544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62001"/>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36544</xdr:rowOff>
    </xdr:from>
    <xdr:to>
      <xdr:col>45</xdr:col>
      <xdr:colOff>177800</xdr:colOff>
      <xdr:row>97</xdr:row>
      <xdr:rowOff>42859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24294"/>
          <a:ext cx="889000" cy="3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42859</xdr:rowOff>
    </xdr:from>
    <xdr:to>
      <xdr:col>41</xdr:col>
      <xdr:colOff>50800</xdr:colOff>
      <xdr:row>97</xdr:row>
      <xdr:rowOff>139415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73509"/>
          <a:ext cx="8890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67041</xdr:rowOff>
    </xdr:from>
    <xdr:to>
      <xdr:col>55</xdr:col>
      <xdr:colOff>50800</xdr:colOff>
      <xdr:row>96</xdr:row>
      <xdr:rowOff>168641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45468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94901</xdr:rowOff>
    </xdr:from>
    <xdr:to>
      <xdr:col>50</xdr:col>
      <xdr:colOff>165100</xdr:colOff>
      <xdr:row>95</xdr:row>
      <xdr:rowOff>25051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2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157194</xdr:rowOff>
    </xdr:from>
    <xdr:to>
      <xdr:col>46</xdr:col>
      <xdr:colOff>38100</xdr:colOff>
      <xdr:row>95</xdr:row>
      <xdr:rowOff>87344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103871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163509</xdr:rowOff>
    </xdr:from>
    <xdr:to>
      <xdr:col>41</xdr:col>
      <xdr:colOff>101600</xdr:colOff>
      <xdr:row>97</xdr:row>
      <xdr:rowOff>93659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84786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88615</xdr:rowOff>
    </xdr:from>
    <xdr:to>
      <xdr:col>36</xdr:col>
      <xdr:colOff>165100</xdr:colOff>
      <xdr:row>98</xdr:row>
      <xdr:rowOff>18765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9892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77929</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64479"/>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77929</xdr:rowOff>
    </xdr:from>
    <xdr:to>
      <xdr:col>71</xdr:col>
      <xdr:colOff>177800</xdr:colOff>
      <xdr:row>39</xdr:row>
      <xdr:rowOff>86893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64479"/>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129588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27129</xdr:rowOff>
    </xdr:from>
    <xdr:to>
      <xdr:col>72</xdr:col>
      <xdr:colOff>38100</xdr:colOff>
      <xdr:row>39</xdr:row>
      <xdr:rowOff>128729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145256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4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36093</xdr:rowOff>
    </xdr:from>
    <xdr:to>
      <xdr:col>67</xdr:col>
      <xdr:colOff>101600</xdr:colOff>
      <xdr:row>39</xdr:row>
      <xdr:rowOff>137693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154220</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4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54683</xdr:rowOff>
    </xdr:from>
    <xdr:to>
      <xdr:col>85</xdr:col>
      <xdr:colOff>127000</xdr:colOff>
      <xdr:row>74</xdr:row>
      <xdr:rowOff>131356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41983"/>
          <a:ext cx="8382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97524</xdr:rowOff>
    </xdr:from>
    <xdr:to>
      <xdr:col>81</xdr:col>
      <xdr:colOff>50800</xdr:colOff>
      <xdr:row>74</xdr:row>
      <xdr:rowOff>131356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8482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97478</xdr:rowOff>
    </xdr:from>
    <xdr:to>
      <xdr:col>76</xdr:col>
      <xdr:colOff>114300</xdr:colOff>
      <xdr:row>74</xdr:row>
      <xdr:rowOff>97524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8477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78961</xdr:rowOff>
    </xdr:from>
    <xdr:to>
      <xdr:col>71</xdr:col>
      <xdr:colOff>177800</xdr:colOff>
      <xdr:row>74</xdr:row>
      <xdr:rowOff>97478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6626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3883</xdr:rowOff>
    </xdr:from>
    <xdr:to>
      <xdr:col>85</xdr:col>
      <xdr:colOff>177800</xdr:colOff>
      <xdr:row>74</xdr:row>
      <xdr:rowOff>105483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153760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80556</xdr:rowOff>
    </xdr:from>
    <xdr:to>
      <xdr:col>81</xdr:col>
      <xdr:colOff>101600</xdr:colOff>
      <xdr:row>75</xdr:row>
      <xdr:rowOff>10706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46724</xdr:rowOff>
    </xdr:from>
    <xdr:to>
      <xdr:col>76</xdr:col>
      <xdr:colOff>165100</xdr:colOff>
      <xdr:row>74</xdr:row>
      <xdr:rowOff>148324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139451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46678</xdr:rowOff>
    </xdr:from>
    <xdr:to>
      <xdr:col>72</xdr:col>
      <xdr:colOff>38100</xdr:colOff>
      <xdr:row>74</xdr:row>
      <xdr:rowOff>148278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139405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8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28161</xdr:rowOff>
    </xdr:from>
    <xdr:to>
      <xdr:col>67</xdr:col>
      <xdr:colOff>101600</xdr:colOff>
      <xdr:row>74</xdr:row>
      <xdr:rowOff>129761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120888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8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169590</xdr:rowOff>
    </xdr:from>
    <xdr:to>
      <xdr:col>85</xdr:col>
      <xdr:colOff>127000</xdr:colOff>
      <xdr:row>99</xdr:row>
      <xdr:rowOff>6586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71690"/>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101836</xdr:rowOff>
    </xdr:from>
    <xdr:to>
      <xdr:col>81</xdr:col>
      <xdr:colOff>50800</xdr:colOff>
      <xdr:row>99</xdr:row>
      <xdr:rowOff>6586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039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101836</xdr:rowOff>
    </xdr:from>
    <xdr:to>
      <xdr:col>76</xdr:col>
      <xdr:colOff>114300</xdr:colOff>
      <xdr:row>99</xdr:row>
      <xdr:rowOff>2742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03936"/>
          <a:ext cx="889000" cy="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2742</xdr:rowOff>
    </xdr:from>
    <xdr:to>
      <xdr:col>71</xdr:col>
      <xdr:colOff>177800</xdr:colOff>
      <xdr:row>99</xdr:row>
      <xdr:rowOff>6175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76292"/>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118790</xdr:rowOff>
    </xdr:from>
    <xdr:to>
      <xdr:col>85</xdr:col>
      <xdr:colOff>177800</xdr:colOff>
      <xdr:row>99</xdr:row>
      <xdr:rowOff>48940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78167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127236</xdr:rowOff>
    </xdr:from>
    <xdr:to>
      <xdr:col>81</xdr:col>
      <xdr:colOff>101600</xdr:colOff>
      <xdr:row>99</xdr:row>
      <xdr:rowOff>57386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48513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51036</xdr:rowOff>
    </xdr:from>
    <xdr:to>
      <xdr:col>76</xdr:col>
      <xdr:colOff>165100</xdr:colOff>
      <xdr:row>98</xdr:row>
      <xdr:rowOff>152636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169163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6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123392</xdr:rowOff>
    </xdr:from>
    <xdr:to>
      <xdr:col>72</xdr:col>
      <xdr:colOff>38100</xdr:colOff>
      <xdr:row>99</xdr:row>
      <xdr:rowOff>53542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44669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70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126825</xdr:rowOff>
    </xdr:from>
    <xdr:to>
      <xdr:col>67</xdr:col>
      <xdr:colOff>101600</xdr:colOff>
      <xdr:row>99</xdr:row>
      <xdr:rowOff>56975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48102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70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22352</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143002</xdr:rowOff>
    </xdr:from>
    <xdr:to>
      <xdr:col>98</xdr:col>
      <xdr:colOff>38100</xdr:colOff>
      <xdr:row>39</xdr:row>
      <xdr:rowOff>73152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64279</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29423</xdr:rowOff>
    </xdr:from>
    <xdr:to>
      <xdr:col>116</xdr:col>
      <xdr:colOff>63500</xdr:colOff>
      <xdr:row>58</xdr:row>
      <xdr:rowOff>25309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02073"/>
          <a:ext cx="8382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13787</xdr:rowOff>
    </xdr:from>
    <xdr:to>
      <xdr:col>111</xdr:col>
      <xdr:colOff>177800</xdr:colOff>
      <xdr:row>58</xdr:row>
      <xdr:rowOff>25309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957887"/>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4689</xdr:rowOff>
    </xdr:from>
    <xdr:to>
      <xdr:col>107</xdr:col>
      <xdr:colOff>50800</xdr:colOff>
      <xdr:row>58</xdr:row>
      <xdr:rowOff>13787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48789"/>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129687</xdr:rowOff>
    </xdr:from>
    <xdr:to>
      <xdr:col>102</xdr:col>
      <xdr:colOff>114300</xdr:colOff>
      <xdr:row>58</xdr:row>
      <xdr:rowOff>4689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902337"/>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150073</xdr:rowOff>
    </xdr:from>
    <xdr:to>
      <xdr:col>116</xdr:col>
      <xdr:colOff>114300</xdr:colOff>
      <xdr:row>57</xdr:row>
      <xdr:rowOff>80223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0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145959</xdr:rowOff>
    </xdr:from>
    <xdr:to>
      <xdr:col>112</xdr:col>
      <xdr:colOff>38100</xdr:colOff>
      <xdr:row>58</xdr:row>
      <xdr:rowOff>76109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67236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1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134437</xdr:rowOff>
    </xdr:from>
    <xdr:to>
      <xdr:col>107</xdr:col>
      <xdr:colOff>101600</xdr:colOff>
      <xdr:row>58</xdr:row>
      <xdr:rowOff>64587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55714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9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125339</xdr:rowOff>
    </xdr:from>
    <xdr:to>
      <xdr:col>102</xdr:col>
      <xdr:colOff>165100</xdr:colOff>
      <xdr:row>58</xdr:row>
      <xdr:rowOff>55489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46616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99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78887</xdr:rowOff>
    </xdr:from>
    <xdr:to>
      <xdr:col>98</xdr:col>
      <xdr:colOff>38100</xdr:colOff>
      <xdr:row>58</xdr:row>
      <xdr:rowOff>9037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94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140655</xdr:rowOff>
    </xdr:from>
    <xdr:to>
      <xdr:col>116</xdr:col>
      <xdr:colOff>63500</xdr:colOff>
      <xdr:row>77</xdr:row>
      <xdr:rowOff>142060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342305"/>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140655</xdr:rowOff>
    </xdr:from>
    <xdr:to>
      <xdr:col>111</xdr:col>
      <xdr:colOff>177800</xdr:colOff>
      <xdr:row>77</xdr:row>
      <xdr:rowOff>144501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342305"/>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144501</xdr:rowOff>
    </xdr:from>
    <xdr:to>
      <xdr:col>107</xdr:col>
      <xdr:colOff>50800</xdr:colOff>
      <xdr:row>77</xdr:row>
      <xdr:rowOff>164709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4615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164709</xdr:rowOff>
    </xdr:from>
    <xdr:to>
      <xdr:col>102</xdr:col>
      <xdr:colOff>114300</xdr:colOff>
      <xdr:row>77</xdr:row>
      <xdr:rowOff>168101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36635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91260</xdr:rowOff>
    </xdr:from>
    <xdr:to>
      <xdr:col>116</xdr:col>
      <xdr:colOff>114300</xdr:colOff>
      <xdr:row>78</xdr:row>
      <xdr:rowOff>21410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2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89855</xdr:rowOff>
    </xdr:from>
    <xdr:to>
      <xdr:col>112</xdr:col>
      <xdr:colOff>38100</xdr:colOff>
      <xdr:row>78</xdr:row>
      <xdr:rowOff>20005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11132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3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93701</xdr:rowOff>
    </xdr:from>
    <xdr:to>
      <xdr:col>107</xdr:col>
      <xdr:colOff>101600</xdr:colOff>
      <xdr:row>78</xdr:row>
      <xdr:rowOff>23851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14978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113909</xdr:rowOff>
    </xdr:from>
    <xdr:to>
      <xdr:col>102</xdr:col>
      <xdr:colOff>165100</xdr:colOff>
      <xdr:row>78</xdr:row>
      <xdr:rowOff>44059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35186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4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117301</xdr:rowOff>
    </xdr:from>
    <xdr:to>
      <xdr:col>98</xdr:col>
      <xdr:colOff>38100</xdr:colOff>
      <xdr:row>78</xdr:row>
      <xdr:rowOff>47451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3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38578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4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49,256</a:t>
          </a:r>
          <a:r>
            <a:rPr kumimoji="1" lang="ja-JP" altLang="ja-JP" sz="1100">
              <a:solidFill>
                <a:schemeClr val="dk1"/>
              </a:solidFill>
              <a:effectLst/>
              <a:latin typeface="+mn-lt"/>
              <a:ea typeface="+mn-ea"/>
              <a:cs typeface="+mn-cs"/>
            </a:rPr>
            <a:t>円となり、平成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毎年減少</a:t>
          </a:r>
          <a:r>
            <a:rPr kumimoji="1" lang="ja-JP" altLang="ja-JP" sz="1100">
              <a:solidFill>
                <a:schemeClr val="dk1"/>
              </a:solidFill>
              <a:effectLst/>
              <a:latin typeface="+mn-lt"/>
              <a:ea typeface="+mn-ea"/>
              <a:cs typeface="+mn-cs"/>
            </a:rPr>
            <a:t>で推移し、類似団体平均を下回っている。</a:t>
          </a:r>
          <a:r>
            <a:rPr lang="ja-JP" altLang="ja-JP" sz="1100" b="0" i="0" baseline="0">
              <a:solidFill>
                <a:schemeClr val="dk1"/>
              </a:solidFill>
              <a:effectLst/>
              <a:latin typeface="+mn-lt"/>
              <a:ea typeface="+mn-ea"/>
              <a:cs typeface="+mn-cs"/>
            </a:rPr>
            <a:t>定員適正化計画に基づき人件費の抑制を図</a:t>
          </a:r>
          <a:r>
            <a:rPr lang="ja-JP" altLang="en-US" sz="1100" b="0" i="0" baseline="0">
              <a:solidFill>
                <a:schemeClr val="dk1"/>
              </a:solidFill>
              <a:effectLst/>
              <a:latin typeface="+mn-lt"/>
              <a:ea typeface="+mn-ea"/>
              <a:cs typeface="+mn-cs"/>
            </a:rPr>
            <a:t>っていることが主な要因である。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7,179</a:t>
          </a:r>
          <a:r>
            <a:rPr kumimoji="1" lang="ja-JP" altLang="ja-JP" sz="1100">
              <a:solidFill>
                <a:schemeClr val="dk1"/>
              </a:solidFill>
              <a:effectLst/>
              <a:latin typeface="+mn-lt"/>
              <a:ea typeface="+mn-ea"/>
              <a:cs typeface="+mn-cs"/>
            </a:rPr>
            <a:t>円となり、類似団体と比較して一人当たりコストが</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い状況であった。</a:t>
          </a:r>
          <a:r>
            <a:rPr lang="ja-JP" altLang="ja-JP" sz="1100" b="0" i="0" baseline="0">
              <a:solidFill>
                <a:schemeClr val="dk1"/>
              </a:solidFill>
              <a:effectLst/>
              <a:latin typeface="+mn-lt"/>
              <a:ea typeface="+mn-ea"/>
              <a:cs typeface="+mn-cs"/>
            </a:rPr>
            <a:t>合併により公共施設が多く、それによる維持補修費が増加したことが要因の一つとして挙げられる</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今後、多くの施設が更新の時期や大規模改修を迎えるため、長期的な視点をもって、更新・統廃合・長寿命化などを計画的に行っていく。</a:t>
          </a:r>
          <a:endParaRPr lang="ja-JP" altLang="ja-JP" sz="1400">
            <a:effectLst/>
          </a:endParaRPr>
        </a:p>
        <a:p>
          <a:pPr eaLnBrk="1" fontAlgn="base" latinLnBrk="0" hangingPunct="1"/>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23,895</a:t>
          </a:r>
          <a:r>
            <a:rPr kumimoji="1" lang="ja-JP" altLang="ja-JP" sz="1100">
              <a:solidFill>
                <a:schemeClr val="dk1"/>
              </a:solidFill>
              <a:effectLst/>
              <a:latin typeface="+mn-lt"/>
              <a:ea typeface="+mn-ea"/>
              <a:cs typeface="+mn-cs"/>
            </a:rPr>
            <a:t>円となり、類似団体と比較して一人当たりコストが低い状況であった</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9,405</a:t>
          </a:r>
          <a:r>
            <a:rPr kumimoji="1" lang="ja-JP" altLang="en-US" sz="1100">
              <a:solidFill>
                <a:schemeClr val="dk1"/>
              </a:solidFill>
              <a:effectLst/>
              <a:latin typeface="+mn-lt"/>
              <a:ea typeface="+mn-ea"/>
              <a:cs typeface="+mn-cs"/>
            </a:rPr>
            <a:t>円低くなった要因は、平成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年度には昭和中学校大規模改造事業、騎西総合支所耐震対策事業及び加須きずなスタジアム改修など大規模な普通建設事業を複数実施したが、平成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年度の大規模な普通建設事業としては小中学校の非構造部材耐震対策事業のみであるためである。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113,321
111,331
133.30
42,821,938
38,630,924
3,170,530
24,395,039
32,131,467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19957</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06357"/>
          <a:ext cx="1270" cy="12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138084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19957</xdr:rowOff>
    </xdr:from>
    <xdr:to>
      <xdr:col>24</xdr:col>
      <xdr:colOff>152400</xdr:colOff>
      <xdr:row>32</xdr:row>
      <xdr:rowOff>19957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0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19957</xdr:rowOff>
    </xdr:from>
    <xdr:to>
      <xdr:col>24</xdr:col>
      <xdr:colOff>63500</xdr:colOff>
      <xdr:row>33</xdr:row>
      <xdr:rowOff>3084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06357"/>
          <a:ext cx="8382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6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37193</xdr:rowOff>
    </xdr:from>
    <xdr:to>
      <xdr:col>24</xdr:col>
      <xdr:colOff>114300</xdr:colOff>
      <xdr:row>35</xdr:row>
      <xdr:rowOff>138793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3084</xdr:rowOff>
    </xdr:from>
    <xdr:to>
      <xdr:col>19</xdr:col>
      <xdr:colOff>177800</xdr:colOff>
      <xdr:row>33</xdr:row>
      <xdr:rowOff>30299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60934"/>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11067</xdr:rowOff>
    </xdr:from>
    <xdr:to>
      <xdr:col>20</xdr:col>
      <xdr:colOff>38100</xdr:colOff>
      <xdr:row>35</xdr:row>
      <xdr:rowOff>112667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103794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21590</xdr:rowOff>
    </xdr:from>
    <xdr:to>
      <xdr:col>15</xdr:col>
      <xdr:colOff>50800</xdr:colOff>
      <xdr:row>33</xdr:row>
      <xdr:rowOff>30299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36540"/>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141151</xdr:rowOff>
    </xdr:from>
    <xdr:to>
      <xdr:col>15</xdr:col>
      <xdr:colOff>101600</xdr:colOff>
      <xdr:row>35</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97246</xdr:rowOff>
    </xdr:from>
    <xdr:to>
      <xdr:col>10</xdr:col>
      <xdr:colOff>114300</xdr:colOff>
      <xdr:row>31</xdr:row>
      <xdr:rowOff>21590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40746"/>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75293</xdr:rowOff>
    </xdr:from>
    <xdr:to>
      <xdr:col>10</xdr:col>
      <xdr:colOff>165100</xdr:colOff>
      <xdr:row>34</xdr:row>
      <xdr:rowOff>5443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168020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105228</xdr:rowOff>
    </xdr:from>
    <xdr:to>
      <xdr:col>6</xdr:col>
      <xdr:colOff>38100</xdr:colOff>
      <xdr:row>33</xdr:row>
      <xdr:rowOff>35378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26505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140607</xdr:rowOff>
    </xdr:from>
    <xdr:to>
      <xdr:col>24</xdr:col>
      <xdr:colOff>114300</xdr:colOff>
      <xdr:row>32</xdr:row>
      <xdr:rowOff>70757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93634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123734</xdr:rowOff>
    </xdr:from>
    <xdr:to>
      <xdr:col>20</xdr:col>
      <xdr:colOff>38100</xdr:colOff>
      <xdr:row>33</xdr:row>
      <xdr:rowOff>53884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70411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150949</xdr:rowOff>
    </xdr:from>
    <xdr:to>
      <xdr:col>15</xdr:col>
      <xdr:colOff>101600</xdr:colOff>
      <xdr:row>33</xdr:row>
      <xdr:rowOff>81099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97626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142240</xdr:rowOff>
    </xdr:from>
    <xdr:to>
      <xdr:col>10</xdr:col>
      <xdr:colOff>165100</xdr:colOff>
      <xdr:row>31</xdr:row>
      <xdr:rowOff>72390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88917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46446</xdr:rowOff>
    </xdr:from>
    <xdr:to>
      <xdr:col>6</xdr:col>
      <xdr:colOff>38100</xdr:colOff>
      <xdr:row>30</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164573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9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58799</xdr:rowOff>
    </xdr:from>
    <xdr:to>
      <xdr:col>24</xdr:col>
      <xdr:colOff>63500</xdr:colOff>
      <xdr:row>58</xdr:row>
      <xdr:rowOff>68537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02899"/>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55427</xdr:rowOff>
    </xdr:from>
    <xdr:to>
      <xdr:col>19</xdr:col>
      <xdr:colOff>177800</xdr:colOff>
      <xdr:row>58</xdr:row>
      <xdr:rowOff>58799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952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47307</xdr:rowOff>
    </xdr:from>
    <xdr:to>
      <xdr:col>15</xdr:col>
      <xdr:colOff>50800</xdr:colOff>
      <xdr:row>58</xdr:row>
      <xdr:rowOff>55427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91407"/>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47307</xdr:rowOff>
    </xdr:from>
    <xdr:to>
      <xdr:col>10</xdr:col>
      <xdr:colOff>114300</xdr:colOff>
      <xdr:row>58</xdr:row>
      <xdr:rowOff>52401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1407"/>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17737</xdr:rowOff>
    </xdr:from>
    <xdr:to>
      <xdr:col>24</xdr:col>
      <xdr:colOff>114300</xdr:colOff>
      <xdr:row>58</xdr:row>
      <xdr:rowOff>119337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7999</xdr:rowOff>
    </xdr:from>
    <xdr:to>
      <xdr:col>20</xdr:col>
      <xdr:colOff>38100</xdr:colOff>
      <xdr:row>58</xdr:row>
      <xdr:rowOff>109599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100726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4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4627</xdr:rowOff>
    </xdr:from>
    <xdr:to>
      <xdr:col>15</xdr:col>
      <xdr:colOff>101600</xdr:colOff>
      <xdr:row>58</xdr:row>
      <xdr:rowOff>106227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97354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167957</xdr:rowOff>
    </xdr:from>
    <xdr:to>
      <xdr:col>10</xdr:col>
      <xdr:colOff>165100</xdr:colOff>
      <xdr:row>58</xdr:row>
      <xdr:rowOff>98107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89234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1601</xdr:rowOff>
    </xdr:from>
    <xdr:to>
      <xdr:col>6</xdr:col>
      <xdr:colOff>38100</xdr:colOff>
      <xdr:row>58</xdr:row>
      <xdr:rowOff>103201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94328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78169</xdr:rowOff>
    </xdr:from>
    <xdr:to>
      <xdr:col>24</xdr:col>
      <xdr:colOff>63500</xdr:colOff>
      <xdr:row>75</xdr:row>
      <xdr:rowOff>108896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36919"/>
          <a:ext cx="8382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50412</xdr:rowOff>
    </xdr:from>
    <xdr:to>
      <xdr:col>19</xdr:col>
      <xdr:colOff>177800</xdr:colOff>
      <xdr:row>75</xdr:row>
      <xdr:rowOff>108896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09162"/>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50412</xdr:rowOff>
    </xdr:from>
    <xdr:to>
      <xdr:col>15</xdr:col>
      <xdr:colOff>50800</xdr:colOff>
      <xdr:row>76</xdr:row>
      <xdr:rowOff>137337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09162"/>
          <a:ext cx="889000" cy="2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137337</xdr:rowOff>
    </xdr:from>
    <xdr:to>
      <xdr:col>10</xdr:col>
      <xdr:colOff>114300</xdr:colOff>
      <xdr:row>77</xdr:row>
      <xdr:rowOff>17094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753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27369</xdr:rowOff>
    </xdr:from>
    <xdr:to>
      <xdr:col>24</xdr:col>
      <xdr:colOff>114300</xdr:colOff>
      <xdr:row>75</xdr:row>
      <xdr:rowOff>128969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50246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58096</xdr:rowOff>
    </xdr:from>
    <xdr:to>
      <xdr:col>20</xdr:col>
      <xdr:colOff>38100</xdr:colOff>
      <xdr:row>75</xdr:row>
      <xdr:rowOff>159696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150823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0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171062</xdr:rowOff>
    </xdr:from>
    <xdr:to>
      <xdr:col>15</xdr:col>
      <xdr:colOff>101600</xdr:colOff>
      <xdr:row>75</xdr:row>
      <xdr:rowOff>101212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117739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3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86537</xdr:rowOff>
    </xdr:from>
    <xdr:to>
      <xdr:col>10</xdr:col>
      <xdr:colOff>165100</xdr:colOff>
      <xdr:row>77</xdr:row>
      <xdr:rowOff>16687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0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137744</xdr:rowOff>
    </xdr:from>
    <xdr:to>
      <xdr:col>6</xdr:col>
      <xdr:colOff>38100</xdr:colOff>
      <xdr:row>77</xdr:row>
      <xdr:rowOff>67894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59021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74968</xdr:rowOff>
    </xdr:from>
    <xdr:to>
      <xdr:col>24</xdr:col>
      <xdr:colOff>63500</xdr:colOff>
      <xdr:row>97</xdr:row>
      <xdr:rowOff>71120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34168"/>
          <a:ext cx="838200" cy="1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95732</xdr:rowOff>
    </xdr:from>
    <xdr:to>
      <xdr:col>19</xdr:col>
      <xdr:colOff>177800</xdr:colOff>
      <xdr:row>97</xdr:row>
      <xdr:rowOff>71120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869132"/>
          <a:ext cx="889000" cy="8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95732</xdr:rowOff>
    </xdr:from>
    <xdr:to>
      <xdr:col>15</xdr:col>
      <xdr:colOff>50800</xdr:colOff>
      <xdr:row>98</xdr:row>
      <xdr:rowOff>26772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869132"/>
          <a:ext cx="889000" cy="9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26772</xdr:rowOff>
    </xdr:from>
    <xdr:to>
      <xdr:col>10</xdr:col>
      <xdr:colOff>114300</xdr:colOff>
      <xdr:row>98</xdr:row>
      <xdr:rowOff>74625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28872"/>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24168</xdr:rowOff>
    </xdr:from>
    <xdr:to>
      <xdr:col>24</xdr:col>
      <xdr:colOff>114300</xdr:colOff>
      <xdr:row>96</xdr:row>
      <xdr:rowOff>125768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2595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20320</xdr:rowOff>
    </xdr:from>
    <xdr:to>
      <xdr:col>20</xdr:col>
      <xdr:colOff>38100</xdr:colOff>
      <xdr:row>97</xdr:row>
      <xdr:rowOff>121920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113047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44932</xdr:rowOff>
    </xdr:from>
    <xdr:to>
      <xdr:col>15</xdr:col>
      <xdr:colOff>101600</xdr:colOff>
      <xdr:row>92</xdr:row>
      <xdr:rowOff>146532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8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163059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5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147422</xdr:rowOff>
    </xdr:from>
    <xdr:to>
      <xdr:col>10</xdr:col>
      <xdr:colOff>165100</xdr:colOff>
      <xdr:row>98</xdr:row>
      <xdr:rowOff>77572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68699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23825</xdr:rowOff>
    </xdr:from>
    <xdr:to>
      <xdr:col>6</xdr:col>
      <xdr:colOff>38100</xdr:colOff>
      <xdr:row>98</xdr:row>
      <xdr:rowOff>125425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116552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159268</xdr:rowOff>
    </xdr:from>
    <xdr:to>
      <xdr:col>55</xdr:col>
      <xdr:colOff>0</xdr:colOff>
      <xdr:row>37</xdr:row>
      <xdr:rowOff>164388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02918"/>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146650</xdr:rowOff>
    </xdr:from>
    <xdr:to>
      <xdr:col>50</xdr:col>
      <xdr:colOff>114300</xdr:colOff>
      <xdr:row>37</xdr:row>
      <xdr:rowOff>159268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9030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146650</xdr:rowOff>
    </xdr:from>
    <xdr:to>
      <xdr:col>45</xdr:col>
      <xdr:colOff>177800</xdr:colOff>
      <xdr:row>37</xdr:row>
      <xdr:rowOff>151496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9030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151496</xdr:rowOff>
    </xdr:from>
    <xdr:to>
      <xdr:col>41</xdr:col>
      <xdr:colOff>50800</xdr:colOff>
      <xdr:row>37</xdr:row>
      <xdr:rowOff>163200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514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113589</xdr:rowOff>
    </xdr:from>
    <xdr:to>
      <xdr:col>55</xdr:col>
      <xdr:colOff>50800</xdr:colOff>
      <xdr:row>38</xdr:row>
      <xdr:rowOff>43738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92016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108468</xdr:rowOff>
    </xdr:from>
    <xdr:to>
      <xdr:col>50</xdr:col>
      <xdr:colOff>165100</xdr:colOff>
      <xdr:row>38</xdr:row>
      <xdr:rowOff>38618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29745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5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95850</xdr:rowOff>
    </xdr:from>
    <xdr:to>
      <xdr:col>46</xdr:col>
      <xdr:colOff>38100</xdr:colOff>
      <xdr:row>38</xdr:row>
      <xdr:rowOff>26000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17126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53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100696</xdr:rowOff>
    </xdr:from>
    <xdr:to>
      <xdr:col>41</xdr:col>
      <xdr:colOff>101600</xdr:colOff>
      <xdr:row>38</xdr:row>
      <xdr:rowOff>30846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21972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112400</xdr:rowOff>
    </xdr:from>
    <xdr:to>
      <xdr:col>36</xdr:col>
      <xdr:colOff>165100</xdr:colOff>
      <xdr:row>38</xdr:row>
      <xdr:rowOff>42550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33677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5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35785</xdr:rowOff>
    </xdr:from>
    <xdr:to>
      <xdr:col>55</xdr:col>
      <xdr:colOff>0</xdr:colOff>
      <xdr:row>57</xdr:row>
      <xdr:rowOff>78468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08435"/>
          <a:ext cx="8382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35883</xdr:rowOff>
    </xdr:from>
    <xdr:to>
      <xdr:col>50</xdr:col>
      <xdr:colOff>114300</xdr:colOff>
      <xdr:row>57</xdr:row>
      <xdr:rowOff>78468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08533"/>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35883</xdr:rowOff>
    </xdr:from>
    <xdr:to>
      <xdr:col>45</xdr:col>
      <xdr:colOff>177800</xdr:colOff>
      <xdr:row>57</xdr:row>
      <xdr:rowOff>88036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08533"/>
          <a:ext cx="8890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73210</xdr:rowOff>
    </xdr:from>
    <xdr:to>
      <xdr:col>41</xdr:col>
      <xdr:colOff>50800</xdr:colOff>
      <xdr:row>57</xdr:row>
      <xdr:rowOff>88036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45860"/>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156435</xdr:rowOff>
    </xdr:from>
    <xdr:to>
      <xdr:col>55</xdr:col>
      <xdr:colOff>50800</xdr:colOff>
      <xdr:row>57</xdr:row>
      <xdr:rowOff>86585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7862</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27668</xdr:rowOff>
    </xdr:from>
    <xdr:to>
      <xdr:col>50</xdr:col>
      <xdr:colOff>165100</xdr:colOff>
      <xdr:row>57</xdr:row>
      <xdr:rowOff>129268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145795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5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156533</xdr:rowOff>
    </xdr:from>
    <xdr:to>
      <xdr:col>46</xdr:col>
      <xdr:colOff>38100</xdr:colOff>
      <xdr:row>57</xdr:row>
      <xdr:rowOff>86683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103210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37236</xdr:rowOff>
    </xdr:from>
    <xdr:to>
      <xdr:col>41</xdr:col>
      <xdr:colOff>101600</xdr:colOff>
      <xdr:row>57</xdr:row>
      <xdr:rowOff>138836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155363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22410</xdr:rowOff>
    </xdr:from>
    <xdr:to>
      <xdr:col>36</xdr:col>
      <xdr:colOff>165100</xdr:colOff>
      <xdr:row>57</xdr:row>
      <xdr:rowOff>124010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140537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xdr:rowOff>
    </xdr:from>
    <xdr:to>
      <xdr:col>55</xdr:col>
      <xdr:colOff>0</xdr:colOff>
      <xdr:row>78</xdr:row>
      <xdr:rowOff>7660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73125"/>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165897</xdr:rowOff>
    </xdr:from>
    <xdr:to>
      <xdr:col>50</xdr:col>
      <xdr:colOff>114300</xdr:colOff>
      <xdr:row>78</xdr:row>
      <xdr:rowOff>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6754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54249</xdr:rowOff>
    </xdr:from>
    <xdr:to>
      <xdr:col>45</xdr:col>
      <xdr:colOff>177800</xdr:colOff>
      <xdr:row>77</xdr:row>
      <xdr:rowOff>165897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55899"/>
          <a:ext cx="889000" cy="1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54249</xdr:rowOff>
    </xdr:from>
    <xdr:to>
      <xdr:col>41</xdr:col>
      <xdr:colOff>50800</xdr:colOff>
      <xdr:row>77</xdr:row>
      <xdr:rowOff>92015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55899"/>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128310</xdr:rowOff>
    </xdr:from>
    <xdr:to>
      <xdr:col>55</xdr:col>
      <xdr:colOff>50800</xdr:colOff>
      <xdr:row>78</xdr:row>
      <xdr:rowOff>58460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43237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120675</xdr:rowOff>
    </xdr:from>
    <xdr:to>
      <xdr:col>50</xdr:col>
      <xdr:colOff>165100</xdr:colOff>
      <xdr:row>78</xdr:row>
      <xdr:rowOff>50825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41952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115097</xdr:rowOff>
    </xdr:from>
    <xdr:to>
      <xdr:col>46</xdr:col>
      <xdr:colOff>38100</xdr:colOff>
      <xdr:row>78</xdr:row>
      <xdr:rowOff>45247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36374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0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3449</xdr:rowOff>
    </xdr:from>
    <xdr:to>
      <xdr:col>41</xdr:col>
      <xdr:colOff>101600</xdr:colOff>
      <xdr:row>77</xdr:row>
      <xdr:rowOff>105049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96176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2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41215</xdr:rowOff>
    </xdr:from>
    <xdr:to>
      <xdr:col>36</xdr:col>
      <xdr:colOff>165100</xdr:colOff>
      <xdr:row>77</xdr:row>
      <xdr:rowOff>142815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133942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78206</xdr:rowOff>
    </xdr:from>
    <xdr:to>
      <xdr:col>55</xdr:col>
      <xdr:colOff>0</xdr:colOff>
      <xdr:row>98</xdr:row>
      <xdr:rowOff>83091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880306"/>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69197</xdr:rowOff>
    </xdr:from>
    <xdr:to>
      <xdr:col>50</xdr:col>
      <xdr:colOff>114300</xdr:colOff>
      <xdr:row>98</xdr:row>
      <xdr:rowOff>78206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71297"/>
          <a:ext cx="889000" cy="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69197</xdr:rowOff>
    </xdr:from>
    <xdr:to>
      <xdr:col>45</xdr:col>
      <xdr:colOff>177800</xdr:colOff>
      <xdr:row>98</xdr:row>
      <xdr:rowOff>70135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71297"/>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59398</xdr:rowOff>
    </xdr:from>
    <xdr:to>
      <xdr:col>41</xdr:col>
      <xdr:colOff>50800</xdr:colOff>
      <xdr:row>98</xdr:row>
      <xdr:rowOff>70135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61498"/>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32291</xdr:rowOff>
    </xdr:from>
    <xdr:to>
      <xdr:col>55</xdr:col>
      <xdr:colOff>50800</xdr:colOff>
      <xdr:row>98</xdr:row>
      <xdr:rowOff>133891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27406</xdr:rowOff>
    </xdr:from>
    <xdr:to>
      <xdr:col>50</xdr:col>
      <xdr:colOff>165100</xdr:colOff>
      <xdr:row>98</xdr:row>
      <xdr:rowOff>129006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120133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18397</xdr:rowOff>
    </xdr:from>
    <xdr:to>
      <xdr:col>46</xdr:col>
      <xdr:colOff>38100</xdr:colOff>
      <xdr:row>98</xdr:row>
      <xdr:rowOff>119997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111124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19335</xdr:rowOff>
    </xdr:from>
    <xdr:to>
      <xdr:col>41</xdr:col>
      <xdr:colOff>101600</xdr:colOff>
      <xdr:row>98</xdr:row>
      <xdr:rowOff>120935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112062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8598</xdr:rowOff>
    </xdr:from>
    <xdr:to>
      <xdr:col>36</xdr:col>
      <xdr:colOff>165100</xdr:colOff>
      <xdr:row>98</xdr:row>
      <xdr:rowOff>110198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101325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40259</xdr:rowOff>
    </xdr:from>
    <xdr:to>
      <xdr:col>85</xdr:col>
      <xdr:colOff>127000</xdr:colOff>
      <xdr:row>37</xdr:row>
      <xdr:rowOff>68606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83909"/>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40259</xdr:rowOff>
    </xdr:from>
    <xdr:to>
      <xdr:col>81</xdr:col>
      <xdr:colOff>50800</xdr:colOff>
      <xdr:row>37</xdr:row>
      <xdr:rowOff>50546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8390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50546</xdr:rowOff>
    </xdr:from>
    <xdr:to>
      <xdr:col>76</xdr:col>
      <xdr:colOff>114300</xdr:colOff>
      <xdr:row>37</xdr:row>
      <xdr:rowOff>58775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9419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58775</xdr:rowOff>
    </xdr:from>
    <xdr:to>
      <xdr:col>71</xdr:col>
      <xdr:colOff>177800</xdr:colOff>
      <xdr:row>37</xdr:row>
      <xdr:rowOff>106706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02425"/>
          <a:ext cx="8890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17806</xdr:rowOff>
    </xdr:from>
    <xdr:to>
      <xdr:col>85</xdr:col>
      <xdr:colOff>177800</xdr:colOff>
      <xdr:row>37</xdr:row>
      <xdr:rowOff>119406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167683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160909</xdr:rowOff>
    </xdr:from>
    <xdr:to>
      <xdr:col>81</xdr:col>
      <xdr:colOff>101600</xdr:colOff>
      <xdr:row>37</xdr:row>
      <xdr:rowOff>91059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107586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171196</xdr:rowOff>
    </xdr:from>
    <xdr:to>
      <xdr:col>76</xdr:col>
      <xdr:colOff>165100</xdr:colOff>
      <xdr:row>37</xdr:row>
      <xdr:rowOff>101346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92473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7975</xdr:rowOff>
    </xdr:from>
    <xdr:to>
      <xdr:col>72</xdr:col>
      <xdr:colOff>38100</xdr:colOff>
      <xdr:row>37</xdr:row>
      <xdr:rowOff>109575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100702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55906</xdr:rowOff>
    </xdr:from>
    <xdr:to>
      <xdr:col>67</xdr:col>
      <xdr:colOff>101600</xdr:colOff>
      <xdr:row>37</xdr:row>
      <xdr:rowOff>157506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148632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170202</xdr:rowOff>
    </xdr:from>
    <xdr:to>
      <xdr:col>85</xdr:col>
      <xdr:colOff>127000</xdr:colOff>
      <xdr:row>57</xdr:row>
      <xdr:rowOff>26119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99952"/>
          <a:ext cx="838200" cy="1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170202</xdr:rowOff>
    </xdr:from>
    <xdr:to>
      <xdr:col>81</xdr:col>
      <xdr:colOff>50800</xdr:colOff>
      <xdr:row>57</xdr:row>
      <xdr:rowOff>135520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99952"/>
          <a:ext cx="889000" cy="30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87188</xdr:rowOff>
    </xdr:from>
    <xdr:to>
      <xdr:col>76</xdr:col>
      <xdr:colOff>114300</xdr:colOff>
      <xdr:row>57</xdr:row>
      <xdr:rowOff>135520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59838"/>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87188</xdr:rowOff>
    </xdr:from>
    <xdr:to>
      <xdr:col>71</xdr:col>
      <xdr:colOff>177800</xdr:colOff>
      <xdr:row>58</xdr:row>
      <xdr:rowOff>72099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59838"/>
          <a:ext cx="889000" cy="1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146769</xdr:rowOff>
    </xdr:from>
    <xdr:to>
      <xdr:col>85</xdr:col>
      <xdr:colOff>177800</xdr:colOff>
      <xdr:row>57</xdr:row>
      <xdr:rowOff>76919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125196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119402</xdr:rowOff>
    </xdr:from>
    <xdr:to>
      <xdr:col>81</xdr:col>
      <xdr:colOff>101600</xdr:colOff>
      <xdr:row>56</xdr:row>
      <xdr:rowOff>49552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66079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84720</xdr:rowOff>
    </xdr:from>
    <xdr:to>
      <xdr:col>76</xdr:col>
      <xdr:colOff>165100</xdr:colOff>
      <xdr:row>58</xdr:row>
      <xdr:rowOff>14870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36388</xdr:rowOff>
    </xdr:from>
    <xdr:to>
      <xdr:col>72</xdr:col>
      <xdr:colOff>38100</xdr:colOff>
      <xdr:row>57</xdr:row>
      <xdr:rowOff>137988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129115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21299</xdr:rowOff>
    </xdr:from>
    <xdr:to>
      <xdr:col>67</xdr:col>
      <xdr:colOff>101600</xdr:colOff>
      <xdr:row>58</xdr:row>
      <xdr:rowOff>122899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114026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77929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22479"/>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77929</xdr:rowOff>
    </xdr:from>
    <xdr:to>
      <xdr:col>71</xdr:col>
      <xdr:colOff>177800</xdr:colOff>
      <xdr:row>79</xdr:row>
      <xdr:rowOff>86894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22479"/>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129588</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27129</xdr:rowOff>
    </xdr:from>
    <xdr:to>
      <xdr:col>72</xdr:col>
      <xdr:colOff>38100</xdr:colOff>
      <xdr:row>79</xdr:row>
      <xdr:rowOff>128729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145256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34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36094</xdr:rowOff>
    </xdr:from>
    <xdr:to>
      <xdr:col>67</xdr:col>
      <xdr:colOff>101600</xdr:colOff>
      <xdr:row>79</xdr:row>
      <xdr:rowOff>137694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154221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35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54683</xdr:rowOff>
    </xdr:from>
    <xdr:to>
      <xdr:col>85</xdr:col>
      <xdr:colOff>127000</xdr:colOff>
      <xdr:row>94</xdr:row>
      <xdr:rowOff>131356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70983"/>
          <a:ext cx="8382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97523</xdr:rowOff>
    </xdr:from>
    <xdr:to>
      <xdr:col>81</xdr:col>
      <xdr:colOff>50800</xdr:colOff>
      <xdr:row>94</xdr:row>
      <xdr:rowOff>131356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1382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97478</xdr:rowOff>
    </xdr:from>
    <xdr:to>
      <xdr:col>76</xdr:col>
      <xdr:colOff>114300</xdr:colOff>
      <xdr:row>94</xdr:row>
      <xdr:rowOff>97523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1377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78961</xdr:rowOff>
    </xdr:from>
    <xdr:to>
      <xdr:col>71</xdr:col>
      <xdr:colOff>177800</xdr:colOff>
      <xdr:row>94</xdr:row>
      <xdr:rowOff>97478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9526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3883</xdr:rowOff>
    </xdr:from>
    <xdr:to>
      <xdr:col>85</xdr:col>
      <xdr:colOff>177800</xdr:colOff>
      <xdr:row>94</xdr:row>
      <xdr:rowOff>105483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153760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80556</xdr:rowOff>
    </xdr:from>
    <xdr:to>
      <xdr:col>81</xdr:col>
      <xdr:colOff>101600</xdr:colOff>
      <xdr:row>95</xdr:row>
      <xdr:rowOff>10706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1833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46723</xdr:rowOff>
    </xdr:from>
    <xdr:to>
      <xdr:col>76</xdr:col>
      <xdr:colOff>165100</xdr:colOff>
      <xdr:row>94</xdr:row>
      <xdr:rowOff>148323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139450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46678</xdr:rowOff>
    </xdr:from>
    <xdr:to>
      <xdr:col>72</xdr:col>
      <xdr:colOff>38100</xdr:colOff>
      <xdr:row>94</xdr:row>
      <xdr:rowOff>148278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139405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28161</xdr:rowOff>
    </xdr:from>
    <xdr:to>
      <xdr:col>67</xdr:col>
      <xdr:colOff>101600</xdr:colOff>
      <xdr:row>94</xdr:row>
      <xdr:rowOff>129761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120888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134,230</a:t>
          </a:r>
          <a:r>
            <a:rPr lang="ja-JP" altLang="ja-JP" sz="1100" baseline="0">
              <a:solidFill>
                <a:schemeClr val="dk1"/>
              </a:solidFill>
              <a:effectLst/>
              <a:latin typeface="+mn-lt"/>
              <a:ea typeface="+mn-ea"/>
              <a:cs typeface="+mn-cs"/>
            </a:rPr>
            <a:t>円となった。</a:t>
          </a:r>
          <a:r>
            <a:rPr lang="ja-JP" altLang="en-US" sz="1100" baseline="0">
              <a:solidFill>
                <a:schemeClr val="dk1"/>
              </a:solidFill>
              <a:effectLst/>
              <a:latin typeface="+mn-lt"/>
              <a:ea typeface="+mn-ea"/>
              <a:cs typeface="+mn-cs"/>
            </a:rPr>
            <a:t>前年度より</a:t>
          </a:r>
          <a:r>
            <a:rPr lang="en-US" altLang="ja-JP" sz="1100" baseline="0">
              <a:solidFill>
                <a:schemeClr val="dk1"/>
              </a:solidFill>
              <a:effectLst/>
              <a:latin typeface="+mn-lt"/>
              <a:ea typeface="+mn-ea"/>
              <a:cs typeface="+mn-cs"/>
            </a:rPr>
            <a:t>1,613</a:t>
          </a:r>
          <a:r>
            <a:rPr lang="ja-JP" altLang="en-US" sz="1100" baseline="0">
              <a:solidFill>
                <a:schemeClr val="dk1"/>
              </a:solidFill>
              <a:effectLst/>
              <a:latin typeface="+mn-lt"/>
              <a:ea typeface="+mn-ea"/>
              <a:cs typeface="+mn-cs"/>
            </a:rPr>
            <a:t>円高くなったが、これは障害者福祉や老人福祉に係る費用が増加したことにより</a:t>
          </a:r>
          <a:r>
            <a:rPr lang="ja-JP" altLang="ja-JP" sz="1100" baseline="0">
              <a:solidFill>
                <a:schemeClr val="dk1"/>
              </a:solidFill>
              <a:effectLst/>
              <a:latin typeface="+mn-lt"/>
              <a:ea typeface="+mn-ea"/>
              <a:cs typeface="+mn-cs"/>
            </a:rPr>
            <a:t>社会福祉費が増加した</a:t>
          </a:r>
          <a:r>
            <a:rPr lang="ja-JP" altLang="en-US" sz="1100" baseline="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主な要因である。</a:t>
          </a:r>
          <a:endParaRPr lang="ja-JP" altLang="ja-JP" sz="1400">
            <a:effectLst/>
          </a:endParaRPr>
        </a:p>
        <a:p>
          <a:pPr fontAlgn="base"/>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衛生費は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32,699</a:t>
          </a:r>
          <a:r>
            <a:rPr kumimoji="1" lang="ja-JP" altLang="ja-JP" sz="1100">
              <a:solidFill>
                <a:schemeClr val="dk1"/>
              </a:solidFill>
              <a:effectLst/>
              <a:latin typeface="+mn-lt"/>
              <a:ea typeface="+mn-ea"/>
              <a:cs typeface="+mn-cs"/>
            </a:rPr>
            <a:t>円となった。前年度より</a:t>
          </a:r>
          <a:r>
            <a:rPr kumimoji="1" lang="en-US" altLang="ja-JP" sz="1100">
              <a:solidFill>
                <a:schemeClr val="dk1"/>
              </a:solidFill>
              <a:effectLst/>
              <a:latin typeface="+mn-lt"/>
              <a:ea typeface="+mn-ea"/>
              <a:cs typeface="+mn-cs"/>
            </a:rPr>
            <a:t>4,399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くなったが、これは</a:t>
          </a:r>
          <a:r>
            <a:rPr kumimoji="1" lang="ja-JP" altLang="en-US" sz="1100">
              <a:solidFill>
                <a:schemeClr val="dk1"/>
              </a:solidFill>
              <a:effectLst/>
              <a:latin typeface="+mn-lt"/>
              <a:ea typeface="+mn-ea"/>
              <a:cs typeface="+mn-cs"/>
            </a:rPr>
            <a:t>（仮称）埼玉県済生会加須病院の建設に係る費用が増加したこと</a:t>
          </a:r>
          <a:r>
            <a:rPr kumimoji="1" lang="ja-JP" altLang="ja-JP"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pPr fontAlgn="base"/>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42,728</a:t>
          </a:r>
          <a:r>
            <a:rPr kumimoji="1" lang="ja-JP" altLang="ja-JP" sz="1100">
              <a:solidFill>
                <a:schemeClr val="dk1"/>
              </a:solidFill>
              <a:effectLst/>
              <a:latin typeface="+mn-lt"/>
              <a:ea typeface="+mn-ea"/>
              <a:cs typeface="+mn-cs"/>
            </a:rPr>
            <a:t>円となった。前年度より</a:t>
          </a:r>
          <a:r>
            <a:rPr kumimoji="1" lang="en-US" altLang="ja-JP" sz="1100">
              <a:solidFill>
                <a:schemeClr val="dk1"/>
              </a:solidFill>
              <a:effectLst/>
              <a:latin typeface="+mn-lt"/>
              <a:ea typeface="+mn-ea"/>
              <a:cs typeface="+mn-cs"/>
            </a:rPr>
            <a:t>6,088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なったが、これは平成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年度には昭和中学校大規模改造事業及び加須きずなスタジアム改修など大規模な事業を実施したが、平成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年度の大規模な事業は小中学校の非構造部材耐震対策事業のみである</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主な要因である。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3,170,530</a:t>
          </a:r>
          <a:r>
            <a:rPr lang="ja-JP" altLang="en-US" sz="1100" b="0" i="0" baseline="0">
              <a:solidFill>
                <a:schemeClr val="dk1"/>
              </a:solidFill>
              <a:effectLst/>
              <a:latin typeface="+mn-lt"/>
              <a:ea typeface="+mn-ea"/>
              <a:cs typeface="+mn-cs"/>
            </a:rPr>
            <a:t>千円確保し、継続的に黒字を確保している。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財政調整基金残高については、取り崩し額以上に積み立てを行ったため、標準財政規模比</a:t>
          </a:r>
          <a:r>
            <a:rPr lang="en-US" altLang="ja-JP" sz="1100" b="0" i="0" baseline="0">
              <a:solidFill>
                <a:schemeClr val="dk1"/>
              </a:solidFill>
              <a:effectLst/>
              <a:latin typeface="+mn-lt"/>
              <a:ea typeface="+mn-ea"/>
              <a:cs typeface="+mn-cs"/>
            </a:rPr>
            <a:t>10.85</a:t>
          </a:r>
          <a:r>
            <a:rPr lang="ja-JP" altLang="en-US" sz="1100" b="0" i="0" baseline="0">
              <a:solidFill>
                <a:schemeClr val="dk1"/>
              </a:solidFill>
              <a:effectLst/>
              <a:latin typeface="+mn-lt"/>
              <a:ea typeface="+mn-ea"/>
              <a:cs typeface="+mn-cs"/>
            </a:rPr>
            <a:t>％となっている。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普通交付税優遇措置が平成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年度から段階的に縮減しており、実質収支額の更なる減少が予想されることから、市民サービスを安定的に提供できる財政基盤を確保するため、「収支の均衡」、「債務残高の圧縮」、「将来への備え」の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つの基本方針にのっとり、健全な財政運営を図っていく。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加須都市計画事業野中土地区画整理事業特別会計の普通会計部分と公営企業会計部分を合算すると、全ての会計において赤字はなかった。</a:t>
          </a:r>
          <a:endParaRPr lang="ja-JP" altLang="ja-JP" sz="1400">
            <a:effectLst/>
          </a:endParaRPr>
        </a:p>
        <a:p>
          <a:pPr rtl="0" fontAlgn="base"/>
          <a:r>
            <a:rPr lang="ja-JP" altLang="ja-JP" sz="1100" b="0" i="0" baseline="0">
              <a:solidFill>
                <a:schemeClr val="dk1"/>
              </a:solidFill>
              <a:effectLst/>
              <a:latin typeface="+mn-lt"/>
              <a:ea typeface="+mn-ea"/>
              <a:cs typeface="+mn-cs"/>
            </a:rPr>
            <a:t>　一般会計は、実質収支額</a:t>
          </a:r>
          <a:r>
            <a:rPr lang="ja-JP" altLang="en-US" sz="1100" b="0" i="0" baseline="0">
              <a:solidFill>
                <a:schemeClr val="dk1"/>
              </a:solidFill>
              <a:effectLst/>
              <a:latin typeface="+mn-lt"/>
              <a:ea typeface="+mn-ea"/>
              <a:cs typeface="+mn-cs"/>
            </a:rPr>
            <a:t>は前年度より減少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主な要因として</a:t>
          </a:r>
          <a:r>
            <a:rPr lang="en-US" altLang="ja-JP" sz="1100" b="0" i="0" baseline="0">
              <a:solidFill>
                <a:schemeClr val="dk1"/>
              </a:solidFill>
              <a:effectLst/>
              <a:latin typeface="+mn-lt"/>
              <a:ea typeface="+mn-ea"/>
              <a:cs typeface="+mn-cs"/>
            </a:rPr>
            <a:t>1,020,484</a:t>
          </a:r>
          <a:r>
            <a:rPr lang="ja-JP" altLang="en-US" sz="1100" b="0" i="0" baseline="0">
              <a:solidFill>
                <a:schemeClr val="dk1"/>
              </a:solidFill>
              <a:effectLst/>
              <a:latin typeface="+mn-lt"/>
              <a:ea typeface="+mn-ea"/>
              <a:cs typeface="+mn-cs"/>
            </a:rPr>
            <a:t>千円令和元年度へ繰り越したことが挙げられる。</a:t>
          </a:r>
          <a:endParaRPr lang="ja-JP" altLang="ja-JP" sz="1400">
            <a:effectLst/>
          </a:endParaRPr>
        </a:p>
        <a:p>
          <a:pPr rtl="0"/>
          <a:r>
            <a:rPr lang="ja-JP" altLang="ja-JP" sz="1100" b="0" i="0" baseline="0">
              <a:solidFill>
                <a:schemeClr val="dk1"/>
              </a:solidFill>
              <a:effectLst/>
              <a:latin typeface="+mn-lt"/>
              <a:ea typeface="+mn-ea"/>
              <a:cs typeface="+mn-cs"/>
            </a:rPr>
            <a:t>　下水道事業会計は、平成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年度から実施し</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年度中に完了予定の川口地区における公共下水道管渠工事など大規模な事業が数年にわたり続くことから、より一層の経営努力の必要性がある。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42821938</v>
      </c>
      <c r="BO4" s="430"/>
      <c r="BP4" s="430"/>
      <c r="BQ4" s="430"/>
      <c r="BR4" s="430"/>
      <c r="BS4" s="430"/>
      <c r="BT4" s="430"/>
      <c r="BU4" s="431"/>
      <c r="BV4" s="429">
        <v>42760661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13</v>
      </c>
      <c r="CU4" s="436"/>
      <c r="CV4" s="436"/>
      <c r="CW4" s="436"/>
      <c r="CX4" s="436"/>
      <c r="CY4" s="436"/>
      <c r="CZ4" s="436"/>
      <c r="DA4" s="437"/>
      <c r="DB4" s="435">
        <v>14.8</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38630924</v>
      </c>
      <c r="BO5" s="467"/>
      <c r="BP5" s="467"/>
      <c r="BQ5" s="467"/>
      <c r="BR5" s="467"/>
      <c r="BS5" s="467"/>
      <c r="BT5" s="467"/>
      <c r="BU5" s="468"/>
      <c r="BV5" s="466">
        <v>38842525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91.6</v>
      </c>
      <c r="CU5" s="464"/>
      <c r="CV5" s="464"/>
      <c r="CW5" s="464"/>
      <c r="CX5" s="464"/>
      <c r="CY5" s="464"/>
      <c r="CZ5" s="464"/>
      <c r="DA5" s="465"/>
      <c r="DB5" s="463">
        <v>88.9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4191014</v>
      </c>
      <c r="BO6" s="467"/>
      <c r="BP6" s="467"/>
      <c r="BQ6" s="467"/>
      <c r="BR6" s="467"/>
      <c r="BS6" s="467"/>
      <c r="BT6" s="467"/>
      <c r="BU6" s="468"/>
      <c r="BV6" s="466">
        <v>3918136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97.5</v>
      </c>
      <c r="CU6" s="504"/>
      <c r="CV6" s="504"/>
      <c r="CW6" s="504"/>
      <c r="CX6" s="504"/>
      <c r="CY6" s="504"/>
      <c r="CZ6" s="504"/>
      <c r="DA6" s="505"/>
      <c r="DB6" s="503">
        <v>95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1020484</v>
      </c>
      <c r="BO7" s="467"/>
      <c r="BP7" s="467"/>
      <c r="BQ7" s="467"/>
      <c r="BR7" s="467"/>
      <c r="BS7" s="467"/>
      <c r="BT7" s="467"/>
      <c r="BU7" s="468"/>
      <c r="BV7" s="466">
        <v>311102</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24395039</v>
      </c>
      <c r="CU7" s="467"/>
      <c r="CV7" s="467"/>
      <c r="CW7" s="467"/>
      <c r="CX7" s="467"/>
      <c r="CY7" s="467"/>
      <c r="CZ7" s="467"/>
      <c r="DA7" s="468"/>
      <c r="DB7" s="466">
        <v>24342013</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3170530</v>
      </c>
      <c r="BO8" s="467"/>
      <c r="BP8" s="467"/>
      <c r="BQ8" s="467"/>
      <c r="BR8" s="467"/>
      <c r="BS8" s="467"/>
      <c r="BT8" s="467"/>
      <c r="BU8" s="468"/>
      <c r="BV8" s="466">
        <v>3607034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0.75</v>
      </c>
      <c r="CU8" s="507"/>
      <c r="CV8" s="507"/>
      <c r="CW8" s="507"/>
      <c r="CX8" s="507"/>
      <c r="CY8" s="507"/>
      <c r="CZ8" s="507"/>
      <c r="DA8" s="508"/>
      <c r="DB8" s="506">
        <v>0.75</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112229</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-436504</v>
      </c>
      <c r="BO9" s="467"/>
      <c r="BP9" s="467"/>
      <c r="BQ9" s="467"/>
      <c r="BR9" s="467"/>
      <c r="BS9" s="467"/>
      <c r="BT9" s="467"/>
      <c r="BU9" s="468"/>
      <c r="BV9" s="466">
        <v>1104371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11.6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115002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603998</v>
      </c>
      <c r="BO10" s="467"/>
      <c r="BP10" s="467"/>
      <c r="BQ10" s="467"/>
      <c r="BR10" s="467"/>
      <c r="BS10" s="467"/>
      <c r="BT10" s="467"/>
      <c r="BU10" s="468"/>
      <c r="BV10" s="466">
        <v>1773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381004</v>
      </c>
      <c r="BO11" s="467"/>
      <c r="BP11" s="467"/>
      <c r="BQ11" s="467"/>
      <c r="BR11" s="467"/>
      <c r="BS11" s="467"/>
      <c r="BT11" s="467"/>
      <c r="BU11" s="468"/>
      <c r="BV11" s="466">
        <v>12514</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113321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189900</v>
      </c>
      <c r="BO12" s="467"/>
      <c r="BP12" s="467"/>
      <c r="BQ12" s="467"/>
      <c r="BR12" s="467"/>
      <c r="BS12" s="467"/>
      <c r="BT12" s="467"/>
      <c r="BU12" s="468"/>
      <c r="BV12" s="466">
        <v>627310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111331</v>
      </c>
      <c r="S13" s="548"/>
      <c r="T13" s="548"/>
      <c r="U13" s="548"/>
      <c r="V13" s="549"/>
      <c r="W13" s="482" t="s">
        <v>138</v>
      </c>
      <c r="X13" s="483"/>
      <c r="Y13" s="483"/>
      <c r="Z13" s="483"/>
      <c r="AA13" s="483"/>
      <c r="AB13" s="473"/>
      <c r="AC13" s="517">
        <v>2631</v>
      </c>
      <c r="AD13" s="518"/>
      <c r="AE13" s="518"/>
      <c r="AF13" s="518"/>
      <c r="AG13" s="557"/>
      <c r="AH13" s="517">
        <v>2930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358598</v>
      </c>
      <c r="BO13" s="467"/>
      <c r="BP13" s="467"/>
      <c r="BQ13" s="467"/>
      <c r="BR13" s="467"/>
      <c r="BS13" s="467"/>
      <c r="BT13" s="467"/>
      <c r="BU13" s="468"/>
      <c r="BV13" s="466">
        <v>491348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5.5</v>
      </c>
      <c r="CU13" s="464"/>
      <c r="CV13" s="464"/>
      <c r="CW13" s="464"/>
      <c r="CX13" s="464"/>
      <c r="CY13" s="464"/>
      <c r="CZ13" s="464"/>
      <c r="DA13" s="465"/>
      <c r="DB13" s="463">
        <v>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113754</v>
      </c>
      <c r="S14" s="548"/>
      <c r="T14" s="548"/>
      <c r="U14" s="548"/>
      <c r="V14" s="549"/>
      <c r="W14" s="456"/>
      <c r="X14" s="457"/>
      <c r="Y14" s="457"/>
      <c r="Z14" s="457"/>
      <c r="AA14" s="457"/>
      <c r="AB14" s="446"/>
      <c r="AC14" s="550">
        <v>4.8</v>
      </c>
      <c r="AD14" s="551"/>
      <c r="AE14" s="551"/>
      <c r="AF14" s="551"/>
      <c r="AG14" s="552"/>
      <c r="AH14" s="550">
        <v>5.3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111934</v>
      </c>
      <c r="S15" s="548"/>
      <c r="T15" s="548"/>
      <c r="U15" s="548"/>
      <c r="V15" s="549"/>
      <c r="W15" s="482" t="s">
        <v>145</v>
      </c>
      <c r="X15" s="483"/>
      <c r="Y15" s="483"/>
      <c r="Z15" s="483"/>
      <c r="AA15" s="483"/>
      <c r="AB15" s="473"/>
      <c r="AC15" s="517">
        <v>16350</v>
      </c>
      <c r="AD15" s="518"/>
      <c r="AE15" s="518"/>
      <c r="AF15" s="518"/>
      <c r="AG15" s="557"/>
      <c r="AH15" s="517">
        <v>16419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14103744</v>
      </c>
      <c r="BO15" s="430"/>
      <c r="BP15" s="430"/>
      <c r="BQ15" s="430"/>
      <c r="BR15" s="430"/>
      <c r="BS15" s="430"/>
      <c r="BT15" s="430"/>
      <c r="BU15" s="431"/>
      <c r="BV15" s="429">
        <v>13654605</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29.8</v>
      </c>
      <c r="AD16" s="551"/>
      <c r="AE16" s="551"/>
      <c r="AF16" s="551"/>
      <c r="AG16" s="552"/>
      <c r="AH16" s="550">
        <v>29.7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18497676</v>
      </c>
      <c r="BO16" s="467"/>
      <c r="BP16" s="467"/>
      <c r="BQ16" s="467"/>
      <c r="BR16" s="467"/>
      <c r="BS16" s="467"/>
      <c r="BT16" s="467"/>
      <c r="BU16" s="468"/>
      <c r="BV16" s="466">
        <v>18253677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35818</v>
      </c>
      <c r="AD17" s="518"/>
      <c r="AE17" s="518"/>
      <c r="AF17" s="518"/>
      <c r="AG17" s="557"/>
      <c r="AH17" s="517">
        <v>35927</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17963905</v>
      </c>
      <c r="BO17" s="467"/>
      <c r="BP17" s="467"/>
      <c r="BQ17" s="467"/>
      <c r="BR17" s="467"/>
      <c r="BS17" s="467"/>
      <c r="BT17" s="467"/>
      <c r="BU17" s="468"/>
      <c r="BV17" s="466">
        <v>17387590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133.30000000000001</v>
      </c>
      <c r="M18" s="579"/>
      <c r="N18" s="579"/>
      <c r="O18" s="579"/>
      <c r="P18" s="579"/>
      <c r="Q18" s="579"/>
      <c r="R18" s="580"/>
      <c r="S18" s="580"/>
      <c r="T18" s="580"/>
      <c r="U18" s="580"/>
      <c r="V18" s="581"/>
      <c r="W18" s="484"/>
      <c r="X18" s="485"/>
      <c r="Y18" s="485"/>
      <c r="Z18" s="485"/>
      <c r="AA18" s="485"/>
      <c r="AB18" s="476"/>
      <c r="AC18" s="582">
        <v>65.400000000000006</v>
      </c>
      <c r="AD18" s="583"/>
      <c r="AE18" s="583"/>
      <c r="AF18" s="583"/>
      <c r="AG18" s="584"/>
      <c r="AH18" s="582">
        <v>65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22411443</v>
      </c>
      <c r="BO18" s="467"/>
      <c r="BP18" s="467"/>
      <c r="BQ18" s="467"/>
      <c r="BR18" s="467"/>
      <c r="BS18" s="467"/>
      <c r="BT18" s="467"/>
      <c r="BU18" s="468"/>
      <c r="BV18" s="466">
        <v>22023150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842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30872628</v>
      </c>
      <c r="BO19" s="467"/>
      <c r="BP19" s="467"/>
      <c r="BQ19" s="467"/>
      <c r="BR19" s="467"/>
      <c r="BS19" s="467"/>
      <c r="BT19" s="467"/>
      <c r="BU19" s="468"/>
      <c r="BV19" s="466">
        <v>29781985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41034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32131467</v>
      </c>
      <c r="BO23" s="467"/>
      <c r="BP23" s="467"/>
      <c r="BQ23" s="467"/>
      <c r="BR23" s="467"/>
      <c r="BS23" s="467"/>
      <c r="BT23" s="467"/>
      <c r="BU23" s="468"/>
      <c r="BV23" s="466">
        <v>32836192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9100</v>
      </c>
      <c r="R24" s="518"/>
      <c r="S24" s="518"/>
      <c r="T24" s="518"/>
      <c r="U24" s="518"/>
      <c r="V24" s="557"/>
      <c r="W24" s="616"/>
      <c r="X24" s="604"/>
      <c r="Y24" s="605"/>
      <c r="Z24" s="516" t="s">
        <v>169</v>
      </c>
      <c r="AA24" s="496"/>
      <c r="AB24" s="496"/>
      <c r="AC24" s="496"/>
      <c r="AD24" s="496"/>
      <c r="AE24" s="496"/>
      <c r="AF24" s="496"/>
      <c r="AG24" s="497"/>
      <c r="AH24" s="517">
        <v>584</v>
      </c>
      <c r="AI24" s="518"/>
      <c r="AJ24" s="518"/>
      <c r="AK24" s="518"/>
      <c r="AL24" s="557"/>
      <c r="AM24" s="517">
        <v>1891576</v>
      </c>
      <c r="AN24" s="518"/>
      <c r="AO24" s="518"/>
      <c r="AP24" s="518"/>
      <c r="AQ24" s="518"/>
      <c r="AR24" s="557"/>
      <c r="AS24" s="517">
        <v>3239</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26879177</v>
      </c>
      <c r="BO24" s="467"/>
      <c r="BP24" s="467"/>
      <c r="BQ24" s="467"/>
      <c r="BR24" s="467"/>
      <c r="BS24" s="467"/>
      <c r="BT24" s="467"/>
      <c r="BU24" s="468"/>
      <c r="BV24" s="466">
        <v>28049062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7820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128</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8134689</v>
      </c>
      <c r="BO25" s="430"/>
      <c r="BP25" s="430"/>
      <c r="BQ25" s="430"/>
      <c r="BR25" s="430"/>
      <c r="BS25" s="430"/>
      <c r="BT25" s="430"/>
      <c r="BU25" s="431"/>
      <c r="BV25" s="429">
        <v>2918471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7190</v>
      </c>
      <c r="R26" s="518"/>
      <c r="S26" s="518"/>
      <c r="T26" s="518"/>
      <c r="U26" s="518"/>
      <c r="V26" s="557"/>
      <c r="W26" s="616"/>
      <c r="X26" s="604"/>
      <c r="Y26" s="605"/>
      <c r="Z26" s="516" t="s">
        <v>176</v>
      </c>
      <c r="AA26" s="626"/>
      <c r="AB26" s="626"/>
      <c r="AC26" s="626"/>
      <c r="AD26" s="626"/>
      <c r="AE26" s="626"/>
      <c r="AF26" s="626"/>
      <c r="AG26" s="627"/>
      <c r="AH26" s="517">
        <v>17</v>
      </c>
      <c r="AI26" s="518"/>
      <c r="AJ26" s="518"/>
      <c r="AK26" s="518"/>
      <c r="AL26" s="557"/>
      <c r="AM26" s="517">
        <v>52037</v>
      </c>
      <c r="AN26" s="518"/>
      <c r="AO26" s="518"/>
      <c r="AP26" s="518"/>
      <c r="AQ26" s="518"/>
      <c r="AR26" s="557"/>
      <c r="AS26" s="517">
        <v>3061</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51000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4520</v>
      </c>
      <c r="R27" s="518"/>
      <c r="S27" s="518"/>
      <c r="T27" s="518"/>
      <c r="U27" s="518"/>
      <c r="V27" s="557"/>
      <c r="W27" s="616"/>
      <c r="X27" s="604"/>
      <c r="Y27" s="605"/>
      <c r="Z27" s="516" t="s">
        <v>179</v>
      </c>
      <c r="AA27" s="496"/>
      <c r="AB27" s="496"/>
      <c r="AC27" s="496"/>
      <c r="AD27" s="496"/>
      <c r="AE27" s="496"/>
      <c r="AF27" s="496"/>
      <c r="AG27" s="497"/>
      <c r="AH27" s="517">
        <v>60</v>
      </c>
      <c r="AI27" s="518"/>
      <c r="AJ27" s="518"/>
      <c r="AK27" s="518"/>
      <c r="AL27" s="557"/>
      <c r="AM27" s="517">
        <v>172192</v>
      </c>
      <c r="AN27" s="518"/>
      <c r="AO27" s="518"/>
      <c r="AP27" s="518"/>
      <c r="AQ27" s="518"/>
      <c r="AR27" s="557"/>
      <c r="AS27" s="517">
        <v>2870</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485672</v>
      </c>
      <c r="BO27" s="640"/>
      <c r="BP27" s="640"/>
      <c r="BQ27" s="640"/>
      <c r="BR27" s="640"/>
      <c r="BS27" s="640"/>
      <c r="BT27" s="640"/>
      <c r="BU27" s="641"/>
      <c r="BV27" s="639">
        <v>939002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4040</v>
      </c>
      <c r="R28" s="518"/>
      <c r="S28" s="518"/>
      <c r="T28" s="518"/>
      <c r="U28" s="518"/>
      <c r="V28" s="557"/>
      <c r="W28" s="616"/>
      <c r="X28" s="604"/>
      <c r="Y28" s="605"/>
      <c r="Z28" s="516" t="s">
        <v>182</v>
      </c>
      <c r="AA28" s="496"/>
      <c r="AB28" s="496"/>
      <c r="AC28" s="496"/>
      <c r="AD28" s="496"/>
      <c r="AE28" s="496"/>
      <c r="AF28" s="496"/>
      <c r="AG28" s="497"/>
      <c r="AH28" s="517" t="s">
        <v>136</v>
      </c>
      <c r="AI28" s="518"/>
      <c r="AJ28" s="518"/>
      <c r="AK28" s="518"/>
      <c r="AL28" s="557"/>
      <c r="AM28" s="517" t="s">
        <v>173</v>
      </c>
      <c r="AN28" s="518"/>
      <c r="AO28" s="518"/>
      <c r="AP28" s="518"/>
      <c r="AQ28" s="518"/>
      <c r="AR28" s="557"/>
      <c r="AS28" s="517" t="s">
        <v>173</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2645642</v>
      </c>
      <c r="BO28" s="430"/>
      <c r="BP28" s="430"/>
      <c r="BQ28" s="430"/>
      <c r="BR28" s="430"/>
      <c r="BS28" s="430"/>
      <c r="BT28" s="430"/>
      <c r="BU28" s="431"/>
      <c r="BV28" s="429">
        <v>2231544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26</v>
      </c>
      <c r="M29" s="518"/>
      <c r="N29" s="518"/>
      <c r="O29" s="518"/>
      <c r="P29" s="557"/>
      <c r="Q29" s="517">
        <v>3780</v>
      </c>
      <c r="R29" s="518"/>
      <c r="S29" s="518"/>
      <c r="T29" s="518"/>
      <c r="U29" s="518"/>
      <c r="V29" s="557"/>
      <c r="W29" s="617"/>
      <c r="X29" s="618"/>
      <c r="Y29" s="619"/>
      <c r="Z29" s="516" t="s">
        <v>185</v>
      </c>
      <c r="AA29" s="496"/>
      <c r="AB29" s="496"/>
      <c r="AC29" s="496"/>
      <c r="AD29" s="496"/>
      <c r="AE29" s="496"/>
      <c r="AF29" s="496"/>
      <c r="AG29" s="497"/>
      <c r="AH29" s="517">
        <v>644</v>
      </c>
      <c r="AI29" s="518"/>
      <c r="AJ29" s="518"/>
      <c r="AK29" s="518"/>
      <c r="AL29" s="557"/>
      <c r="AM29" s="517">
        <v>2063768</v>
      </c>
      <c r="AN29" s="518"/>
      <c r="AO29" s="518"/>
      <c r="AP29" s="518"/>
      <c r="AQ29" s="518"/>
      <c r="AR29" s="557"/>
      <c r="AS29" s="517">
        <v>3205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501465</v>
      </c>
      <c r="BO29" s="467"/>
      <c r="BP29" s="467"/>
      <c r="BQ29" s="467"/>
      <c r="BR29" s="467"/>
      <c r="BS29" s="467"/>
      <c r="BT29" s="467"/>
      <c r="BU29" s="468"/>
      <c r="BV29" s="466">
        <v>881933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6948855</v>
      </c>
      <c r="BO30" s="640"/>
      <c r="BP30" s="640"/>
      <c r="BQ30" s="640"/>
      <c r="BR30" s="640"/>
      <c r="BS30" s="640"/>
      <c r="BT30" s="640"/>
      <c r="BU30" s="641"/>
      <c r="BV30" s="639">
        <v>6697900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10</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加須市・羽生市水防事務組合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米米倶楽部</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国民健康保険直営診療所特別会計</v>
      </c>
      <c r="X35" s="653"/>
      <c r="Y35" s="653"/>
      <c r="Z35" s="653"/>
      <c r="AA35" s="653"/>
      <c r="AB35" s="653"/>
      <c r="AC35" s="653"/>
      <c r="AD35" s="653"/>
      <c r="AE35" s="653"/>
      <c r="AF35" s="653"/>
      <c r="AG35" s="653"/>
      <c r="AH35" s="653"/>
      <c r="AI35" s="653"/>
      <c r="AJ35" s="653"/>
      <c r="AK35" s="653"/>
      <c r="AL35" s="213"/>
      <c r="AM35" s="652">
        <f t="shared" ref="AM35:AM43" si="0">IF(AO35="","",AM34+1)</f>
        <v>11</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IF('各会計、関係団体の財政状況及び健全化判断比率'!B35="","",'各会計、関係団体の財政状況及び健全化判断比率'!B35)</f>
        <v>加須都市計画事業野中土地区画整理事業特別会計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広域利根斎場組合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かぞ農業公社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加須都市計画事業野中土地区画整理事業特別会計（普通会計）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埼玉東部消防組合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渡良瀬遊水地アクリメーション振興財団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加須都市計画事業栗橋駅西（大利根地区）土地区画整理事業特別会計</v>
      </c>
      <c r="F37" s="653"/>
      <c r="G37" s="653"/>
      <c r="H37" s="653"/>
      <c r="I37" s="653"/>
      <c r="J37" s="653"/>
      <c r="K37" s="653"/>
      <c r="L37" s="653"/>
      <c r="M37" s="653"/>
      <c r="N37" s="653"/>
      <c r="O37" s="653"/>
      <c r="P37" s="653"/>
      <c r="Q37" s="653"/>
      <c r="R37" s="653"/>
      <c r="S37" s="653"/>
      <c r="T37" s="213"/>
      <c r="U37" s="652">
        <f t="shared" si="4"/>
        <v>9</v>
      </c>
      <c r="V37" s="652"/>
      <c r="W37" s="653" t="str">
        <f>IF('各会計、関係団体の財政状況及び健全化判断比率'!B31="","",'各会計、関係団体の財政状況及び健全化判断比率'!B31)</f>
        <v>介護保険事業特別会計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埼玉県後期高齢者医療広域連合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河野博士育英事業特別会計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埼玉県後期高齢者医療広域連合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埼玉県市町村総合事務組合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埼玉県市町村総合事務組合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21</v>
      </c>
      <c r="BX41" s="652"/>
      <c r="BY41" s="653" t="str">
        <f>IF('各会計、関係団体の財政状況及び健全化判断比率'!B75="","",'各会計、関係団体の財政状況及び健全化判断比率'!B75)</f>
        <v>彩の国さいたま人づくり広域連合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22</v>
      </c>
      <c r="BX42" s="652"/>
      <c r="BY42" s="653" t="str">
        <f>IF('各会計、関係団体の財政状況及び健全化判断比率'!B76="","",'各会計、関係団体の財政状況及び健全化判断比率'!B76)</f>
        <v>埼玉県都市競艇組合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CyhLFoYizkuJvte8GQjkqTemsxbrfGgwWWJSG+CipJjnbeMdoQT09TxytVv8EA/Gp/xzqMWkAvxHHM/5UZUxTA==" saltValue="NwegPsMylK6fhhbgthnZ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4" t="s">
        <v>567</v>
      </c>
      <c r="D34" s="1244"/>
      <c r="E34" s="1245"/>
      <c r="F34" s="32">
        <v>0.16</v>
      </c>
      <c r="G34" s="33" t="s">
        <v>568</v>
      </c>
      <c r="H34" s="33">
        <v>0</v>
      </c>
      <c r="I34" s="33" t="s">
        <v>569</v>
      </c>
      <c r="J34" s="34" t="s">
        <v>570</v>
      </c>
      <c r="K34" s="22"/>
      <c r="L34" s="22"/>
      <c r="M34" s="22"/>
      <c r="N34" s="22"/>
      <c r="O34" s="22"/>
      <c r="P34" s="22"/>
    </row>
    <row r="35" spans="1:16" ht="39" customHeight="1">
      <c r="A35" s="22"/>
      <c r="B35" s="35"/>
      <c r="C35" s="1238" t="s">
        <v>571</v>
      </c>
      <c r="D35" s="1239"/>
      <c r="E35" s="1240"/>
      <c r="F35" s="36">
        <v>10.39</v>
      </c>
      <c r="G35" s="37">
        <v>13.16</v>
      </c>
      <c r="H35" s="37">
        <v>10.15</v>
      </c>
      <c r="I35" s="37">
        <v>14.81</v>
      </c>
      <c r="J35" s="38">
        <v>13.03</v>
      </c>
      <c r="K35" s="22"/>
      <c r="L35" s="22"/>
      <c r="M35" s="22"/>
      <c r="N35" s="22"/>
      <c r="O35" s="22"/>
      <c r="P35" s="22"/>
    </row>
    <row r="36" spans="1:16" ht="39" customHeight="1">
      <c r="A36" s="22"/>
      <c r="B36" s="35"/>
      <c r="C36" s="1238" t="s">
        <v>572</v>
      </c>
      <c r="D36" s="1239"/>
      <c r="E36" s="1240"/>
      <c r="F36" s="36">
        <v>8.07</v>
      </c>
      <c r="G36" s="37">
        <v>8.6</v>
      </c>
      <c r="H36" s="37">
        <v>8.7899999999999991</v>
      </c>
      <c r="I36" s="37">
        <v>9.86</v>
      </c>
      <c r="J36" s="38">
        <v>10.4</v>
      </c>
      <c r="K36" s="22"/>
      <c r="L36" s="22"/>
      <c r="M36" s="22"/>
      <c r="N36" s="22"/>
      <c r="O36" s="22"/>
      <c r="P36" s="22"/>
    </row>
    <row r="37" spans="1:16" ht="39" customHeight="1">
      <c r="A37" s="22"/>
      <c r="B37" s="35"/>
      <c r="C37" s="1238" t="s">
        <v>573</v>
      </c>
      <c r="D37" s="1239"/>
      <c r="E37" s="1240"/>
      <c r="F37" s="36">
        <v>3.25</v>
      </c>
      <c r="G37" s="37">
        <v>3.59</v>
      </c>
      <c r="H37" s="37">
        <v>3.85</v>
      </c>
      <c r="I37" s="37">
        <v>3.97</v>
      </c>
      <c r="J37" s="38">
        <v>3.37</v>
      </c>
      <c r="K37" s="22"/>
      <c r="L37" s="22"/>
      <c r="M37" s="22"/>
      <c r="N37" s="22"/>
      <c r="O37" s="22"/>
      <c r="P37" s="22"/>
    </row>
    <row r="38" spans="1:16" ht="39" customHeight="1">
      <c r="A38" s="22"/>
      <c r="B38" s="35"/>
      <c r="C38" s="1238" t="s">
        <v>574</v>
      </c>
      <c r="D38" s="1239"/>
      <c r="E38" s="1240"/>
      <c r="F38" s="36" t="s">
        <v>520</v>
      </c>
      <c r="G38" s="37">
        <v>2.46</v>
      </c>
      <c r="H38" s="37">
        <v>1.06</v>
      </c>
      <c r="I38" s="37">
        <v>2.39</v>
      </c>
      <c r="J38" s="38">
        <v>1.53</v>
      </c>
      <c r="K38" s="22"/>
      <c r="L38" s="22"/>
      <c r="M38" s="22"/>
      <c r="N38" s="22"/>
      <c r="O38" s="22"/>
      <c r="P38" s="22"/>
    </row>
    <row r="39" spans="1:16" ht="39" customHeight="1">
      <c r="A39" s="22"/>
      <c r="B39" s="35"/>
      <c r="C39" s="1238" t="s">
        <v>575</v>
      </c>
      <c r="D39" s="1239"/>
      <c r="E39" s="1240"/>
      <c r="F39" s="36">
        <v>0.74</v>
      </c>
      <c r="G39" s="37">
        <v>1.05</v>
      </c>
      <c r="H39" s="37">
        <v>1.22</v>
      </c>
      <c r="I39" s="37">
        <v>1.29</v>
      </c>
      <c r="J39" s="38">
        <v>1.42</v>
      </c>
      <c r="K39" s="22"/>
      <c r="L39" s="22"/>
      <c r="M39" s="22"/>
      <c r="N39" s="22"/>
      <c r="O39" s="22"/>
      <c r="P39" s="22"/>
    </row>
    <row r="40" spans="1:16" ht="39" customHeight="1">
      <c r="A40" s="22"/>
      <c r="B40" s="35"/>
      <c r="C40" s="1238" t="s">
        <v>576</v>
      </c>
      <c r="D40" s="1239"/>
      <c r="E40" s="1240"/>
      <c r="F40" s="36">
        <v>2.88</v>
      </c>
      <c r="G40" s="37">
        <v>0.54</v>
      </c>
      <c r="H40" s="37">
        <v>0.16</v>
      </c>
      <c r="I40" s="37">
        <v>0.11</v>
      </c>
      <c r="J40" s="38">
        <v>0.35</v>
      </c>
      <c r="K40" s="22"/>
      <c r="L40" s="22"/>
      <c r="M40" s="22"/>
      <c r="N40" s="22"/>
      <c r="O40" s="22"/>
      <c r="P40" s="22"/>
    </row>
    <row r="41" spans="1:16" ht="39" customHeight="1">
      <c r="A41" s="22"/>
      <c r="B41" s="35"/>
      <c r="C41" s="1238" t="s">
        <v>577</v>
      </c>
      <c r="D41" s="1239"/>
      <c r="E41" s="1240"/>
      <c r="F41" s="36">
        <v>0.25</v>
      </c>
      <c r="G41" s="37">
        <v>0.15</v>
      </c>
      <c r="H41" s="37">
        <v>0.05</v>
      </c>
      <c r="I41" s="37">
        <v>0.27</v>
      </c>
      <c r="J41" s="38">
        <v>0.17</v>
      </c>
      <c r="K41" s="22"/>
      <c r="L41" s="22"/>
      <c r="M41" s="22"/>
      <c r="N41" s="22"/>
      <c r="O41" s="22"/>
      <c r="P41" s="22"/>
    </row>
    <row r="42" spans="1:16" ht="39" customHeight="1">
      <c r="A42" s="22"/>
      <c r="B42" s="39"/>
      <c r="C42" s="1238" t="s">
        <v>578</v>
      </c>
      <c r="D42" s="1239"/>
      <c r="E42" s="1240"/>
      <c r="F42" s="36" t="s">
        <v>520</v>
      </c>
      <c r="G42" s="37" t="s">
        <v>520</v>
      </c>
      <c r="H42" s="37" t="s">
        <v>520</v>
      </c>
      <c r="I42" s="37" t="s">
        <v>520</v>
      </c>
      <c r="J42" s="38" t="s">
        <v>520</v>
      </c>
      <c r="K42" s="22"/>
      <c r="L42" s="22"/>
      <c r="M42" s="22"/>
      <c r="N42" s="22"/>
      <c r="O42" s="22"/>
      <c r="P42" s="22"/>
    </row>
    <row r="43" spans="1:16" ht="39" customHeight="1" thickBot="1">
      <c r="A43" s="22"/>
      <c r="B43" s="40"/>
      <c r="C43" s="1241" t="s">
        <v>579</v>
      </c>
      <c r="D43" s="1242"/>
      <c r="E43" s="1243"/>
      <c r="F43" s="41">
        <v>0.34</v>
      </c>
      <c r="G43" s="42">
        <v>0.23</v>
      </c>
      <c r="H43" s="42">
        <v>0.2</v>
      </c>
      <c r="I43" s="42">
        <v>0.16</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fMgVSRzsYokkmEoJ/bkBKp0BT83Lq79+t+NsWOM1m+adj9UEJainBk+4cTDdXOxXSsHET53bMV8Vxtr2h/WGw==" saltValue="sq4y7w+NWisnijVBPhN8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46" t="s">
        <v>11</v>
      </c>
      <c r="C45" s="1247"/>
      <c r="D45" s="58"/>
      <c r="E45" s="1252" t="s">
        <v>12</v>
      </c>
      <c r="F45" s="1252"/>
      <c r="G45" s="1252"/>
      <c r="H45" s="1252"/>
      <c r="I45" s="1252"/>
      <c r="J45" s="1253"/>
      <c r="K45" s="59">
        <v>3744</v>
      </c>
      <c r="L45" s="60">
        <v>3606</v>
      </c>
      <c r="M45" s="60">
        <v>3554</v>
      </c>
      <c r="N45" s="60">
        <v>3442</v>
      </c>
      <c r="O45" s="61">
        <v>3440</v>
      </c>
      <c r="P45" s="48"/>
      <c r="Q45" s="48"/>
      <c r="R45" s="48"/>
      <c r="S45" s="48"/>
      <c r="T45" s="48"/>
      <c r="U45" s="48"/>
    </row>
    <row r="46" spans="1:21" ht="30.75" customHeight="1">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48"/>
      <c r="C48" s="1249"/>
      <c r="D48" s="62"/>
      <c r="E48" s="1254" t="s">
        <v>15</v>
      </c>
      <c r="F48" s="1254"/>
      <c r="G48" s="1254"/>
      <c r="H48" s="1254"/>
      <c r="I48" s="1254"/>
      <c r="J48" s="1255"/>
      <c r="K48" s="63">
        <v>1116</v>
      </c>
      <c r="L48" s="64">
        <v>1235</v>
      </c>
      <c r="M48" s="64">
        <v>1104</v>
      </c>
      <c r="N48" s="64">
        <v>1128</v>
      </c>
      <c r="O48" s="65">
        <v>997</v>
      </c>
      <c r="P48" s="48"/>
      <c r="Q48" s="48"/>
      <c r="R48" s="48"/>
      <c r="S48" s="48"/>
      <c r="T48" s="48"/>
      <c r="U48" s="48"/>
    </row>
    <row r="49" spans="1:21" ht="30.75" customHeight="1">
      <c r="A49" s="48"/>
      <c r="B49" s="1248"/>
      <c r="C49" s="1249"/>
      <c r="D49" s="62"/>
      <c r="E49" s="1254" t="s">
        <v>16</v>
      </c>
      <c r="F49" s="1254"/>
      <c r="G49" s="1254"/>
      <c r="H49" s="1254"/>
      <c r="I49" s="1254"/>
      <c r="J49" s="1255"/>
      <c r="K49" s="63">
        <v>25</v>
      </c>
      <c r="L49" s="64">
        <v>29</v>
      </c>
      <c r="M49" s="64">
        <v>53</v>
      </c>
      <c r="N49" s="64">
        <v>52</v>
      </c>
      <c r="O49" s="65">
        <v>49</v>
      </c>
      <c r="P49" s="48"/>
      <c r="Q49" s="48"/>
      <c r="R49" s="48"/>
      <c r="S49" s="48"/>
      <c r="T49" s="48"/>
      <c r="U49" s="48"/>
    </row>
    <row r="50" spans="1:21" ht="30.75" customHeight="1">
      <c r="A50" s="48"/>
      <c r="B50" s="1248"/>
      <c r="C50" s="1249"/>
      <c r="D50" s="62"/>
      <c r="E50" s="1254" t="s">
        <v>17</v>
      </c>
      <c r="F50" s="1254"/>
      <c r="G50" s="1254"/>
      <c r="H50" s="1254"/>
      <c r="I50" s="1254"/>
      <c r="J50" s="1255"/>
      <c r="K50" s="63">
        <v>75</v>
      </c>
      <c r="L50" s="64">
        <v>64</v>
      </c>
      <c r="M50" s="64">
        <v>58</v>
      </c>
      <c r="N50" s="64">
        <v>53</v>
      </c>
      <c r="O50" s="65">
        <v>49</v>
      </c>
      <c r="P50" s="48"/>
      <c r="Q50" s="48"/>
      <c r="R50" s="48"/>
      <c r="S50" s="48"/>
      <c r="T50" s="48"/>
      <c r="U50" s="48"/>
    </row>
    <row r="51" spans="1:21" ht="30.75" customHeight="1">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c r="A52" s="48"/>
      <c r="B52" s="1256" t="s">
        <v>19</v>
      </c>
      <c r="C52" s="1257"/>
      <c r="D52" s="66"/>
      <c r="E52" s="1254" t="s">
        <v>20</v>
      </c>
      <c r="F52" s="1254"/>
      <c r="G52" s="1254"/>
      <c r="H52" s="1254"/>
      <c r="I52" s="1254"/>
      <c r="J52" s="1255"/>
      <c r="K52" s="63">
        <v>3641</v>
      </c>
      <c r="L52" s="64">
        <v>3512</v>
      </c>
      <c r="M52" s="64">
        <v>3488</v>
      </c>
      <c r="N52" s="64">
        <v>3500</v>
      </c>
      <c r="O52" s="65">
        <v>3457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1319</v>
      </c>
      <c r="L53" s="69">
        <v>1422</v>
      </c>
      <c r="M53" s="69">
        <v>1281</v>
      </c>
      <c r="N53" s="69">
        <v>1175</v>
      </c>
      <c r="O53" s="70">
        <v>1078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62" t="s">
        <v>25</v>
      </c>
      <c r="C57" s="1263"/>
      <c r="D57" s="1266" t="s">
        <v>26</v>
      </c>
      <c r="E57" s="1267"/>
      <c r="F57" s="1267"/>
      <c r="G57" s="1267"/>
      <c r="H57" s="1267"/>
      <c r="I57" s="1267"/>
      <c r="J57" s="1268"/>
      <c r="K57" s="82" t="s">
        <v>609</v>
      </c>
      <c r="L57" s="83" t="s">
        <v>608</v>
      </c>
      <c r="M57" s="83" t="s">
        <v>608</v>
      </c>
      <c r="N57" s="83" t="s">
        <v>608</v>
      </c>
      <c r="O57" s="84" t="s">
        <v>608</v>
      </c>
    </row>
    <row r="58" spans="1:21" ht="31.5" customHeight="1" thickBot="1">
      <c r="B58" s="1264"/>
      <c r="C58" s="1265"/>
      <c r="D58" s="1269" t="s">
        <v>27</v>
      </c>
      <c r="E58" s="1270"/>
      <c r="F58" s="1270"/>
      <c r="G58" s="1270"/>
      <c r="H58" s="1270"/>
      <c r="I58" s="1270"/>
      <c r="J58" s="1271"/>
      <c r="K58" s="85" t="s">
        <v>608</v>
      </c>
      <c r="L58" s="86" t="s">
        <v>610</v>
      </c>
      <c r="M58" s="86" t="s">
        <v>608</v>
      </c>
      <c r="N58" s="86" t="s">
        <v>608</v>
      </c>
      <c r="O58" s="87" t="s">
        <v>608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gR5Z8L9GoQF1AReNV0bgw1XqUky//4xS/Us8DO5/4Ng+8TbRhHb0QIV6OKbsbxlN3PKEtOp4MElvtnoi+xRwQ==" saltValue="MMV5UDqG0AJ8eBGScv365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72" t="s">
        <v>30</v>
      </c>
      <c r="C41" s="1273"/>
      <c r="D41" s="101"/>
      <c r="E41" s="1278" t="s">
        <v>31</v>
      </c>
      <c r="F41" s="1278"/>
      <c r="G41" s="1278"/>
      <c r="H41" s="1279"/>
      <c r="I41" s="102">
        <v>33662</v>
      </c>
      <c r="J41" s="103">
        <v>32141</v>
      </c>
      <c r="K41" s="103">
        <v>31991</v>
      </c>
      <c r="L41" s="103">
        <v>32836</v>
      </c>
      <c r="M41" s="104">
        <v>32131</v>
      </c>
    </row>
    <row r="42" spans="2:13" ht="27.75" customHeight="1">
      <c r="B42" s="1274"/>
      <c r="C42" s="1275"/>
      <c r="D42" s="105"/>
      <c r="E42" s="1280" t="s">
        <v>32</v>
      </c>
      <c r="F42" s="1280"/>
      <c r="G42" s="1280"/>
      <c r="H42" s="1281"/>
      <c r="I42" s="106">
        <v>303</v>
      </c>
      <c r="J42" s="107">
        <v>224</v>
      </c>
      <c r="K42" s="107">
        <v>162</v>
      </c>
      <c r="L42" s="107">
        <v>112</v>
      </c>
      <c r="M42" s="108">
        <v>64</v>
      </c>
    </row>
    <row r="43" spans="2:13" ht="27.75" customHeight="1">
      <c r="B43" s="1274"/>
      <c r="C43" s="1275"/>
      <c r="D43" s="105"/>
      <c r="E43" s="1280" t="s">
        <v>33</v>
      </c>
      <c r="F43" s="1280"/>
      <c r="G43" s="1280"/>
      <c r="H43" s="1281"/>
      <c r="I43" s="106">
        <v>12907</v>
      </c>
      <c r="J43" s="107">
        <v>8874</v>
      </c>
      <c r="K43" s="107">
        <v>9020</v>
      </c>
      <c r="L43" s="107">
        <v>9180</v>
      </c>
      <c r="M43" s="108">
        <v>8013</v>
      </c>
    </row>
    <row r="44" spans="2:13" ht="27.75" customHeight="1">
      <c r="B44" s="1274"/>
      <c r="C44" s="1275"/>
      <c r="D44" s="105"/>
      <c r="E44" s="1280" t="s">
        <v>34</v>
      </c>
      <c r="F44" s="1280"/>
      <c r="G44" s="1280"/>
      <c r="H44" s="1281"/>
      <c r="I44" s="106">
        <v>323</v>
      </c>
      <c r="J44" s="107">
        <v>353</v>
      </c>
      <c r="K44" s="107">
        <v>426</v>
      </c>
      <c r="L44" s="107">
        <v>372</v>
      </c>
      <c r="M44" s="108">
        <v>311</v>
      </c>
    </row>
    <row r="45" spans="2:13" ht="27.75" customHeight="1">
      <c r="B45" s="1274"/>
      <c r="C45" s="1275"/>
      <c r="D45" s="105"/>
      <c r="E45" s="1280" t="s">
        <v>35</v>
      </c>
      <c r="F45" s="1280"/>
      <c r="G45" s="1280"/>
      <c r="H45" s="1281"/>
      <c r="I45" s="106">
        <v>7483</v>
      </c>
      <c r="J45" s="107">
        <v>7343</v>
      </c>
      <c r="K45" s="107">
        <v>7098</v>
      </c>
      <c r="L45" s="107">
        <v>6863</v>
      </c>
      <c r="M45" s="108">
        <v>6633</v>
      </c>
    </row>
    <row r="46" spans="2:13" ht="27.75" customHeight="1">
      <c r="B46" s="1274"/>
      <c r="C46" s="1275"/>
      <c r="D46" s="109"/>
      <c r="E46" s="1280" t="s">
        <v>36</v>
      </c>
      <c r="F46" s="1280"/>
      <c r="G46" s="1280"/>
      <c r="H46" s="1281"/>
      <c r="I46" s="106">
        <v>9</v>
      </c>
      <c r="J46" s="107">
        <v>7</v>
      </c>
      <c r="K46" s="107">
        <v>7</v>
      </c>
      <c r="L46" s="107">
        <v>7</v>
      </c>
      <c r="M46" s="108">
        <v>7</v>
      </c>
    </row>
    <row r="47" spans="2:13" ht="27.75" customHeight="1">
      <c r="B47" s="1274"/>
      <c r="C47" s="1275"/>
      <c r="D47" s="110"/>
      <c r="E47" s="1282" t="s">
        <v>37</v>
      </c>
      <c r="F47" s="1283"/>
      <c r="G47" s="1283"/>
      <c r="H47" s="1284"/>
      <c r="I47" s="106" t="s">
        <v>520</v>
      </c>
      <c r="J47" s="107" t="s">
        <v>520</v>
      </c>
      <c r="K47" s="107" t="s">
        <v>520</v>
      </c>
      <c r="L47" s="107" t="s">
        <v>520</v>
      </c>
      <c r="M47" s="108" t="s">
        <v>520</v>
      </c>
    </row>
    <row r="48" spans="2:13" ht="27.75" customHeight="1">
      <c r="B48" s="1274"/>
      <c r="C48" s="1275"/>
      <c r="D48" s="105"/>
      <c r="E48" s="1280" t="s">
        <v>38</v>
      </c>
      <c r="F48" s="1280"/>
      <c r="G48" s="1280"/>
      <c r="H48" s="1281"/>
      <c r="I48" s="106" t="s">
        <v>520</v>
      </c>
      <c r="J48" s="107" t="s">
        <v>520</v>
      </c>
      <c r="K48" s="107" t="s">
        <v>520</v>
      </c>
      <c r="L48" s="107" t="s">
        <v>520</v>
      </c>
      <c r="M48" s="108" t="s">
        <v>520</v>
      </c>
    </row>
    <row r="49" spans="2:13" ht="27.75" customHeight="1">
      <c r="B49" s="1276"/>
      <c r="C49" s="1277"/>
      <c r="D49" s="105"/>
      <c r="E49" s="1280" t="s">
        <v>39</v>
      </c>
      <c r="F49" s="1280"/>
      <c r="G49" s="1280"/>
      <c r="H49" s="1281"/>
      <c r="I49" s="106" t="s">
        <v>520</v>
      </c>
      <c r="J49" s="107" t="s">
        <v>520</v>
      </c>
      <c r="K49" s="107" t="s">
        <v>520</v>
      </c>
      <c r="L49" s="107" t="s">
        <v>520</v>
      </c>
      <c r="M49" s="108" t="s">
        <v>520</v>
      </c>
    </row>
    <row r="50" spans="2:13" ht="27.75" customHeight="1">
      <c r="B50" s="1285" t="s">
        <v>40</v>
      </c>
      <c r="C50" s="1286"/>
      <c r="D50" s="111"/>
      <c r="E50" s="1280" t="s">
        <v>41</v>
      </c>
      <c r="F50" s="1280"/>
      <c r="G50" s="1280"/>
      <c r="H50" s="1281"/>
      <c r="I50" s="106">
        <v>11293</v>
      </c>
      <c r="J50" s="107">
        <v>10838</v>
      </c>
      <c r="K50" s="107">
        <v>11167</v>
      </c>
      <c r="L50" s="107">
        <v>10642</v>
      </c>
      <c r="M50" s="108">
        <v>10674</v>
      </c>
    </row>
    <row r="51" spans="2:13" ht="27.75" customHeight="1">
      <c r="B51" s="1274"/>
      <c r="C51" s="1275"/>
      <c r="D51" s="105"/>
      <c r="E51" s="1280" t="s">
        <v>42</v>
      </c>
      <c r="F51" s="1280"/>
      <c r="G51" s="1280"/>
      <c r="H51" s="1281"/>
      <c r="I51" s="106">
        <v>5228</v>
      </c>
      <c r="J51" s="107">
        <v>4535</v>
      </c>
      <c r="K51" s="107">
        <v>4471</v>
      </c>
      <c r="L51" s="107">
        <v>4519</v>
      </c>
      <c r="M51" s="108">
        <v>4446</v>
      </c>
    </row>
    <row r="52" spans="2:13" ht="27.75" customHeight="1">
      <c r="B52" s="1276"/>
      <c r="C52" s="1277"/>
      <c r="D52" s="105"/>
      <c r="E52" s="1280" t="s">
        <v>43</v>
      </c>
      <c r="F52" s="1280"/>
      <c r="G52" s="1280"/>
      <c r="H52" s="1281"/>
      <c r="I52" s="106">
        <v>36166</v>
      </c>
      <c r="J52" s="107">
        <v>35761</v>
      </c>
      <c r="K52" s="107">
        <v>35663</v>
      </c>
      <c r="L52" s="107">
        <v>35330</v>
      </c>
      <c r="M52" s="108">
        <v>34796</v>
      </c>
    </row>
    <row r="53" spans="2:13" ht="27.75" customHeight="1" thickBot="1">
      <c r="B53" s="1287" t="s">
        <v>44</v>
      </c>
      <c r="C53" s="1288"/>
      <c r="D53" s="112"/>
      <c r="E53" s="1289" t="s">
        <v>45</v>
      </c>
      <c r="F53" s="1289"/>
      <c r="G53" s="1289"/>
      <c r="H53" s="1290"/>
      <c r="I53" s="113">
        <v>2001</v>
      </c>
      <c r="J53" s="114">
        <v>-2193</v>
      </c>
      <c r="K53" s="114">
        <v>-2597</v>
      </c>
      <c r="L53" s="114">
        <v>-1122</v>
      </c>
      <c r="M53" s="115">
        <v>-2755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g5y6rFE10gdUju16vMDvkqKPy9CoBD7rLFchulKwNEG2gvq0hGl9P4H5ew/3T1A0BzB+legDSk4GKBo9fOBsA==" saltValue="WidMqyAcFpR69Cps5dcJ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99" t="s">
        <v>48</v>
      </c>
      <c r="D55" s="1299"/>
      <c r="E55" s="1300"/>
      <c r="F55" s="127">
        <v>2857</v>
      </c>
      <c r="G55" s="127">
        <v>2232</v>
      </c>
      <c r="H55" s="128">
        <v>2646</v>
      </c>
    </row>
    <row r="56" spans="2:8" ht="52.5" customHeight="1">
      <c r="B56" s="129"/>
      <c r="C56" s="1301" t="s">
        <v>49</v>
      </c>
      <c r="D56" s="1301"/>
      <c r="E56" s="1302"/>
      <c r="F56" s="130">
        <v>894</v>
      </c>
      <c r="G56" s="130">
        <v>882</v>
      </c>
      <c r="H56" s="131">
        <v>501</v>
      </c>
    </row>
    <row r="57" spans="2:8" ht="53.25" customHeight="1">
      <c r="B57" s="129"/>
      <c r="C57" s="1303" t="s">
        <v>50</v>
      </c>
      <c r="D57" s="1303"/>
      <c r="E57" s="1304"/>
      <c r="F57" s="132">
        <v>6616</v>
      </c>
      <c r="G57" s="132">
        <v>6698</v>
      </c>
      <c r="H57" s="133">
        <v>6949</v>
      </c>
    </row>
    <row r="58" spans="2:8" ht="45.75" customHeight="1">
      <c r="B58" s="134"/>
      <c r="C58" s="1291" t="s">
        <v>603</v>
      </c>
      <c r="D58" s="1292"/>
      <c r="E58" s="1293"/>
      <c r="F58" s="135">
        <v>3001</v>
      </c>
      <c r="G58" s="135">
        <v>3502</v>
      </c>
      <c r="H58" s="136">
        <v>4129</v>
      </c>
    </row>
    <row r="59" spans="2:8" ht="45.75" customHeight="1">
      <c r="B59" s="134"/>
      <c r="C59" s="1291" t="s">
        <v>604</v>
      </c>
      <c r="D59" s="1292"/>
      <c r="E59" s="1293"/>
      <c r="F59" s="135">
        <v>3021</v>
      </c>
      <c r="G59" s="135">
        <v>2599</v>
      </c>
      <c r="H59" s="136">
        <v>2221</v>
      </c>
    </row>
    <row r="60" spans="2:8" ht="45.75" customHeight="1">
      <c r="B60" s="134"/>
      <c r="C60" s="1291" t="s">
        <v>605</v>
      </c>
      <c r="D60" s="1292"/>
      <c r="E60" s="1293"/>
      <c r="F60" s="135">
        <v>483</v>
      </c>
      <c r="G60" s="135">
        <v>483</v>
      </c>
      <c r="H60" s="136">
        <v>484</v>
      </c>
    </row>
    <row r="61" spans="2:8" ht="45.75" customHeight="1">
      <c r="B61" s="134"/>
      <c r="C61" s="1291" t="s">
        <v>606</v>
      </c>
      <c r="D61" s="1292"/>
      <c r="E61" s="1293"/>
      <c r="F61" s="135">
        <v>93</v>
      </c>
      <c r="G61" s="135">
        <v>95</v>
      </c>
      <c r="H61" s="136">
        <v>98</v>
      </c>
    </row>
    <row r="62" spans="2:8" ht="45.75" customHeight="1" thickBot="1">
      <c r="B62" s="137"/>
      <c r="C62" s="1294" t="s">
        <v>607</v>
      </c>
      <c r="D62" s="1295"/>
      <c r="E62" s="1296"/>
      <c r="F62" s="138">
        <v>12</v>
      </c>
      <c r="G62" s="138">
        <v>12</v>
      </c>
      <c r="H62" s="139">
        <v>11</v>
      </c>
    </row>
    <row r="63" spans="2:8" ht="52.5" customHeight="1" thickBot="1">
      <c r="B63" s="140"/>
      <c r="C63" s="1297" t="s">
        <v>51</v>
      </c>
      <c r="D63" s="1297"/>
      <c r="E63" s="1298"/>
      <c r="F63" s="141">
        <v>10367</v>
      </c>
      <c r="G63" s="141">
        <v>9811</v>
      </c>
      <c r="H63" s="142">
        <v>10096</v>
      </c>
    </row>
    <row r="64" spans="2:8" ht="15" customHeight="1"/>
    <row r="65" ht="0" hidden="1" customHeight="1"/>
    <row r="66" ht="0" hidden="1" customHeight="1"/>
  </sheetData>
  <sheetProtection algorithmName="SHA-512" hashValue="hJz0YQ6pW2hoBs48FPdjjZ8LZ92QdaMsn0CcfYD65/9nrQzqlOMtnrjSeNYZo+zdCPw1xlgy5yPqi+wB0TD6rw==" saltValue="4DELBjP2I3JFwHUE8vtl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615</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616</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59.9</v>
      </c>
      <c r="BY53" s="1305"/>
      <c r="BZ53" s="1305"/>
      <c r="CA53" s="1305"/>
      <c r="CB53" s="1305"/>
      <c r="CC53" s="1305"/>
      <c r="CD53" s="1305"/>
      <c r="CE53" s="1305"/>
      <c r="CF53" s="1305">
        <v>60.9</v>
      </c>
      <c r="CG53" s="1305"/>
      <c r="CH53" s="1305"/>
      <c r="CI53" s="1305"/>
      <c r="CJ53" s="1305"/>
      <c r="CK53" s="1305"/>
      <c r="CL53" s="1305"/>
      <c r="CM53" s="1305"/>
      <c r="CN53" s="1305">
        <v>62.2</v>
      </c>
      <c r="CO53" s="1305"/>
      <c r="CP53" s="1305"/>
      <c r="CQ53" s="1305"/>
      <c r="CR53" s="1305"/>
      <c r="CS53" s="1305"/>
      <c r="CT53" s="1305"/>
      <c r="CU53" s="1305"/>
      <c r="CV53" s="1305">
        <v>63.7</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15.8</v>
      </c>
      <c r="BY55" s="1305"/>
      <c r="BZ55" s="1305"/>
      <c r="CA55" s="1305"/>
      <c r="CB55" s="1305"/>
      <c r="CC55" s="1305"/>
      <c r="CD55" s="1305"/>
      <c r="CE55" s="1305"/>
      <c r="CF55" s="1305">
        <v>6.5</v>
      </c>
      <c r="CG55" s="1305"/>
      <c r="CH55" s="1305"/>
      <c r="CI55" s="1305"/>
      <c r="CJ55" s="1305"/>
      <c r="CK55" s="1305"/>
      <c r="CL55" s="1305"/>
      <c r="CM55" s="1305"/>
      <c r="CN55" s="1305">
        <v>5.8</v>
      </c>
      <c r="CO55" s="1305"/>
      <c r="CP55" s="1305"/>
      <c r="CQ55" s="1305"/>
      <c r="CR55" s="1305"/>
      <c r="CS55" s="1305"/>
      <c r="CT55" s="1305"/>
      <c r="CU55" s="1305"/>
      <c r="CV55" s="1305">
        <v>2.7</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54.5</v>
      </c>
      <c r="BY57" s="1305"/>
      <c r="BZ57" s="1305"/>
      <c r="CA57" s="1305"/>
      <c r="CB57" s="1305"/>
      <c r="CC57" s="1305"/>
      <c r="CD57" s="1305"/>
      <c r="CE57" s="1305"/>
      <c r="CF57" s="1305">
        <v>57.2</v>
      </c>
      <c r="CG57" s="1305"/>
      <c r="CH57" s="1305"/>
      <c r="CI57" s="1305"/>
      <c r="CJ57" s="1305"/>
      <c r="CK57" s="1305"/>
      <c r="CL57" s="1305"/>
      <c r="CM57" s="1305"/>
      <c r="CN57" s="1305">
        <v>58.6</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622</v>
      </c>
    </row>
    <row r="64" spans="1:109">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623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615</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c r="B73" s="394"/>
      <c r="G73" s="1313"/>
      <c r="H73" s="1313"/>
      <c r="I73" s="1313"/>
      <c r="J73" s="1313"/>
      <c r="K73" s="1309"/>
      <c r="L73" s="1309"/>
      <c r="M73" s="1309"/>
      <c r="N73" s="1309"/>
      <c r="AM73" s="403"/>
      <c r="AN73" s="1308" t="s">
        <v>616</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v>9.1999999999999993</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624</v>
      </c>
      <c r="BC75" s="1308"/>
      <c r="BD75" s="1308"/>
      <c r="BE75" s="1308"/>
      <c r="BF75" s="1308"/>
      <c r="BG75" s="1308"/>
      <c r="BH75" s="1308"/>
      <c r="BI75" s="1308"/>
      <c r="BJ75" s="1308"/>
      <c r="BK75" s="1308"/>
      <c r="BL75" s="1308"/>
      <c r="BM75" s="1308"/>
      <c r="BN75" s="1308"/>
      <c r="BO75" s="1308"/>
      <c r="BP75" s="1305">
        <v>6.9</v>
      </c>
      <c r="BQ75" s="1305"/>
      <c r="BR75" s="1305"/>
      <c r="BS75" s="1305"/>
      <c r="BT75" s="1305"/>
      <c r="BU75" s="1305"/>
      <c r="BV75" s="1305"/>
      <c r="BW75" s="1305"/>
      <c r="BX75" s="1305">
        <v>6.4</v>
      </c>
      <c r="BY75" s="1305"/>
      <c r="BZ75" s="1305"/>
      <c r="CA75" s="1305"/>
      <c r="CB75" s="1305"/>
      <c r="CC75" s="1305"/>
      <c r="CD75" s="1305"/>
      <c r="CE75" s="1305"/>
      <c r="CF75" s="1305">
        <v>6.2</v>
      </c>
      <c r="CG75" s="1305"/>
      <c r="CH75" s="1305"/>
      <c r="CI75" s="1305"/>
      <c r="CJ75" s="1305"/>
      <c r="CK75" s="1305"/>
      <c r="CL75" s="1305"/>
      <c r="CM75" s="1305"/>
      <c r="CN75" s="1305">
        <v>6</v>
      </c>
      <c r="CO75" s="1305"/>
      <c r="CP75" s="1305"/>
      <c r="CQ75" s="1305"/>
      <c r="CR75" s="1305"/>
      <c r="CS75" s="1305"/>
      <c r="CT75" s="1305"/>
      <c r="CU75" s="1305"/>
      <c r="CV75" s="1305">
        <v>5.5</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617</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15.8</v>
      </c>
      <c r="BY77" s="1305"/>
      <c r="BZ77" s="1305"/>
      <c r="CA77" s="1305"/>
      <c r="CB77" s="1305"/>
      <c r="CC77" s="1305"/>
      <c r="CD77" s="1305"/>
      <c r="CE77" s="1305"/>
      <c r="CF77" s="1305">
        <v>6.5</v>
      </c>
      <c r="CG77" s="1305"/>
      <c r="CH77" s="1305"/>
      <c r="CI77" s="1305"/>
      <c r="CJ77" s="1305"/>
      <c r="CK77" s="1305"/>
      <c r="CL77" s="1305"/>
      <c r="CM77" s="1305"/>
      <c r="CN77" s="1305">
        <v>5.8</v>
      </c>
      <c r="CO77" s="1305"/>
      <c r="CP77" s="1305"/>
      <c r="CQ77" s="1305"/>
      <c r="CR77" s="1305"/>
      <c r="CS77" s="1305"/>
      <c r="CT77" s="1305"/>
      <c r="CU77" s="1305"/>
      <c r="CV77" s="1305">
        <v>2.7</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624</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6.2</v>
      </c>
      <c r="BY79" s="1305"/>
      <c r="BZ79" s="1305"/>
      <c r="CA79" s="1305"/>
      <c r="CB79" s="1305"/>
      <c r="CC79" s="1305"/>
      <c r="CD79" s="1305"/>
      <c r="CE79" s="1305"/>
      <c r="CF79" s="1305">
        <v>5.9</v>
      </c>
      <c r="CG79" s="1305"/>
      <c r="CH79" s="1305"/>
      <c r="CI79" s="1305"/>
      <c r="CJ79" s="1305"/>
      <c r="CK79" s="1305"/>
      <c r="CL79" s="1305"/>
      <c r="CM79" s="1305"/>
      <c r="CN79" s="1305">
        <v>5.3</v>
      </c>
      <c r="CO79" s="1305"/>
      <c r="CP79" s="1305"/>
      <c r="CQ79" s="1305"/>
      <c r="CR79" s="1305"/>
      <c r="CS79" s="1305"/>
      <c r="CT79" s="1305"/>
      <c r="CU79" s="1305"/>
      <c r="CV79" s="1305">
        <v>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ggA77Qz8zAT0++bHfZ518WxZQtJG949ky+qqOjG2YjEGGZYu5P+hBsSj7FL1NahdlrUSAyHl8l5UsMMFyMkkA==" saltValue="lc8bLcH4c5g1bk8kSHX9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GP/J0dnIAt5hdYWcrsqWm7EEBm9Oat3P9trkrWk/XHyFqJMDPge6Kb0GbooqWe07qOFbnn+L406+osq61iT/Q==" saltValue="c4iN8Wcn7eA2vWfKf7QN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5B9Wkw/Zw4XFzvcFrgLhVi0JZTzu/g2L3Z3/GaefemxPix/oPFCQjHGR4vKwPhGCHslAMzSyHY8WT97H+MwVQ==" saltValue="MTsk9XNA9cz0G5QDawR84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28500</v>
      </c>
      <c r="E3" s="161"/>
      <c r="F3" s="162">
        <v>53605</v>
      </c>
      <c r="G3" s="163"/>
      <c r="H3" s="164"/>
    </row>
    <row r="4" spans="1:8">
      <c r="A4" s="165"/>
      <c r="B4" s="166"/>
      <c r="C4" s="167"/>
      <c r="D4" s="168">
        <v>18266</v>
      </c>
      <c r="E4" s="169"/>
      <c r="F4" s="170">
        <v>28343</v>
      </c>
      <c r="G4" s="171"/>
      <c r="H4" s="172"/>
    </row>
    <row r="5" spans="1:8">
      <c r="A5" s="153" t="s">
        <v>553</v>
      </c>
      <c r="B5" s="158"/>
      <c r="C5" s="159"/>
      <c r="D5" s="160">
        <v>27852</v>
      </c>
      <c r="E5" s="161"/>
      <c r="F5" s="162">
        <v>46440</v>
      </c>
      <c r="G5" s="163"/>
      <c r="H5" s="164"/>
    </row>
    <row r="6" spans="1:8">
      <c r="A6" s="165"/>
      <c r="B6" s="166"/>
      <c r="C6" s="167"/>
      <c r="D6" s="168">
        <v>21185</v>
      </c>
      <c r="E6" s="169"/>
      <c r="F6" s="170">
        <v>27658</v>
      </c>
      <c r="G6" s="171"/>
      <c r="H6" s="172"/>
    </row>
    <row r="7" spans="1:8">
      <c r="A7" s="153" t="s">
        <v>554</v>
      </c>
      <c r="B7" s="158"/>
      <c r="C7" s="159"/>
      <c r="D7" s="160">
        <v>36100</v>
      </c>
      <c r="E7" s="161"/>
      <c r="F7" s="162">
        <v>63257</v>
      </c>
      <c r="G7" s="163"/>
      <c r="H7" s="164"/>
    </row>
    <row r="8" spans="1:8">
      <c r="A8" s="165"/>
      <c r="B8" s="166"/>
      <c r="C8" s="167"/>
      <c r="D8" s="168">
        <v>26976</v>
      </c>
      <c r="E8" s="169"/>
      <c r="F8" s="170">
        <v>27259</v>
      </c>
      <c r="G8" s="171"/>
      <c r="H8" s="172"/>
    </row>
    <row r="9" spans="1:8">
      <c r="A9" s="153" t="s">
        <v>555</v>
      </c>
      <c r="B9" s="158"/>
      <c r="C9" s="159"/>
      <c r="D9" s="160">
        <v>33300</v>
      </c>
      <c r="E9" s="161"/>
      <c r="F9" s="162">
        <v>52308</v>
      </c>
      <c r="G9" s="163"/>
      <c r="H9" s="164"/>
    </row>
    <row r="10" spans="1:8">
      <c r="A10" s="165"/>
      <c r="B10" s="166"/>
      <c r="C10" s="167"/>
      <c r="D10" s="168">
        <v>27209</v>
      </c>
      <c r="E10" s="169"/>
      <c r="F10" s="170">
        <v>28695</v>
      </c>
      <c r="G10" s="171"/>
      <c r="H10" s="172"/>
    </row>
    <row r="11" spans="1:8">
      <c r="A11" s="153" t="s">
        <v>556</v>
      </c>
      <c r="B11" s="158"/>
      <c r="C11" s="159"/>
      <c r="D11" s="160">
        <v>23895</v>
      </c>
      <c r="E11" s="161"/>
      <c r="F11" s="162">
        <v>46402</v>
      </c>
      <c r="G11" s="163"/>
      <c r="H11" s="164"/>
    </row>
    <row r="12" spans="1:8">
      <c r="A12" s="165"/>
      <c r="B12" s="166"/>
      <c r="C12" s="173"/>
      <c r="D12" s="168">
        <v>8749</v>
      </c>
      <c r="E12" s="169"/>
      <c r="F12" s="170">
        <v>26897</v>
      </c>
      <c r="G12" s="171"/>
      <c r="H12" s="172"/>
    </row>
    <row r="13" spans="1:8">
      <c r="A13" s="153"/>
      <c r="B13" s="158"/>
      <c r="C13" s="174"/>
      <c r="D13" s="175">
        <v>29929</v>
      </c>
      <c r="E13" s="176"/>
      <c r="F13" s="177">
        <v>52402</v>
      </c>
      <c r="G13" s="178"/>
      <c r="H13" s="164"/>
    </row>
    <row r="14" spans="1:8">
      <c r="A14" s="165"/>
      <c r="B14" s="166"/>
      <c r="C14" s="167"/>
      <c r="D14" s="168">
        <v>20477</v>
      </c>
      <c r="E14" s="169"/>
      <c r="F14" s="170">
        <v>27770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10.6</v>
      </c>
      <c r="C19" s="179">
        <f>ROUND(VALUE(SUBSTITUTE(実質収支比率等に係る経年分析!G$48,"▲","-")),2)</f>
        <v>13.19</v>
      </c>
      <c r="D19" s="179">
        <f>ROUND(VALUE(SUBSTITUTE(実質収支比率等に係る経年分析!H$48,"▲","-")),2)</f>
        <v>10.27</v>
      </c>
      <c r="E19" s="179">
        <f>ROUND(VALUE(SUBSTITUTE(実質収支比率等に係る経年分析!I$48,"▲","-")),2)</f>
        <v>14.82</v>
      </c>
      <c r="F19" s="179">
        <f>ROUND(VALUE(SUBSTITUTE(実質収支比率等に係る経年分析!J$48,"▲","-")),2)</f>
        <v>13</v>
      </c>
    </row>
    <row r="20" spans="1:11">
      <c r="A20" s="179" t="s">
        <v>55</v>
      </c>
      <c r="B20" s="179">
        <f>ROUND(VALUE(SUBSTITUTE(実質収支比率等に係る経年分析!F$47,"▲","-")),2)</f>
        <v>11.35</v>
      </c>
      <c r="C20" s="179">
        <f>ROUND(VALUE(SUBSTITUTE(実質収支比率等に係る経年分析!G$47,"▲","-")),2)</f>
        <v>11.5</v>
      </c>
      <c r="D20" s="179">
        <f>ROUND(VALUE(SUBSTITUTE(実質収支比率等に係る経年分析!H$47,"▲","-")),2)</f>
        <v>11.72</v>
      </c>
      <c r="E20" s="179">
        <f>ROUND(VALUE(SUBSTITUTE(実質収支比率等に係る経年分析!I$47,"▲","-")),2)</f>
        <v>9.17</v>
      </c>
      <c r="F20" s="179">
        <f>ROUND(VALUE(SUBSTITUTE(実質収支比率等に係る経年分析!J$47,"▲","-")),2)</f>
        <v>10.85</v>
      </c>
    </row>
    <row r="21" spans="1:11">
      <c r="A21" s="179" t="s">
        <v>56</v>
      </c>
      <c r="B21" s="179">
        <f>IF(ISNUMBER(VALUE(SUBSTITUTE(実質収支比率等に係る経年分析!F$49,"▲","-"))),ROUND(VALUE(SUBSTITUTE(実質収支比率等に係る経年分析!F$49,"▲","-")),2),NA())</f>
        <v>1.37</v>
      </c>
      <c r="C21" s="179">
        <f>IF(ISNUMBER(VALUE(SUBSTITUTE(実質収支比率等に係る経年分析!G$49,"▲","-"))),ROUND(VALUE(SUBSTITUTE(実質収支比率等に係る経年分析!G$49,"▲","-")),2),NA())</f>
        <v>2.81</v>
      </c>
      <c r="D21" s="179">
        <f>IF(ISNUMBER(VALUE(SUBSTITUTE(実質収支比率等に係る経年分析!H$49,"▲","-"))),ROUND(VALUE(SUBSTITUTE(実質収支比率等に係る経年分析!H$49,"▲","-")),2),NA())</f>
        <v>-2.82</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1.47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0.17</v>
      </c>
    </row>
    <row r="30" spans="1:11">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2.88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1.42</v>
      </c>
    </row>
    <row r="32" spans="1:11">
      <c r="A32" s="180" t="str">
        <f>IF(連結実質赤字比率に係る赤字・黒字の構成分析!C$38="",NA(),連結実質赤字比率に係る赤字・黒字の構成分析!C$38)</f>
        <v>加須都市計画事業野中土地区画整理事業特別会計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1.53</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3.37</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8.7899999999999991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13.03</v>
      </c>
    </row>
    <row r="36" spans="1:16">
      <c r="A36" s="180" t="str">
        <f>IF(連結実質赤字比率に係る赤字・黒字の構成分析!C$34="",NA(),連結実質赤字比率に係る赤字・黒字の構成分析!C$34)</f>
        <v>加須都市計画事業野中土地区画整理事業特別会計（普通会計）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0.16</v>
      </c>
      <c r="D36" s="180">
        <f>IF(ROUND(VALUE(SUBSTITUTE(連結実質赤字比率に係る赤字・黒字の構成分析!G$34,"▲", "-")), 2) &lt; 0, ABS(ROUND(VALUE(SUBSTITUTE(連結実質赤字比率に係る赤字・黒字の構成分析!G$34,"▲", "-")), 2)), NA())</f>
        <v>0.01</v>
      </c>
      <c r="E36" s="180" t="e">
        <f>IF(ROUND(VALUE(SUBSTITUTE(連結実質赤字比率に係る赤字・黒字の構成分析!G$34,"▲", "-")), 2) &gt;= 0, ABS(ROUND(VALUE(SUBSTITUTE(連結実質赤字比率に係る赤字・黒字の構成分析!G$34,"▲", "-")), 2)), NA())</f>
        <v>#N/A</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f>IF(ROUND(VALUE(SUBSTITUTE(連結実質赤字比率に係る赤字・黒字の構成分析!I$34,"▲", "-")), 2) &lt; 0, ABS(ROUND(VALUE(SUBSTITUTE(連結実質赤字比率に係る赤字・黒字の構成分析!I$34,"▲", "-")), 2)), NA())</f>
        <v>0.06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0.1</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3641</v>
      </c>
      <c r="E42" s="181"/>
      <c r="F42" s="181"/>
      <c r="G42" s="181">
        <f>'実質公債費比率（分子）の構造'!L$52</f>
        <v>3512</v>
      </c>
      <c r="H42" s="181"/>
      <c r="I42" s="181"/>
      <c r="J42" s="181">
        <f>'実質公債費比率（分子）の構造'!M$52</f>
        <v>3488</v>
      </c>
      <c r="K42" s="181"/>
      <c r="L42" s="181"/>
      <c r="M42" s="181">
        <f>'実質公債費比率（分子）の構造'!N$52</f>
        <v>3500</v>
      </c>
      <c r="N42" s="181"/>
      <c r="O42" s="181"/>
      <c r="P42" s="181">
        <f>'実質公債費比率（分子）の構造'!O$52</f>
        <v>3457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75</v>
      </c>
      <c r="C44" s="181"/>
      <c r="D44" s="181"/>
      <c r="E44" s="181">
        <f>'実質公債費比率（分子）の構造'!L$50</f>
        <v>64</v>
      </c>
      <c r="F44" s="181"/>
      <c r="G44" s="181"/>
      <c r="H44" s="181">
        <f>'実質公債費比率（分子）の構造'!M$50</f>
        <v>58</v>
      </c>
      <c r="I44" s="181"/>
      <c r="J44" s="181"/>
      <c r="K44" s="181">
        <f>'実質公債費比率（分子）の構造'!N$50</f>
        <v>53</v>
      </c>
      <c r="L44" s="181"/>
      <c r="M44" s="181"/>
      <c r="N44" s="181">
        <f>'実質公債費比率（分子）の構造'!O$50</f>
        <v>49</v>
      </c>
      <c r="O44" s="181"/>
      <c r="P44" s="181"/>
    </row>
    <row r="45" spans="1:16">
      <c r="A45" s="181" t="s">
        <v>66</v>
      </c>
      <c r="B45" s="181">
        <f>'実質公債費比率（分子）の構造'!K$49</f>
        <v>25</v>
      </c>
      <c r="C45" s="181"/>
      <c r="D45" s="181"/>
      <c r="E45" s="181">
        <f>'実質公債費比率（分子）の構造'!L$49</f>
        <v>29</v>
      </c>
      <c r="F45" s="181"/>
      <c r="G45" s="181"/>
      <c r="H45" s="181">
        <f>'実質公債費比率（分子）の構造'!M$49</f>
        <v>53</v>
      </c>
      <c r="I45" s="181"/>
      <c r="J45" s="181"/>
      <c r="K45" s="181">
        <f>'実質公債費比率（分子）の構造'!N$49</f>
        <v>52</v>
      </c>
      <c r="L45" s="181"/>
      <c r="M45" s="181"/>
      <c r="N45" s="181">
        <f>'実質公債費比率（分子）の構造'!O$49</f>
        <v>49</v>
      </c>
      <c r="O45" s="181"/>
      <c r="P45" s="181"/>
    </row>
    <row r="46" spans="1:16">
      <c r="A46" s="181" t="s">
        <v>67</v>
      </c>
      <c r="B46" s="181">
        <f>'実質公債費比率（分子）の構造'!K$48</f>
        <v>1116</v>
      </c>
      <c r="C46" s="181"/>
      <c r="D46" s="181"/>
      <c r="E46" s="181">
        <f>'実質公債費比率（分子）の構造'!L$48</f>
        <v>1235</v>
      </c>
      <c r="F46" s="181"/>
      <c r="G46" s="181"/>
      <c r="H46" s="181">
        <f>'実質公債費比率（分子）の構造'!M$48</f>
        <v>1104</v>
      </c>
      <c r="I46" s="181"/>
      <c r="J46" s="181"/>
      <c r="K46" s="181">
        <f>'実質公債費比率（分子）の構造'!N$48</f>
        <v>1128</v>
      </c>
      <c r="L46" s="181"/>
      <c r="M46" s="181"/>
      <c r="N46" s="181">
        <f>'実質公債費比率（分子）の構造'!O$48</f>
        <v>997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3744</v>
      </c>
      <c r="C49" s="181"/>
      <c r="D49" s="181"/>
      <c r="E49" s="181">
        <f>'実質公債費比率（分子）の構造'!L$45</f>
        <v>3606</v>
      </c>
      <c r="F49" s="181"/>
      <c r="G49" s="181"/>
      <c r="H49" s="181">
        <f>'実質公債費比率（分子）の構造'!M$45</f>
        <v>3554</v>
      </c>
      <c r="I49" s="181"/>
      <c r="J49" s="181"/>
      <c r="K49" s="181">
        <f>'実質公債費比率（分子）の構造'!N$45</f>
        <v>3442</v>
      </c>
      <c r="L49" s="181"/>
      <c r="M49" s="181"/>
      <c r="N49" s="181">
        <f>'実質公債費比率（分子）の構造'!O$45</f>
        <v>3440</v>
      </c>
      <c r="O49" s="181"/>
      <c r="P49" s="181"/>
    </row>
    <row r="50" spans="1:16">
      <c r="A50" s="181" t="s">
        <v>71</v>
      </c>
      <c r="B50" s="181" t="e">
        <f>NA()</f>
        <v>#N/A</v>
      </c>
      <c r="C50" s="181">
        <f>IF(ISNUMBER('実質公債費比率（分子）の構造'!K$53),'実質公債費比率（分子）の構造'!K$53,NA())</f>
        <v>1319</v>
      </c>
      <c r="D50" s="181" t="e">
        <f>NA()</f>
        <v>#N/A</v>
      </c>
      <c r="E50" s="181" t="e">
        <f>NA()</f>
        <v>#N/A</v>
      </c>
      <c r="F50" s="181">
        <f>IF(ISNUMBER('実質公債費比率（分子）の構造'!L$53),'実質公債費比率（分子）の構造'!L$53,NA())</f>
        <v>1422</v>
      </c>
      <c r="G50" s="181" t="e">
        <f>NA()</f>
        <v>#N/A</v>
      </c>
      <c r="H50" s="181" t="e">
        <f>NA()</f>
        <v>#N/A</v>
      </c>
      <c r="I50" s="181">
        <f>IF(ISNUMBER('実質公債費比率（分子）の構造'!M$53),'実質公債費比率（分子）の構造'!M$53,NA())</f>
        <v>1281</v>
      </c>
      <c r="J50" s="181" t="e">
        <f>NA()</f>
        <v>#N/A</v>
      </c>
      <c r="K50" s="181" t="e">
        <f>NA()</f>
        <v>#N/A</v>
      </c>
      <c r="L50" s="181">
        <f>IF(ISNUMBER('実質公債費比率（分子）の構造'!N$53),'実質公債費比率（分子）の構造'!N$53,NA())</f>
        <v>1175</v>
      </c>
      <c r="M50" s="181" t="e">
        <f>NA()</f>
        <v>#N/A</v>
      </c>
      <c r="N50" s="181" t="e">
        <f>NA()</f>
        <v>#N/A</v>
      </c>
      <c r="O50" s="181">
        <f>IF(ISNUMBER('実質公債費比率（分子）の構造'!O$53),'実質公債費比率（分子）の構造'!O$53,NA())</f>
        <v>1078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36166</v>
      </c>
      <c r="E56" s="180"/>
      <c r="F56" s="180"/>
      <c r="G56" s="180">
        <f>'将来負担比率（分子）の構造'!J$52</f>
        <v>35761</v>
      </c>
      <c r="H56" s="180"/>
      <c r="I56" s="180"/>
      <c r="J56" s="180">
        <f>'将来負担比率（分子）の構造'!K$52</f>
        <v>35663</v>
      </c>
      <c r="K56" s="180"/>
      <c r="L56" s="180"/>
      <c r="M56" s="180">
        <f>'将来負担比率（分子）の構造'!L$52</f>
        <v>35330</v>
      </c>
      <c r="N56" s="180"/>
      <c r="O56" s="180"/>
      <c r="P56" s="180">
        <f>'将来負担比率（分子）の構造'!M$52</f>
        <v>34796</v>
      </c>
    </row>
    <row r="57" spans="1:16">
      <c r="A57" s="180" t="s">
        <v>42</v>
      </c>
      <c r="B57" s="180"/>
      <c r="C57" s="180"/>
      <c r="D57" s="180">
        <f>'将来負担比率（分子）の構造'!I$51</f>
        <v>5228</v>
      </c>
      <c r="E57" s="180"/>
      <c r="F57" s="180"/>
      <c r="G57" s="180">
        <f>'将来負担比率（分子）の構造'!J$51</f>
        <v>4535</v>
      </c>
      <c r="H57" s="180"/>
      <c r="I57" s="180"/>
      <c r="J57" s="180">
        <f>'将来負担比率（分子）の構造'!K$51</f>
        <v>4471</v>
      </c>
      <c r="K57" s="180"/>
      <c r="L57" s="180"/>
      <c r="M57" s="180">
        <f>'将来負担比率（分子）の構造'!L$51</f>
        <v>4519</v>
      </c>
      <c r="N57" s="180"/>
      <c r="O57" s="180"/>
      <c r="P57" s="180">
        <f>'将来負担比率（分子）の構造'!M$51</f>
        <v>4446</v>
      </c>
    </row>
    <row r="58" spans="1:16">
      <c r="A58" s="180" t="s">
        <v>41</v>
      </c>
      <c r="B58" s="180"/>
      <c r="C58" s="180"/>
      <c r="D58" s="180">
        <f>'将来負担比率（分子）の構造'!I$50</f>
        <v>11293</v>
      </c>
      <c r="E58" s="180"/>
      <c r="F58" s="180"/>
      <c r="G58" s="180">
        <f>'将来負担比率（分子）の構造'!J$50</f>
        <v>10838</v>
      </c>
      <c r="H58" s="180"/>
      <c r="I58" s="180"/>
      <c r="J58" s="180">
        <f>'将来負担比率（分子）の構造'!K$50</f>
        <v>11167</v>
      </c>
      <c r="K58" s="180"/>
      <c r="L58" s="180"/>
      <c r="M58" s="180">
        <f>'将来負担比率（分子）の構造'!L$50</f>
        <v>10642</v>
      </c>
      <c r="N58" s="180"/>
      <c r="O58" s="180"/>
      <c r="P58" s="180">
        <f>'将来負担比率（分子）の構造'!M$50</f>
        <v>10674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9</v>
      </c>
      <c r="C61" s="180"/>
      <c r="D61" s="180"/>
      <c r="E61" s="180">
        <f>'将来負担比率（分子）の構造'!J$46</f>
        <v>7</v>
      </c>
      <c r="F61" s="180"/>
      <c r="G61" s="180"/>
      <c r="H61" s="180">
        <f>'将来負担比率（分子）の構造'!K$46</f>
        <v>7</v>
      </c>
      <c r="I61" s="180"/>
      <c r="J61" s="180"/>
      <c r="K61" s="180">
        <f>'将来負担比率（分子）の構造'!L$46</f>
        <v>7</v>
      </c>
      <c r="L61" s="180"/>
      <c r="M61" s="180"/>
      <c r="N61" s="180">
        <f>'将来負担比率（分子）の構造'!M$46</f>
        <v>7</v>
      </c>
      <c r="O61" s="180"/>
      <c r="P61" s="180"/>
    </row>
    <row r="62" spans="1:16">
      <c r="A62" s="180" t="s">
        <v>35</v>
      </c>
      <c r="B62" s="180">
        <f>'将来負担比率（分子）の構造'!I$45</f>
        <v>7483</v>
      </c>
      <c r="C62" s="180"/>
      <c r="D62" s="180"/>
      <c r="E62" s="180">
        <f>'将来負担比率（分子）の構造'!J$45</f>
        <v>7343</v>
      </c>
      <c r="F62" s="180"/>
      <c r="G62" s="180"/>
      <c r="H62" s="180">
        <f>'将来負担比率（分子）の構造'!K$45</f>
        <v>7098</v>
      </c>
      <c r="I62" s="180"/>
      <c r="J62" s="180"/>
      <c r="K62" s="180">
        <f>'将来負担比率（分子）の構造'!L$45</f>
        <v>6863</v>
      </c>
      <c r="L62" s="180"/>
      <c r="M62" s="180"/>
      <c r="N62" s="180">
        <f>'将来負担比率（分子）の構造'!M$45</f>
        <v>6633</v>
      </c>
      <c r="O62" s="180"/>
      <c r="P62" s="180"/>
    </row>
    <row r="63" spans="1:16">
      <c r="A63" s="180" t="s">
        <v>34</v>
      </c>
      <c r="B63" s="180">
        <f>'将来負担比率（分子）の構造'!I$44</f>
        <v>323</v>
      </c>
      <c r="C63" s="180"/>
      <c r="D63" s="180"/>
      <c r="E63" s="180">
        <f>'将来負担比率（分子）の構造'!J$44</f>
        <v>353</v>
      </c>
      <c r="F63" s="180"/>
      <c r="G63" s="180"/>
      <c r="H63" s="180">
        <f>'将来負担比率（分子）の構造'!K$44</f>
        <v>426</v>
      </c>
      <c r="I63" s="180"/>
      <c r="J63" s="180"/>
      <c r="K63" s="180">
        <f>'将来負担比率（分子）の構造'!L$44</f>
        <v>372</v>
      </c>
      <c r="L63" s="180"/>
      <c r="M63" s="180"/>
      <c r="N63" s="180">
        <f>'将来負担比率（分子）の構造'!M$44</f>
        <v>311</v>
      </c>
      <c r="O63" s="180"/>
      <c r="P63" s="180"/>
    </row>
    <row r="64" spans="1:16">
      <c r="A64" s="180" t="s">
        <v>33</v>
      </c>
      <c r="B64" s="180">
        <f>'将来負担比率（分子）の構造'!I$43</f>
        <v>12907</v>
      </c>
      <c r="C64" s="180"/>
      <c r="D64" s="180"/>
      <c r="E64" s="180">
        <f>'将来負担比率（分子）の構造'!J$43</f>
        <v>8874</v>
      </c>
      <c r="F64" s="180"/>
      <c r="G64" s="180"/>
      <c r="H64" s="180">
        <f>'将来負担比率（分子）の構造'!K$43</f>
        <v>9020</v>
      </c>
      <c r="I64" s="180"/>
      <c r="J64" s="180"/>
      <c r="K64" s="180">
        <f>'将来負担比率（分子）の構造'!L$43</f>
        <v>9180</v>
      </c>
      <c r="L64" s="180"/>
      <c r="M64" s="180"/>
      <c r="N64" s="180">
        <f>'将来負担比率（分子）の構造'!M$43</f>
        <v>8013</v>
      </c>
      <c r="O64" s="180"/>
      <c r="P64" s="180"/>
    </row>
    <row r="65" spans="1:16">
      <c r="A65" s="180" t="s">
        <v>32</v>
      </c>
      <c r="B65" s="180">
        <f>'将来負担比率（分子）の構造'!I$42</f>
        <v>303</v>
      </c>
      <c r="C65" s="180"/>
      <c r="D65" s="180"/>
      <c r="E65" s="180">
        <f>'将来負担比率（分子）の構造'!J$42</f>
        <v>224</v>
      </c>
      <c r="F65" s="180"/>
      <c r="G65" s="180"/>
      <c r="H65" s="180">
        <f>'将来負担比率（分子）の構造'!K$42</f>
        <v>162</v>
      </c>
      <c r="I65" s="180"/>
      <c r="J65" s="180"/>
      <c r="K65" s="180">
        <f>'将来負担比率（分子）の構造'!L$42</f>
        <v>112</v>
      </c>
      <c r="L65" s="180"/>
      <c r="M65" s="180"/>
      <c r="N65" s="180">
        <f>'将来負担比率（分子）の構造'!M$42</f>
        <v>64</v>
      </c>
      <c r="O65" s="180"/>
      <c r="P65" s="180"/>
    </row>
    <row r="66" spans="1:16">
      <c r="A66" s="180" t="s">
        <v>31</v>
      </c>
      <c r="B66" s="180">
        <f>'将来負担比率（分子）の構造'!I$41</f>
        <v>33662</v>
      </c>
      <c r="C66" s="180"/>
      <c r="D66" s="180"/>
      <c r="E66" s="180">
        <f>'将来負担比率（分子）の構造'!J$41</f>
        <v>32141</v>
      </c>
      <c r="F66" s="180"/>
      <c r="G66" s="180"/>
      <c r="H66" s="180">
        <f>'将来負担比率（分子）の構造'!K$41</f>
        <v>31991</v>
      </c>
      <c r="I66" s="180"/>
      <c r="J66" s="180"/>
      <c r="K66" s="180">
        <f>'将来負担比率（分子）の構造'!L$41</f>
        <v>32836</v>
      </c>
      <c r="L66" s="180"/>
      <c r="M66" s="180"/>
      <c r="N66" s="180">
        <f>'将来負担比率（分子）の構造'!M$41</f>
        <v>32131</v>
      </c>
      <c r="O66" s="180"/>
      <c r="P66" s="180"/>
    </row>
    <row r="67" spans="1:16">
      <c r="A67" s="180" t="s">
        <v>75</v>
      </c>
      <c r="B67" s="180" t="e">
        <f>NA()</f>
        <v>#N/A</v>
      </c>
      <c r="C67" s="180">
        <f>IF(ISNUMBER('将来負担比率（分子）の構造'!I$53), IF('将来負担比率（分子）の構造'!I$53 &lt; 0, 0, '将来負担比率（分子）の構造'!I$53), NA())</f>
        <v>2001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2857</v>
      </c>
      <c r="C72" s="184">
        <f>基金残高に係る経年分析!G55</f>
        <v>2232</v>
      </c>
      <c r="D72" s="184">
        <f>基金残高に係る経年分析!H55</f>
        <v>2646</v>
      </c>
    </row>
    <row r="73" spans="1:16">
      <c r="A73" s="183" t="s">
        <v>78</v>
      </c>
      <c r="B73" s="184">
        <f>基金残高に係る経年分析!F56</f>
        <v>894</v>
      </c>
      <c r="C73" s="184">
        <f>基金残高に係る経年分析!G56</f>
        <v>882</v>
      </c>
      <c r="D73" s="184">
        <f>基金残高に係る経年分析!H56</f>
        <v>501</v>
      </c>
    </row>
    <row r="74" spans="1:16">
      <c r="A74" s="183" t="s">
        <v>79</v>
      </c>
      <c r="B74" s="184">
        <f>基金残高に係る経年分析!F57</f>
        <v>6616</v>
      </c>
      <c r="C74" s="184">
        <f>基金残高に係る経年分析!G57</f>
        <v>6698</v>
      </c>
      <c r="D74" s="184">
        <f>基金残高に係る経年分析!H57</f>
        <v>6949</v>
      </c>
    </row>
  </sheetData>
  <sheetProtection algorithmName="SHA-512" hashValue="slhr5LIn22MIcFpjMzaNLY1nR5nepU27DMoCtFPzg7//6ZIwj4eXNIQ4CEeRsaBCX7fvbi+deTxNeIwKhUUeuA==" saltValue="VrPpNpEHGj+oI6Rb92iF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15507980</v>
      </c>
      <c r="S5" s="669"/>
      <c r="T5" s="669"/>
      <c r="U5" s="669"/>
      <c r="V5" s="669"/>
      <c r="W5" s="669"/>
      <c r="X5" s="669"/>
      <c r="Y5" s="670"/>
      <c r="Z5" s="671">
        <v>36.200000000000003</v>
      </c>
      <c r="AA5" s="671"/>
      <c r="AB5" s="671"/>
      <c r="AC5" s="671"/>
      <c r="AD5" s="672">
        <v>14987545</v>
      </c>
      <c r="AE5" s="672"/>
      <c r="AF5" s="672"/>
      <c r="AG5" s="672"/>
      <c r="AH5" s="672"/>
      <c r="AI5" s="672"/>
      <c r="AJ5" s="672"/>
      <c r="AK5" s="672"/>
      <c r="AL5" s="673">
        <v>65.2</v>
      </c>
      <c r="AM5" s="674"/>
      <c r="AN5" s="674"/>
      <c r="AO5" s="675"/>
      <c r="AP5" s="665" t="s">
        <v>225</v>
      </c>
      <c r="AQ5" s="666"/>
      <c r="AR5" s="666"/>
      <c r="AS5" s="666"/>
      <c r="AT5" s="666"/>
      <c r="AU5" s="666"/>
      <c r="AV5" s="666"/>
      <c r="AW5" s="666"/>
      <c r="AX5" s="666"/>
      <c r="AY5" s="666"/>
      <c r="AZ5" s="666"/>
      <c r="BA5" s="666"/>
      <c r="BB5" s="666"/>
      <c r="BC5" s="666"/>
      <c r="BD5" s="666"/>
      <c r="BE5" s="666"/>
      <c r="BF5" s="667"/>
      <c r="BG5" s="679">
        <v>14987545</v>
      </c>
      <c r="BH5" s="680"/>
      <c r="BI5" s="680"/>
      <c r="BJ5" s="680"/>
      <c r="BK5" s="680"/>
      <c r="BL5" s="680"/>
      <c r="BM5" s="680"/>
      <c r="BN5" s="681"/>
      <c r="BO5" s="682">
        <v>96.6</v>
      </c>
      <c r="BP5" s="682"/>
      <c r="BQ5" s="682"/>
      <c r="BR5" s="682"/>
      <c r="BS5" s="683" t="s">
        <v>136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521684</v>
      </c>
      <c r="S6" s="680"/>
      <c r="T6" s="680"/>
      <c r="U6" s="680"/>
      <c r="V6" s="680"/>
      <c r="W6" s="680"/>
      <c r="X6" s="680"/>
      <c r="Y6" s="681"/>
      <c r="Z6" s="682">
        <v>1.2</v>
      </c>
      <c r="AA6" s="682"/>
      <c r="AB6" s="682"/>
      <c r="AC6" s="682"/>
      <c r="AD6" s="683">
        <v>521684</v>
      </c>
      <c r="AE6" s="683"/>
      <c r="AF6" s="683"/>
      <c r="AG6" s="683"/>
      <c r="AH6" s="683"/>
      <c r="AI6" s="683"/>
      <c r="AJ6" s="683"/>
      <c r="AK6" s="683"/>
      <c r="AL6" s="684">
        <v>2.2999999999999998</v>
      </c>
      <c r="AM6" s="685"/>
      <c r="AN6" s="685"/>
      <c r="AO6" s="686"/>
      <c r="AP6" s="676" t="s">
        <v>230</v>
      </c>
      <c r="AQ6" s="677"/>
      <c r="AR6" s="677"/>
      <c r="AS6" s="677"/>
      <c r="AT6" s="677"/>
      <c r="AU6" s="677"/>
      <c r="AV6" s="677"/>
      <c r="AW6" s="677"/>
      <c r="AX6" s="677"/>
      <c r="AY6" s="677"/>
      <c r="AZ6" s="677"/>
      <c r="BA6" s="677"/>
      <c r="BB6" s="677"/>
      <c r="BC6" s="677"/>
      <c r="BD6" s="677"/>
      <c r="BE6" s="677"/>
      <c r="BF6" s="678"/>
      <c r="BG6" s="679">
        <v>14987545</v>
      </c>
      <c r="BH6" s="680"/>
      <c r="BI6" s="680"/>
      <c r="BJ6" s="680"/>
      <c r="BK6" s="680"/>
      <c r="BL6" s="680"/>
      <c r="BM6" s="680"/>
      <c r="BN6" s="681"/>
      <c r="BO6" s="682">
        <v>96.6</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337089</v>
      </c>
      <c r="CS6" s="680"/>
      <c r="CT6" s="680"/>
      <c r="CU6" s="680"/>
      <c r="CV6" s="680"/>
      <c r="CW6" s="680"/>
      <c r="CX6" s="680"/>
      <c r="CY6" s="681"/>
      <c r="CZ6" s="673">
        <v>0.9</v>
      </c>
      <c r="DA6" s="674"/>
      <c r="DB6" s="674"/>
      <c r="DC6" s="693"/>
      <c r="DD6" s="688">
        <v>19963</v>
      </c>
      <c r="DE6" s="680"/>
      <c r="DF6" s="680"/>
      <c r="DG6" s="680"/>
      <c r="DH6" s="680"/>
      <c r="DI6" s="680"/>
      <c r="DJ6" s="680"/>
      <c r="DK6" s="680"/>
      <c r="DL6" s="680"/>
      <c r="DM6" s="680"/>
      <c r="DN6" s="680"/>
      <c r="DO6" s="680"/>
      <c r="DP6" s="681"/>
      <c r="DQ6" s="688">
        <v>337089</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19590</v>
      </c>
      <c r="S7" s="680"/>
      <c r="T7" s="680"/>
      <c r="U7" s="680"/>
      <c r="V7" s="680"/>
      <c r="W7" s="680"/>
      <c r="X7" s="680"/>
      <c r="Y7" s="681"/>
      <c r="Z7" s="682">
        <v>0</v>
      </c>
      <c r="AA7" s="682"/>
      <c r="AB7" s="682"/>
      <c r="AC7" s="682"/>
      <c r="AD7" s="683">
        <v>19590</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6564888</v>
      </c>
      <c r="BH7" s="680"/>
      <c r="BI7" s="680"/>
      <c r="BJ7" s="680"/>
      <c r="BK7" s="680"/>
      <c r="BL7" s="680"/>
      <c r="BM7" s="680"/>
      <c r="BN7" s="681"/>
      <c r="BO7" s="682">
        <v>42.3</v>
      </c>
      <c r="BP7" s="682"/>
      <c r="BQ7" s="682"/>
      <c r="BR7" s="682"/>
      <c r="BS7" s="683" t="s">
        <v>231</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4383041</v>
      </c>
      <c r="CS7" s="680"/>
      <c r="CT7" s="680"/>
      <c r="CU7" s="680"/>
      <c r="CV7" s="680"/>
      <c r="CW7" s="680"/>
      <c r="CX7" s="680"/>
      <c r="CY7" s="681"/>
      <c r="CZ7" s="682">
        <v>11.3</v>
      </c>
      <c r="DA7" s="682"/>
      <c r="DB7" s="682"/>
      <c r="DC7" s="682"/>
      <c r="DD7" s="688">
        <v>14328</v>
      </c>
      <c r="DE7" s="680"/>
      <c r="DF7" s="680"/>
      <c r="DG7" s="680"/>
      <c r="DH7" s="680"/>
      <c r="DI7" s="680"/>
      <c r="DJ7" s="680"/>
      <c r="DK7" s="680"/>
      <c r="DL7" s="680"/>
      <c r="DM7" s="680"/>
      <c r="DN7" s="680"/>
      <c r="DO7" s="680"/>
      <c r="DP7" s="681"/>
      <c r="DQ7" s="688">
        <v>3510974</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54316</v>
      </c>
      <c r="S8" s="680"/>
      <c r="T8" s="680"/>
      <c r="U8" s="680"/>
      <c r="V8" s="680"/>
      <c r="W8" s="680"/>
      <c r="X8" s="680"/>
      <c r="Y8" s="681"/>
      <c r="Z8" s="682">
        <v>0.1</v>
      </c>
      <c r="AA8" s="682"/>
      <c r="AB8" s="682"/>
      <c r="AC8" s="682"/>
      <c r="AD8" s="683">
        <v>54316</v>
      </c>
      <c r="AE8" s="683"/>
      <c r="AF8" s="683"/>
      <c r="AG8" s="683"/>
      <c r="AH8" s="683"/>
      <c r="AI8" s="683"/>
      <c r="AJ8" s="683"/>
      <c r="AK8" s="683"/>
      <c r="AL8" s="684">
        <v>0.2</v>
      </c>
      <c r="AM8" s="685"/>
      <c r="AN8" s="685"/>
      <c r="AO8" s="686"/>
      <c r="AP8" s="676" t="s">
        <v>237</v>
      </c>
      <c r="AQ8" s="677"/>
      <c r="AR8" s="677"/>
      <c r="AS8" s="677"/>
      <c r="AT8" s="677"/>
      <c r="AU8" s="677"/>
      <c r="AV8" s="677"/>
      <c r="AW8" s="677"/>
      <c r="AX8" s="677"/>
      <c r="AY8" s="677"/>
      <c r="AZ8" s="677"/>
      <c r="BA8" s="677"/>
      <c r="BB8" s="677"/>
      <c r="BC8" s="677"/>
      <c r="BD8" s="677"/>
      <c r="BE8" s="677"/>
      <c r="BF8" s="678"/>
      <c r="BG8" s="679">
        <v>202654</v>
      </c>
      <c r="BH8" s="680"/>
      <c r="BI8" s="680"/>
      <c r="BJ8" s="680"/>
      <c r="BK8" s="680"/>
      <c r="BL8" s="680"/>
      <c r="BM8" s="680"/>
      <c r="BN8" s="681"/>
      <c r="BO8" s="682">
        <v>1.3</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15211038</v>
      </c>
      <c r="CS8" s="680"/>
      <c r="CT8" s="680"/>
      <c r="CU8" s="680"/>
      <c r="CV8" s="680"/>
      <c r="CW8" s="680"/>
      <c r="CX8" s="680"/>
      <c r="CY8" s="681"/>
      <c r="CZ8" s="682">
        <v>39.4</v>
      </c>
      <c r="DA8" s="682"/>
      <c r="DB8" s="682"/>
      <c r="DC8" s="682"/>
      <c r="DD8" s="688">
        <v>41161</v>
      </c>
      <c r="DE8" s="680"/>
      <c r="DF8" s="680"/>
      <c r="DG8" s="680"/>
      <c r="DH8" s="680"/>
      <c r="DI8" s="680"/>
      <c r="DJ8" s="680"/>
      <c r="DK8" s="680"/>
      <c r="DL8" s="680"/>
      <c r="DM8" s="680"/>
      <c r="DN8" s="680"/>
      <c r="DO8" s="680"/>
      <c r="DP8" s="681"/>
      <c r="DQ8" s="688">
        <v>8006270</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49814</v>
      </c>
      <c r="S9" s="680"/>
      <c r="T9" s="680"/>
      <c r="U9" s="680"/>
      <c r="V9" s="680"/>
      <c r="W9" s="680"/>
      <c r="X9" s="680"/>
      <c r="Y9" s="681"/>
      <c r="Z9" s="682">
        <v>0.1</v>
      </c>
      <c r="AA9" s="682"/>
      <c r="AB9" s="682"/>
      <c r="AC9" s="682"/>
      <c r="AD9" s="683">
        <v>49814</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5433031</v>
      </c>
      <c r="BH9" s="680"/>
      <c r="BI9" s="680"/>
      <c r="BJ9" s="680"/>
      <c r="BK9" s="680"/>
      <c r="BL9" s="680"/>
      <c r="BM9" s="680"/>
      <c r="BN9" s="681"/>
      <c r="BO9" s="682">
        <v>35</v>
      </c>
      <c r="BP9" s="682"/>
      <c r="BQ9" s="682"/>
      <c r="BR9" s="682"/>
      <c r="BS9" s="688" t="s">
        <v>136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3705478</v>
      </c>
      <c r="CS9" s="680"/>
      <c r="CT9" s="680"/>
      <c r="CU9" s="680"/>
      <c r="CV9" s="680"/>
      <c r="CW9" s="680"/>
      <c r="CX9" s="680"/>
      <c r="CY9" s="681"/>
      <c r="CZ9" s="682">
        <v>9.6</v>
      </c>
      <c r="DA9" s="682"/>
      <c r="DB9" s="682"/>
      <c r="DC9" s="682"/>
      <c r="DD9" s="688">
        <v>181253</v>
      </c>
      <c r="DE9" s="680"/>
      <c r="DF9" s="680"/>
      <c r="DG9" s="680"/>
      <c r="DH9" s="680"/>
      <c r="DI9" s="680"/>
      <c r="DJ9" s="680"/>
      <c r="DK9" s="680"/>
      <c r="DL9" s="680"/>
      <c r="DM9" s="680"/>
      <c r="DN9" s="680"/>
      <c r="DO9" s="680"/>
      <c r="DP9" s="681"/>
      <c r="DQ9" s="688">
        <v>2992849</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136</v>
      </c>
      <c r="S10" s="680"/>
      <c r="T10" s="680"/>
      <c r="U10" s="680"/>
      <c r="V10" s="680"/>
      <c r="W10" s="680"/>
      <c r="X10" s="680"/>
      <c r="Y10" s="681"/>
      <c r="Z10" s="682" t="s">
        <v>128</v>
      </c>
      <c r="AA10" s="682"/>
      <c r="AB10" s="682"/>
      <c r="AC10" s="682"/>
      <c r="AD10" s="683" t="s">
        <v>136</v>
      </c>
      <c r="AE10" s="683"/>
      <c r="AF10" s="683"/>
      <c r="AG10" s="683"/>
      <c r="AH10" s="683"/>
      <c r="AI10" s="683"/>
      <c r="AJ10" s="683"/>
      <c r="AK10" s="683"/>
      <c r="AL10" s="684" t="s">
        <v>128</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322713</v>
      </c>
      <c r="BH10" s="680"/>
      <c r="BI10" s="680"/>
      <c r="BJ10" s="680"/>
      <c r="BK10" s="680"/>
      <c r="BL10" s="680"/>
      <c r="BM10" s="680"/>
      <c r="BN10" s="681"/>
      <c r="BO10" s="682">
        <v>2.1</v>
      </c>
      <c r="BP10" s="682"/>
      <c r="BQ10" s="682"/>
      <c r="BR10" s="682"/>
      <c r="BS10" s="688" t="s">
        <v>128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181857</v>
      </c>
      <c r="CS10" s="680"/>
      <c r="CT10" s="680"/>
      <c r="CU10" s="680"/>
      <c r="CV10" s="680"/>
      <c r="CW10" s="680"/>
      <c r="CX10" s="680"/>
      <c r="CY10" s="681"/>
      <c r="CZ10" s="682">
        <v>0.5</v>
      </c>
      <c r="DA10" s="682"/>
      <c r="DB10" s="682"/>
      <c r="DC10" s="682"/>
      <c r="DD10" s="688" t="s">
        <v>245</v>
      </c>
      <c r="DE10" s="680"/>
      <c r="DF10" s="680"/>
      <c r="DG10" s="680"/>
      <c r="DH10" s="680"/>
      <c r="DI10" s="680"/>
      <c r="DJ10" s="680"/>
      <c r="DK10" s="680"/>
      <c r="DL10" s="680"/>
      <c r="DM10" s="680"/>
      <c r="DN10" s="680"/>
      <c r="DO10" s="680"/>
      <c r="DP10" s="681"/>
      <c r="DQ10" s="688">
        <v>78602</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136</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606490</v>
      </c>
      <c r="BH11" s="680"/>
      <c r="BI11" s="680"/>
      <c r="BJ11" s="680"/>
      <c r="BK11" s="680"/>
      <c r="BL11" s="680"/>
      <c r="BM11" s="680"/>
      <c r="BN11" s="681"/>
      <c r="BO11" s="682">
        <v>3.9</v>
      </c>
      <c r="BP11" s="682"/>
      <c r="BQ11" s="682"/>
      <c r="BR11" s="682"/>
      <c r="BS11" s="688" t="s">
        <v>128</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1408752</v>
      </c>
      <c r="CS11" s="680"/>
      <c r="CT11" s="680"/>
      <c r="CU11" s="680"/>
      <c r="CV11" s="680"/>
      <c r="CW11" s="680"/>
      <c r="CX11" s="680"/>
      <c r="CY11" s="681"/>
      <c r="CZ11" s="682">
        <v>3.6</v>
      </c>
      <c r="DA11" s="682"/>
      <c r="DB11" s="682"/>
      <c r="DC11" s="682"/>
      <c r="DD11" s="688">
        <v>343940</v>
      </c>
      <c r="DE11" s="680"/>
      <c r="DF11" s="680"/>
      <c r="DG11" s="680"/>
      <c r="DH11" s="680"/>
      <c r="DI11" s="680"/>
      <c r="DJ11" s="680"/>
      <c r="DK11" s="680"/>
      <c r="DL11" s="680"/>
      <c r="DM11" s="680"/>
      <c r="DN11" s="680"/>
      <c r="DO11" s="680"/>
      <c r="DP11" s="681"/>
      <c r="DQ11" s="688">
        <v>1100152</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2012934</v>
      </c>
      <c r="S12" s="680"/>
      <c r="T12" s="680"/>
      <c r="U12" s="680"/>
      <c r="V12" s="680"/>
      <c r="W12" s="680"/>
      <c r="X12" s="680"/>
      <c r="Y12" s="681"/>
      <c r="Z12" s="682">
        <v>4.7</v>
      </c>
      <c r="AA12" s="682"/>
      <c r="AB12" s="682"/>
      <c r="AC12" s="682"/>
      <c r="AD12" s="683">
        <v>2012934</v>
      </c>
      <c r="AE12" s="683"/>
      <c r="AF12" s="683"/>
      <c r="AG12" s="683"/>
      <c r="AH12" s="683"/>
      <c r="AI12" s="683"/>
      <c r="AJ12" s="683"/>
      <c r="AK12" s="683"/>
      <c r="AL12" s="684">
        <v>8.8000000000000007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7375427</v>
      </c>
      <c r="BH12" s="680"/>
      <c r="BI12" s="680"/>
      <c r="BJ12" s="680"/>
      <c r="BK12" s="680"/>
      <c r="BL12" s="680"/>
      <c r="BM12" s="680"/>
      <c r="BN12" s="681"/>
      <c r="BO12" s="682">
        <v>47.6</v>
      </c>
      <c r="BP12" s="682"/>
      <c r="BQ12" s="682"/>
      <c r="BR12" s="682"/>
      <c r="BS12" s="688" t="s">
        <v>136</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327244</v>
      </c>
      <c r="CS12" s="680"/>
      <c r="CT12" s="680"/>
      <c r="CU12" s="680"/>
      <c r="CV12" s="680"/>
      <c r="CW12" s="680"/>
      <c r="CX12" s="680"/>
      <c r="CY12" s="681"/>
      <c r="CZ12" s="682">
        <v>0.8</v>
      </c>
      <c r="DA12" s="682"/>
      <c r="DB12" s="682"/>
      <c r="DC12" s="682"/>
      <c r="DD12" s="688" t="s">
        <v>136</v>
      </c>
      <c r="DE12" s="680"/>
      <c r="DF12" s="680"/>
      <c r="DG12" s="680"/>
      <c r="DH12" s="680"/>
      <c r="DI12" s="680"/>
      <c r="DJ12" s="680"/>
      <c r="DK12" s="680"/>
      <c r="DL12" s="680"/>
      <c r="DM12" s="680"/>
      <c r="DN12" s="680"/>
      <c r="DO12" s="680"/>
      <c r="DP12" s="681"/>
      <c r="DQ12" s="688">
        <v>148911</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231</v>
      </c>
      <c r="AE13" s="683"/>
      <c r="AF13" s="683"/>
      <c r="AG13" s="683"/>
      <c r="AH13" s="683"/>
      <c r="AI13" s="683"/>
      <c r="AJ13" s="683"/>
      <c r="AK13" s="683"/>
      <c r="AL13" s="684" t="s">
        <v>128</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7293706</v>
      </c>
      <c r="BH13" s="680"/>
      <c r="BI13" s="680"/>
      <c r="BJ13" s="680"/>
      <c r="BK13" s="680"/>
      <c r="BL13" s="680"/>
      <c r="BM13" s="680"/>
      <c r="BN13" s="681"/>
      <c r="BO13" s="682">
        <v>47</v>
      </c>
      <c r="BP13" s="682"/>
      <c r="BQ13" s="682"/>
      <c r="BR13" s="682"/>
      <c r="BS13" s="688" t="s">
        <v>136</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2806212</v>
      </c>
      <c r="CS13" s="680"/>
      <c r="CT13" s="680"/>
      <c r="CU13" s="680"/>
      <c r="CV13" s="680"/>
      <c r="CW13" s="680"/>
      <c r="CX13" s="680"/>
      <c r="CY13" s="681"/>
      <c r="CZ13" s="682">
        <v>7.3</v>
      </c>
      <c r="DA13" s="682"/>
      <c r="DB13" s="682"/>
      <c r="DC13" s="682"/>
      <c r="DD13" s="688">
        <v>622594</v>
      </c>
      <c r="DE13" s="680"/>
      <c r="DF13" s="680"/>
      <c r="DG13" s="680"/>
      <c r="DH13" s="680"/>
      <c r="DI13" s="680"/>
      <c r="DJ13" s="680"/>
      <c r="DK13" s="680"/>
      <c r="DL13" s="680"/>
      <c r="DM13" s="680"/>
      <c r="DN13" s="680"/>
      <c r="DO13" s="680"/>
      <c r="DP13" s="681"/>
      <c r="DQ13" s="688">
        <v>2189448</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136</v>
      </c>
      <c r="S14" s="680"/>
      <c r="T14" s="680"/>
      <c r="U14" s="680"/>
      <c r="V14" s="680"/>
      <c r="W14" s="680"/>
      <c r="X14" s="680"/>
      <c r="Y14" s="681"/>
      <c r="Z14" s="682" t="s">
        <v>128</v>
      </c>
      <c r="AA14" s="682"/>
      <c r="AB14" s="682"/>
      <c r="AC14" s="682"/>
      <c r="AD14" s="683" t="s">
        <v>136</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310753</v>
      </c>
      <c r="BH14" s="680"/>
      <c r="BI14" s="680"/>
      <c r="BJ14" s="680"/>
      <c r="BK14" s="680"/>
      <c r="BL14" s="680"/>
      <c r="BM14" s="680"/>
      <c r="BN14" s="681"/>
      <c r="BO14" s="682">
        <v>2</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1607201</v>
      </c>
      <c r="CS14" s="680"/>
      <c r="CT14" s="680"/>
      <c r="CU14" s="680"/>
      <c r="CV14" s="680"/>
      <c r="CW14" s="680"/>
      <c r="CX14" s="680"/>
      <c r="CY14" s="681"/>
      <c r="CZ14" s="682">
        <v>4.2</v>
      </c>
      <c r="DA14" s="682"/>
      <c r="DB14" s="682"/>
      <c r="DC14" s="682"/>
      <c r="DD14" s="688">
        <v>9799</v>
      </c>
      <c r="DE14" s="680"/>
      <c r="DF14" s="680"/>
      <c r="DG14" s="680"/>
      <c r="DH14" s="680"/>
      <c r="DI14" s="680"/>
      <c r="DJ14" s="680"/>
      <c r="DK14" s="680"/>
      <c r="DL14" s="680"/>
      <c r="DM14" s="680"/>
      <c r="DN14" s="680"/>
      <c r="DO14" s="680"/>
      <c r="DP14" s="681"/>
      <c r="DQ14" s="688">
        <v>1588776</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222076</v>
      </c>
      <c r="S15" s="680"/>
      <c r="T15" s="680"/>
      <c r="U15" s="680"/>
      <c r="V15" s="680"/>
      <c r="W15" s="680"/>
      <c r="X15" s="680"/>
      <c r="Y15" s="681"/>
      <c r="Z15" s="682">
        <v>0.5</v>
      </c>
      <c r="AA15" s="682"/>
      <c r="AB15" s="682"/>
      <c r="AC15" s="682"/>
      <c r="AD15" s="683">
        <v>222076</v>
      </c>
      <c r="AE15" s="683"/>
      <c r="AF15" s="683"/>
      <c r="AG15" s="683"/>
      <c r="AH15" s="683"/>
      <c r="AI15" s="683"/>
      <c r="AJ15" s="683"/>
      <c r="AK15" s="683"/>
      <c r="AL15" s="684">
        <v>1</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736477</v>
      </c>
      <c r="BH15" s="680"/>
      <c r="BI15" s="680"/>
      <c r="BJ15" s="680"/>
      <c r="BK15" s="680"/>
      <c r="BL15" s="680"/>
      <c r="BM15" s="680"/>
      <c r="BN15" s="681"/>
      <c r="BO15" s="682">
        <v>4.7</v>
      </c>
      <c r="BP15" s="682"/>
      <c r="BQ15" s="682"/>
      <c r="BR15" s="682"/>
      <c r="BS15" s="688" t="s">
        <v>128</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4841964</v>
      </c>
      <c r="CS15" s="680"/>
      <c r="CT15" s="680"/>
      <c r="CU15" s="680"/>
      <c r="CV15" s="680"/>
      <c r="CW15" s="680"/>
      <c r="CX15" s="680"/>
      <c r="CY15" s="681"/>
      <c r="CZ15" s="682">
        <v>12.5</v>
      </c>
      <c r="DA15" s="682"/>
      <c r="DB15" s="682"/>
      <c r="DC15" s="682"/>
      <c r="DD15" s="688">
        <v>1474801</v>
      </c>
      <c r="DE15" s="680"/>
      <c r="DF15" s="680"/>
      <c r="DG15" s="680"/>
      <c r="DH15" s="680"/>
      <c r="DI15" s="680"/>
      <c r="DJ15" s="680"/>
      <c r="DK15" s="680"/>
      <c r="DL15" s="680"/>
      <c r="DM15" s="680"/>
      <c r="DN15" s="680"/>
      <c r="DO15" s="680"/>
      <c r="DP15" s="681"/>
      <c r="DQ15" s="688">
        <v>2907834</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245</v>
      </c>
      <c r="S16" s="680"/>
      <c r="T16" s="680"/>
      <c r="U16" s="680"/>
      <c r="V16" s="680"/>
      <c r="W16" s="680"/>
      <c r="X16" s="680"/>
      <c r="Y16" s="681"/>
      <c r="Z16" s="682" t="s">
        <v>136</v>
      </c>
      <c r="AA16" s="682"/>
      <c r="AB16" s="682"/>
      <c r="AC16" s="682"/>
      <c r="AD16" s="683" t="s">
        <v>128</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136</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136</v>
      </c>
      <c r="CS16" s="680"/>
      <c r="CT16" s="680"/>
      <c r="CU16" s="680"/>
      <c r="CV16" s="680"/>
      <c r="CW16" s="680"/>
      <c r="CX16" s="680"/>
      <c r="CY16" s="681"/>
      <c r="CZ16" s="682" t="s">
        <v>128</v>
      </c>
      <c r="DA16" s="682"/>
      <c r="DB16" s="682"/>
      <c r="DC16" s="682"/>
      <c r="DD16" s="688" t="s">
        <v>245</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108635</v>
      </c>
      <c r="S17" s="680"/>
      <c r="T17" s="680"/>
      <c r="U17" s="680"/>
      <c r="V17" s="680"/>
      <c r="W17" s="680"/>
      <c r="X17" s="680"/>
      <c r="Y17" s="681"/>
      <c r="Z17" s="682">
        <v>0.3</v>
      </c>
      <c r="AA17" s="682"/>
      <c r="AB17" s="682"/>
      <c r="AC17" s="682"/>
      <c r="AD17" s="683">
        <v>108635</v>
      </c>
      <c r="AE17" s="683"/>
      <c r="AF17" s="683"/>
      <c r="AG17" s="683"/>
      <c r="AH17" s="683"/>
      <c r="AI17" s="683"/>
      <c r="AJ17" s="683"/>
      <c r="AK17" s="683"/>
      <c r="AL17" s="684">
        <v>0.5</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136</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3821048</v>
      </c>
      <c r="CS17" s="680"/>
      <c r="CT17" s="680"/>
      <c r="CU17" s="680"/>
      <c r="CV17" s="680"/>
      <c r="CW17" s="680"/>
      <c r="CX17" s="680"/>
      <c r="CY17" s="681"/>
      <c r="CZ17" s="682">
        <v>9.9</v>
      </c>
      <c r="DA17" s="682"/>
      <c r="DB17" s="682"/>
      <c r="DC17" s="682"/>
      <c r="DD17" s="688" t="s">
        <v>136</v>
      </c>
      <c r="DE17" s="680"/>
      <c r="DF17" s="680"/>
      <c r="DG17" s="680"/>
      <c r="DH17" s="680"/>
      <c r="DI17" s="680"/>
      <c r="DJ17" s="680"/>
      <c r="DK17" s="680"/>
      <c r="DL17" s="680"/>
      <c r="DM17" s="680"/>
      <c r="DN17" s="680"/>
      <c r="DO17" s="680"/>
      <c r="DP17" s="681"/>
      <c r="DQ17" s="688">
        <v>3820709</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5714154</v>
      </c>
      <c r="S18" s="680"/>
      <c r="T18" s="680"/>
      <c r="U18" s="680"/>
      <c r="V18" s="680"/>
      <c r="W18" s="680"/>
      <c r="X18" s="680"/>
      <c r="Y18" s="681"/>
      <c r="Z18" s="682">
        <v>13.3</v>
      </c>
      <c r="AA18" s="682"/>
      <c r="AB18" s="682"/>
      <c r="AC18" s="682"/>
      <c r="AD18" s="683">
        <v>4934490</v>
      </c>
      <c r="AE18" s="683"/>
      <c r="AF18" s="683"/>
      <c r="AG18" s="683"/>
      <c r="AH18" s="683"/>
      <c r="AI18" s="683"/>
      <c r="AJ18" s="683"/>
      <c r="AK18" s="683"/>
      <c r="AL18" s="684">
        <v>21.5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245</v>
      </c>
      <c r="CS18" s="680"/>
      <c r="CT18" s="680"/>
      <c r="CU18" s="680"/>
      <c r="CV18" s="680"/>
      <c r="CW18" s="680"/>
      <c r="CX18" s="680"/>
      <c r="CY18" s="681"/>
      <c r="CZ18" s="682" t="s">
        <v>231</v>
      </c>
      <c r="DA18" s="682"/>
      <c r="DB18" s="682"/>
      <c r="DC18" s="682"/>
      <c r="DD18" s="688" t="s">
        <v>136</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4934490</v>
      </c>
      <c r="S19" s="680"/>
      <c r="T19" s="680"/>
      <c r="U19" s="680"/>
      <c r="V19" s="680"/>
      <c r="W19" s="680"/>
      <c r="X19" s="680"/>
      <c r="Y19" s="681"/>
      <c r="Z19" s="682">
        <v>11.5</v>
      </c>
      <c r="AA19" s="682"/>
      <c r="AB19" s="682"/>
      <c r="AC19" s="682"/>
      <c r="AD19" s="683">
        <v>4934490</v>
      </c>
      <c r="AE19" s="683"/>
      <c r="AF19" s="683"/>
      <c r="AG19" s="683"/>
      <c r="AH19" s="683"/>
      <c r="AI19" s="683"/>
      <c r="AJ19" s="683"/>
      <c r="AK19" s="683"/>
      <c r="AL19" s="684">
        <v>21.5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520435</v>
      </c>
      <c r="BH19" s="680"/>
      <c r="BI19" s="680"/>
      <c r="BJ19" s="680"/>
      <c r="BK19" s="680"/>
      <c r="BL19" s="680"/>
      <c r="BM19" s="680"/>
      <c r="BN19" s="681"/>
      <c r="BO19" s="682">
        <v>3.4</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245</v>
      </c>
      <c r="DA19" s="682"/>
      <c r="DB19" s="682"/>
      <c r="DC19" s="682"/>
      <c r="DD19" s="688" t="s">
        <v>136</v>
      </c>
      <c r="DE19" s="680"/>
      <c r="DF19" s="680"/>
      <c r="DG19" s="680"/>
      <c r="DH19" s="680"/>
      <c r="DI19" s="680"/>
      <c r="DJ19" s="680"/>
      <c r="DK19" s="680"/>
      <c r="DL19" s="680"/>
      <c r="DM19" s="680"/>
      <c r="DN19" s="680"/>
      <c r="DO19" s="680"/>
      <c r="DP19" s="681"/>
      <c r="DQ19" s="688" t="s">
        <v>136</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775660</v>
      </c>
      <c r="S20" s="680"/>
      <c r="T20" s="680"/>
      <c r="U20" s="680"/>
      <c r="V20" s="680"/>
      <c r="W20" s="680"/>
      <c r="X20" s="680"/>
      <c r="Y20" s="681"/>
      <c r="Z20" s="682">
        <v>1.8</v>
      </c>
      <c r="AA20" s="682"/>
      <c r="AB20" s="682"/>
      <c r="AC20" s="682"/>
      <c r="AD20" s="683" t="s">
        <v>136</v>
      </c>
      <c r="AE20" s="683"/>
      <c r="AF20" s="683"/>
      <c r="AG20" s="683"/>
      <c r="AH20" s="683"/>
      <c r="AI20" s="683"/>
      <c r="AJ20" s="683"/>
      <c r="AK20" s="683"/>
      <c r="AL20" s="684" t="s">
        <v>136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520435</v>
      </c>
      <c r="BH20" s="680"/>
      <c r="BI20" s="680"/>
      <c r="BJ20" s="680"/>
      <c r="BK20" s="680"/>
      <c r="BL20" s="680"/>
      <c r="BM20" s="680"/>
      <c r="BN20" s="681"/>
      <c r="BO20" s="682">
        <v>3.4</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38630924</v>
      </c>
      <c r="CS20" s="680"/>
      <c r="CT20" s="680"/>
      <c r="CU20" s="680"/>
      <c r="CV20" s="680"/>
      <c r="CW20" s="680"/>
      <c r="CX20" s="680"/>
      <c r="CY20" s="681"/>
      <c r="CZ20" s="682">
        <v>100</v>
      </c>
      <c r="DA20" s="682"/>
      <c r="DB20" s="682"/>
      <c r="DC20" s="682"/>
      <c r="DD20" s="688">
        <v>2707839</v>
      </c>
      <c r="DE20" s="680"/>
      <c r="DF20" s="680"/>
      <c r="DG20" s="680"/>
      <c r="DH20" s="680"/>
      <c r="DI20" s="680"/>
      <c r="DJ20" s="680"/>
      <c r="DK20" s="680"/>
      <c r="DL20" s="680"/>
      <c r="DM20" s="680"/>
      <c r="DN20" s="680"/>
      <c r="DO20" s="680"/>
      <c r="DP20" s="681"/>
      <c r="DQ20" s="688">
        <v>26681614</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v>4004</v>
      </c>
      <c r="S21" s="680"/>
      <c r="T21" s="680"/>
      <c r="U21" s="680"/>
      <c r="V21" s="680"/>
      <c r="W21" s="680"/>
      <c r="X21" s="680"/>
      <c r="Y21" s="681"/>
      <c r="Z21" s="682">
        <v>0</v>
      </c>
      <c r="AA21" s="682"/>
      <c r="AB21" s="682"/>
      <c r="AC21" s="682"/>
      <c r="AD21" s="683" t="s">
        <v>136</v>
      </c>
      <c r="AE21" s="683"/>
      <c r="AF21" s="683"/>
      <c r="AG21" s="683"/>
      <c r="AH21" s="683"/>
      <c r="AI21" s="683"/>
      <c r="AJ21" s="683"/>
      <c r="AK21" s="683"/>
      <c r="AL21" s="684" t="s">
        <v>245</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128</v>
      </c>
      <c r="BP21" s="682"/>
      <c r="BQ21" s="682"/>
      <c r="BR21" s="682"/>
      <c r="BS21" s="688" t="s">
        <v>245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24211183</v>
      </c>
      <c r="S22" s="680"/>
      <c r="T22" s="680"/>
      <c r="U22" s="680"/>
      <c r="V22" s="680"/>
      <c r="W22" s="680"/>
      <c r="X22" s="680"/>
      <c r="Y22" s="681"/>
      <c r="Z22" s="682">
        <v>56.5</v>
      </c>
      <c r="AA22" s="682"/>
      <c r="AB22" s="682"/>
      <c r="AC22" s="682"/>
      <c r="AD22" s="683">
        <v>22911084</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136</v>
      </c>
      <c r="BP22" s="682"/>
      <c r="BQ22" s="682"/>
      <c r="BR22" s="682"/>
      <c r="BS22" s="688" t="s">
        <v>136</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18721</v>
      </c>
      <c r="S23" s="680"/>
      <c r="T23" s="680"/>
      <c r="U23" s="680"/>
      <c r="V23" s="680"/>
      <c r="W23" s="680"/>
      <c r="X23" s="680"/>
      <c r="Y23" s="681"/>
      <c r="Z23" s="682">
        <v>0</v>
      </c>
      <c r="AA23" s="682"/>
      <c r="AB23" s="682"/>
      <c r="AC23" s="682"/>
      <c r="AD23" s="683">
        <v>18721</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520435</v>
      </c>
      <c r="BH23" s="680"/>
      <c r="BI23" s="680"/>
      <c r="BJ23" s="680"/>
      <c r="BK23" s="680"/>
      <c r="BL23" s="680"/>
      <c r="BM23" s="680"/>
      <c r="BN23" s="681"/>
      <c r="BO23" s="682">
        <v>3.4</v>
      </c>
      <c r="BP23" s="682"/>
      <c r="BQ23" s="682"/>
      <c r="BR23" s="682"/>
      <c r="BS23" s="688" t="s">
        <v>245</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346980</v>
      </c>
      <c r="S24" s="680"/>
      <c r="T24" s="680"/>
      <c r="U24" s="680"/>
      <c r="V24" s="680"/>
      <c r="W24" s="680"/>
      <c r="X24" s="680"/>
      <c r="Y24" s="681"/>
      <c r="Z24" s="682">
        <v>0.8</v>
      </c>
      <c r="AA24" s="682"/>
      <c r="AB24" s="682"/>
      <c r="AC24" s="682"/>
      <c r="AD24" s="683" t="s">
        <v>128</v>
      </c>
      <c r="AE24" s="683"/>
      <c r="AF24" s="683"/>
      <c r="AG24" s="683"/>
      <c r="AH24" s="683"/>
      <c r="AI24" s="683"/>
      <c r="AJ24" s="683"/>
      <c r="AK24" s="683"/>
      <c r="AL24" s="684" t="s">
        <v>136</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245</v>
      </c>
      <c r="BP24" s="682"/>
      <c r="BQ24" s="682"/>
      <c r="BR24" s="682"/>
      <c r="BS24" s="688" t="s">
        <v>136</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18527039</v>
      </c>
      <c r="CS24" s="669"/>
      <c r="CT24" s="669"/>
      <c r="CU24" s="669"/>
      <c r="CV24" s="669"/>
      <c r="CW24" s="669"/>
      <c r="CX24" s="669"/>
      <c r="CY24" s="670"/>
      <c r="CZ24" s="673">
        <v>48</v>
      </c>
      <c r="DA24" s="674"/>
      <c r="DB24" s="674"/>
      <c r="DC24" s="693"/>
      <c r="DD24" s="712">
        <v>11938277</v>
      </c>
      <c r="DE24" s="669"/>
      <c r="DF24" s="669"/>
      <c r="DG24" s="669"/>
      <c r="DH24" s="669"/>
      <c r="DI24" s="669"/>
      <c r="DJ24" s="669"/>
      <c r="DK24" s="670"/>
      <c r="DL24" s="712">
        <v>11400544</v>
      </c>
      <c r="DM24" s="669"/>
      <c r="DN24" s="669"/>
      <c r="DO24" s="669"/>
      <c r="DP24" s="669"/>
      <c r="DQ24" s="669"/>
      <c r="DR24" s="669"/>
      <c r="DS24" s="669"/>
      <c r="DT24" s="669"/>
      <c r="DU24" s="669"/>
      <c r="DV24" s="670"/>
      <c r="DW24" s="673">
        <v>46.6</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357561</v>
      </c>
      <c r="S25" s="680"/>
      <c r="T25" s="680"/>
      <c r="U25" s="680"/>
      <c r="V25" s="680"/>
      <c r="W25" s="680"/>
      <c r="X25" s="680"/>
      <c r="Y25" s="681"/>
      <c r="Z25" s="682">
        <v>0.8</v>
      </c>
      <c r="AA25" s="682"/>
      <c r="AB25" s="682"/>
      <c r="AC25" s="682"/>
      <c r="AD25" s="683">
        <v>42038</v>
      </c>
      <c r="AE25" s="683"/>
      <c r="AF25" s="683"/>
      <c r="AG25" s="683"/>
      <c r="AH25" s="683"/>
      <c r="AI25" s="683"/>
      <c r="AJ25" s="683"/>
      <c r="AK25" s="683"/>
      <c r="AL25" s="684">
        <v>0.2</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136</v>
      </c>
      <c r="BH25" s="680"/>
      <c r="BI25" s="680"/>
      <c r="BJ25" s="680"/>
      <c r="BK25" s="680"/>
      <c r="BL25" s="680"/>
      <c r="BM25" s="680"/>
      <c r="BN25" s="681"/>
      <c r="BO25" s="682" t="s">
        <v>128</v>
      </c>
      <c r="BP25" s="682"/>
      <c r="BQ25" s="682"/>
      <c r="BR25" s="682"/>
      <c r="BS25" s="688" t="s">
        <v>136</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5581737</v>
      </c>
      <c r="CS25" s="715"/>
      <c r="CT25" s="715"/>
      <c r="CU25" s="715"/>
      <c r="CV25" s="715"/>
      <c r="CW25" s="715"/>
      <c r="CX25" s="715"/>
      <c r="CY25" s="716"/>
      <c r="CZ25" s="684">
        <v>14.4</v>
      </c>
      <c r="DA25" s="713"/>
      <c r="DB25" s="713"/>
      <c r="DC25" s="717"/>
      <c r="DD25" s="688">
        <v>5177504</v>
      </c>
      <c r="DE25" s="715"/>
      <c r="DF25" s="715"/>
      <c r="DG25" s="715"/>
      <c r="DH25" s="715"/>
      <c r="DI25" s="715"/>
      <c r="DJ25" s="715"/>
      <c r="DK25" s="716"/>
      <c r="DL25" s="688">
        <v>5176049</v>
      </c>
      <c r="DM25" s="715"/>
      <c r="DN25" s="715"/>
      <c r="DO25" s="715"/>
      <c r="DP25" s="715"/>
      <c r="DQ25" s="715"/>
      <c r="DR25" s="715"/>
      <c r="DS25" s="715"/>
      <c r="DT25" s="715"/>
      <c r="DU25" s="715"/>
      <c r="DV25" s="716"/>
      <c r="DW25" s="684">
        <v>21.1</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255340</v>
      </c>
      <c r="S26" s="680"/>
      <c r="T26" s="680"/>
      <c r="U26" s="680"/>
      <c r="V26" s="680"/>
      <c r="W26" s="680"/>
      <c r="X26" s="680"/>
      <c r="Y26" s="681"/>
      <c r="Z26" s="682">
        <v>0.6</v>
      </c>
      <c r="AA26" s="682"/>
      <c r="AB26" s="682"/>
      <c r="AC26" s="682"/>
      <c r="AD26" s="683" t="s">
        <v>136</v>
      </c>
      <c r="AE26" s="683"/>
      <c r="AF26" s="683"/>
      <c r="AG26" s="683"/>
      <c r="AH26" s="683"/>
      <c r="AI26" s="683"/>
      <c r="AJ26" s="683"/>
      <c r="AK26" s="683"/>
      <c r="AL26" s="684" t="s">
        <v>231</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136</v>
      </c>
      <c r="BH26" s="680"/>
      <c r="BI26" s="680"/>
      <c r="BJ26" s="680"/>
      <c r="BK26" s="680"/>
      <c r="BL26" s="680"/>
      <c r="BM26" s="680"/>
      <c r="BN26" s="681"/>
      <c r="BO26" s="682" t="s">
        <v>128</v>
      </c>
      <c r="BP26" s="682"/>
      <c r="BQ26" s="682"/>
      <c r="BR26" s="682"/>
      <c r="BS26" s="688" t="s">
        <v>245</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3913787</v>
      </c>
      <c r="CS26" s="680"/>
      <c r="CT26" s="680"/>
      <c r="CU26" s="680"/>
      <c r="CV26" s="680"/>
      <c r="CW26" s="680"/>
      <c r="CX26" s="680"/>
      <c r="CY26" s="681"/>
      <c r="CZ26" s="684">
        <v>10.1</v>
      </c>
      <c r="DA26" s="713"/>
      <c r="DB26" s="713"/>
      <c r="DC26" s="717"/>
      <c r="DD26" s="688">
        <v>3526685</v>
      </c>
      <c r="DE26" s="680"/>
      <c r="DF26" s="680"/>
      <c r="DG26" s="680"/>
      <c r="DH26" s="680"/>
      <c r="DI26" s="680"/>
      <c r="DJ26" s="680"/>
      <c r="DK26" s="681"/>
      <c r="DL26" s="688" t="s">
        <v>136</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5505375</v>
      </c>
      <c r="S27" s="680"/>
      <c r="T27" s="680"/>
      <c r="U27" s="680"/>
      <c r="V27" s="680"/>
      <c r="W27" s="680"/>
      <c r="X27" s="680"/>
      <c r="Y27" s="681"/>
      <c r="Z27" s="682">
        <v>12.9</v>
      </c>
      <c r="AA27" s="682"/>
      <c r="AB27" s="682"/>
      <c r="AC27" s="682"/>
      <c r="AD27" s="683" t="s">
        <v>128</v>
      </c>
      <c r="AE27" s="683"/>
      <c r="AF27" s="683"/>
      <c r="AG27" s="683"/>
      <c r="AH27" s="683"/>
      <c r="AI27" s="683"/>
      <c r="AJ27" s="683"/>
      <c r="AK27" s="683"/>
      <c r="AL27" s="684" t="s">
        <v>136</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15507980</v>
      </c>
      <c r="BH27" s="680"/>
      <c r="BI27" s="680"/>
      <c r="BJ27" s="680"/>
      <c r="BK27" s="680"/>
      <c r="BL27" s="680"/>
      <c r="BM27" s="680"/>
      <c r="BN27" s="681"/>
      <c r="BO27" s="682">
        <v>100</v>
      </c>
      <c r="BP27" s="682"/>
      <c r="BQ27" s="682"/>
      <c r="BR27" s="682"/>
      <c r="BS27" s="688" t="s">
        <v>245</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9124254</v>
      </c>
      <c r="CS27" s="715"/>
      <c r="CT27" s="715"/>
      <c r="CU27" s="715"/>
      <c r="CV27" s="715"/>
      <c r="CW27" s="715"/>
      <c r="CX27" s="715"/>
      <c r="CY27" s="716"/>
      <c r="CZ27" s="684">
        <v>23.6</v>
      </c>
      <c r="DA27" s="713"/>
      <c r="DB27" s="713"/>
      <c r="DC27" s="717"/>
      <c r="DD27" s="688">
        <v>2940064</v>
      </c>
      <c r="DE27" s="715"/>
      <c r="DF27" s="715"/>
      <c r="DG27" s="715"/>
      <c r="DH27" s="715"/>
      <c r="DI27" s="715"/>
      <c r="DJ27" s="715"/>
      <c r="DK27" s="716"/>
      <c r="DL27" s="688">
        <v>2784790</v>
      </c>
      <c r="DM27" s="715"/>
      <c r="DN27" s="715"/>
      <c r="DO27" s="715"/>
      <c r="DP27" s="715"/>
      <c r="DQ27" s="715"/>
      <c r="DR27" s="715"/>
      <c r="DS27" s="715"/>
      <c r="DT27" s="715"/>
      <c r="DU27" s="715"/>
      <c r="DV27" s="716"/>
      <c r="DW27" s="684">
        <v>11.4</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136</v>
      </c>
      <c r="AA28" s="682"/>
      <c r="AB28" s="682"/>
      <c r="AC28" s="682"/>
      <c r="AD28" s="683" t="s">
        <v>136</v>
      </c>
      <c r="AE28" s="683"/>
      <c r="AF28" s="683"/>
      <c r="AG28" s="683"/>
      <c r="AH28" s="683"/>
      <c r="AI28" s="683"/>
      <c r="AJ28" s="683"/>
      <c r="AK28" s="683"/>
      <c r="AL28" s="684" t="s">
        <v>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3821048</v>
      </c>
      <c r="CS28" s="680"/>
      <c r="CT28" s="680"/>
      <c r="CU28" s="680"/>
      <c r="CV28" s="680"/>
      <c r="CW28" s="680"/>
      <c r="CX28" s="680"/>
      <c r="CY28" s="681"/>
      <c r="CZ28" s="684">
        <v>9.9</v>
      </c>
      <c r="DA28" s="713"/>
      <c r="DB28" s="713"/>
      <c r="DC28" s="717"/>
      <c r="DD28" s="688">
        <v>3820709</v>
      </c>
      <c r="DE28" s="680"/>
      <c r="DF28" s="680"/>
      <c r="DG28" s="680"/>
      <c r="DH28" s="680"/>
      <c r="DI28" s="680"/>
      <c r="DJ28" s="680"/>
      <c r="DK28" s="681"/>
      <c r="DL28" s="688">
        <v>3439705</v>
      </c>
      <c r="DM28" s="680"/>
      <c r="DN28" s="680"/>
      <c r="DO28" s="680"/>
      <c r="DP28" s="680"/>
      <c r="DQ28" s="680"/>
      <c r="DR28" s="680"/>
      <c r="DS28" s="680"/>
      <c r="DT28" s="680"/>
      <c r="DU28" s="680"/>
      <c r="DV28" s="681"/>
      <c r="DW28" s="684">
        <v>14.1</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2371876</v>
      </c>
      <c r="S29" s="680"/>
      <c r="T29" s="680"/>
      <c r="U29" s="680"/>
      <c r="V29" s="680"/>
      <c r="W29" s="680"/>
      <c r="X29" s="680"/>
      <c r="Y29" s="681"/>
      <c r="Z29" s="682">
        <v>5.5</v>
      </c>
      <c r="AA29" s="682"/>
      <c r="AB29" s="682"/>
      <c r="AC29" s="682"/>
      <c r="AD29" s="683" t="s">
        <v>128</v>
      </c>
      <c r="AE29" s="683"/>
      <c r="AF29" s="683"/>
      <c r="AG29" s="683"/>
      <c r="AH29" s="683"/>
      <c r="AI29" s="683"/>
      <c r="AJ29" s="683"/>
      <c r="AK29" s="683"/>
      <c r="AL29" s="684" t="s">
        <v>245</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3821048</v>
      </c>
      <c r="CS29" s="715"/>
      <c r="CT29" s="715"/>
      <c r="CU29" s="715"/>
      <c r="CV29" s="715"/>
      <c r="CW29" s="715"/>
      <c r="CX29" s="715"/>
      <c r="CY29" s="716"/>
      <c r="CZ29" s="684">
        <v>9.9</v>
      </c>
      <c r="DA29" s="713"/>
      <c r="DB29" s="713"/>
      <c r="DC29" s="717"/>
      <c r="DD29" s="688">
        <v>3820709</v>
      </c>
      <c r="DE29" s="715"/>
      <c r="DF29" s="715"/>
      <c r="DG29" s="715"/>
      <c r="DH29" s="715"/>
      <c r="DI29" s="715"/>
      <c r="DJ29" s="715"/>
      <c r="DK29" s="716"/>
      <c r="DL29" s="688">
        <v>3439705</v>
      </c>
      <c r="DM29" s="715"/>
      <c r="DN29" s="715"/>
      <c r="DO29" s="715"/>
      <c r="DP29" s="715"/>
      <c r="DQ29" s="715"/>
      <c r="DR29" s="715"/>
      <c r="DS29" s="715"/>
      <c r="DT29" s="715"/>
      <c r="DU29" s="715"/>
      <c r="DV29" s="716"/>
      <c r="DW29" s="684">
        <v>14.1</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58787</v>
      </c>
      <c r="S30" s="680"/>
      <c r="T30" s="680"/>
      <c r="U30" s="680"/>
      <c r="V30" s="680"/>
      <c r="W30" s="680"/>
      <c r="X30" s="680"/>
      <c r="Y30" s="681"/>
      <c r="Z30" s="682">
        <v>0.1</v>
      </c>
      <c r="AA30" s="682"/>
      <c r="AB30" s="682"/>
      <c r="AC30" s="682"/>
      <c r="AD30" s="683" t="s">
        <v>231</v>
      </c>
      <c r="AE30" s="683"/>
      <c r="AF30" s="683"/>
      <c r="AG30" s="683"/>
      <c r="AH30" s="683"/>
      <c r="AI30" s="683"/>
      <c r="AJ30" s="683"/>
      <c r="AK30" s="683"/>
      <c r="AL30" s="684" t="s">
        <v>128</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99.2</v>
      </c>
      <c r="BH30" s="740"/>
      <c r="BI30" s="740"/>
      <c r="BJ30" s="740"/>
      <c r="BK30" s="740"/>
      <c r="BL30" s="740"/>
      <c r="BM30" s="674">
        <v>97.7</v>
      </c>
      <c r="BN30" s="740"/>
      <c r="BO30" s="740"/>
      <c r="BP30" s="740"/>
      <c r="BQ30" s="741"/>
      <c r="BR30" s="739">
        <v>99.2</v>
      </c>
      <c r="BS30" s="740"/>
      <c r="BT30" s="740"/>
      <c r="BU30" s="740"/>
      <c r="BV30" s="740"/>
      <c r="BW30" s="740"/>
      <c r="BX30" s="674">
        <v>97.9</v>
      </c>
      <c r="BY30" s="740"/>
      <c r="BZ30" s="740"/>
      <c r="CA30" s="740"/>
      <c r="CB30" s="741"/>
      <c r="CD30" s="744"/>
      <c r="CE30" s="745"/>
      <c r="CF30" s="694" t="s">
        <v>310</v>
      </c>
      <c r="CG30" s="695"/>
      <c r="CH30" s="695"/>
      <c r="CI30" s="695"/>
      <c r="CJ30" s="695"/>
      <c r="CK30" s="695"/>
      <c r="CL30" s="695"/>
      <c r="CM30" s="695"/>
      <c r="CN30" s="695"/>
      <c r="CO30" s="695"/>
      <c r="CP30" s="695"/>
      <c r="CQ30" s="696"/>
      <c r="CR30" s="679">
        <v>3618269</v>
      </c>
      <c r="CS30" s="680"/>
      <c r="CT30" s="680"/>
      <c r="CU30" s="680"/>
      <c r="CV30" s="680"/>
      <c r="CW30" s="680"/>
      <c r="CX30" s="680"/>
      <c r="CY30" s="681"/>
      <c r="CZ30" s="684">
        <v>9.4</v>
      </c>
      <c r="DA30" s="713"/>
      <c r="DB30" s="713"/>
      <c r="DC30" s="717"/>
      <c r="DD30" s="688">
        <v>3617952</v>
      </c>
      <c r="DE30" s="680"/>
      <c r="DF30" s="680"/>
      <c r="DG30" s="680"/>
      <c r="DH30" s="680"/>
      <c r="DI30" s="680"/>
      <c r="DJ30" s="680"/>
      <c r="DK30" s="681"/>
      <c r="DL30" s="688">
        <v>3236948</v>
      </c>
      <c r="DM30" s="680"/>
      <c r="DN30" s="680"/>
      <c r="DO30" s="680"/>
      <c r="DP30" s="680"/>
      <c r="DQ30" s="680"/>
      <c r="DR30" s="680"/>
      <c r="DS30" s="680"/>
      <c r="DT30" s="680"/>
      <c r="DU30" s="680"/>
      <c r="DV30" s="681"/>
      <c r="DW30" s="684">
        <v>13.2</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7745</v>
      </c>
      <c r="S31" s="680"/>
      <c r="T31" s="680"/>
      <c r="U31" s="680"/>
      <c r="V31" s="680"/>
      <c r="W31" s="680"/>
      <c r="X31" s="680"/>
      <c r="Y31" s="681"/>
      <c r="Z31" s="682">
        <v>0</v>
      </c>
      <c r="AA31" s="682"/>
      <c r="AB31" s="682"/>
      <c r="AC31" s="682"/>
      <c r="AD31" s="683" t="s">
        <v>136</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v>
      </c>
      <c r="BH31" s="715"/>
      <c r="BI31" s="715"/>
      <c r="BJ31" s="715"/>
      <c r="BK31" s="715"/>
      <c r="BL31" s="715"/>
      <c r="BM31" s="685">
        <v>97.5</v>
      </c>
      <c r="BN31" s="737"/>
      <c r="BO31" s="737"/>
      <c r="BP31" s="737"/>
      <c r="BQ31" s="738"/>
      <c r="BR31" s="736">
        <v>98.9</v>
      </c>
      <c r="BS31" s="715"/>
      <c r="BT31" s="715"/>
      <c r="BU31" s="715"/>
      <c r="BV31" s="715"/>
      <c r="BW31" s="715"/>
      <c r="BX31" s="685">
        <v>97.4</v>
      </c>
      <c r="BY31" s="737"/>
      <c r="BZ31" s="737"/>
      <c r="CA31" s="737"/>
      <c r="CB31" s="738"/>
      <c r="CD31" s="744"/>
      <c r="CE31" s="745"/>
      <c r="CF31" s="694" t="s">
        <v>314</v>
      </c>
      <c r="CG31" s="695"/>
      <c r="CH31" s="695"/>
      <c r="CI31" s="695"/>
      <c r="CJ31" s="695"/>
      <c r="CK31" s="695"/>
      <c r="CL31" s="695"/>
      <c r="CM31" s="695"/>
      <c r="CN31" s="695"/>
      <c r="CO31" s="695"/>
      <c r="CP31" s="695"/>
      <c r="CQ31" s="696"/>
      <c r="CR31" s="679">
        <v>202779</v>
      </c>
      <c r="CS31" s="715"/>
      <c r="CT31" s="715"/>
      <c r="CU31" s="715"/>
      <c r="CV31" s="715"/>
      <c r="CW31" s="715"/>
      <c r="CX31" s="715"/>
      <c r="CY31" s="716"/>
      <c r="CZ31" s="684">
        <v>0.5</v>
      </c>
      <c r="DA31" s="713"/>
      <c r="DB31" s="713"/>
      <c r="DC31" s="717"/>
      <c r="DD31" s="688">
        <v>202757</v>
      </c>
      <c r="DE31" s="715"/>
      <c r="DF31" s="715"/>
      <c r="DG31" s="715"/>
      <c r="DH31" s="715"/>
      <c r="DI31" s="715"/>
      <c r="DJ31" s="715"/>
      <c r="DK31" s="716"/>
      <c r="DL31" s="688">
        <v>202757</v>
      </c>
      <c r="DM31" s="715"/>
      <c r="DN31" s="715"/>
      <c r="DO31" s="715"/>
      <c r="DP31" s="715"/>
      <c r="DQ31" s="715"/>
      <c r="DR31" s="715"/>
      <c r="DS31" s="715"/>
      <c r="DT31" s="715"/>
      <c r="DU31" s="715"/>
      <c r="DV31" s="716"/>
      <c r="DW31" s="684">
        <v>0.8</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1611697</v>
      </c>
      <c r="S32" s="680"/>
      <c r="T32" s="680"/>
      <c r="U32" s="680"/>
      <c r="V32" s="680"/>
      <c r="W32" s="680"/>
      <c r="X32" s="680"/>
      <c r="Y32" s="681"/>
      <c r="Z32" s="682">
        <v>3.8</v>
      </c>
      <c r="AA32" s="682"/>
      <c r="AB32" s="682"/>
      <c r="AC32" s="682"/>
      <c r="AD32" s="683" t="s">
        <v>128</v>
      </c>
      <c r="AE32" s="683"/>
      <c r="AF32" s="683"/>
      <c r="AG32" s="683"/>
      <c r="AH32" s="683"/>
      <c r="AI32" s="683"/>
      <c r="AJ32" s="683"/>
      <c r="AK32" s="683"/>
      <c r="AL32" s="684" t="s">
        <v>136</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99.3</v>
      </c>
      <c r="BH32" s="749"/>
      <c r="BI32" s="749"/>
      <c r="BJ32" s="749"/>
      <c r="BK32" s="749"/>
      <c r="BL32" s="749"/>
      <c r="BM32" s="750">
        <v>97.8</v>
      </c>
      <c r="BN32" s="749"/>
      <c r="BO32" s="749"/>
      <c r="BP32" s="749"/>
      <c r="BQ32" s="751"/>
      <c r="BR32" s="748">
        <v>99.5</v>
      </c>
      <c r="BS32" s="749"/>
      <c r="BT32" s="749"/>
      <c r="BU32" s="749"/>
      <c r="BV32" s="749"/>
      <c r="BW32" s="749"/>
      <c r="BX32" s="750">
        <v>98.1</v>
      </c>
      <c r="BY32" s="749"/>
      <c r="BZ32" s="749"/>
      <c r="CA32" s="749"/>
      <c r="CB32" s="751"/>
      <c r="CD32" s="746"/>
      <c r="CE32" s="747"/>
      <c r="CF32" s="694" t="s">
        <v>317</v>
      </c>
      <c r="CG32" s="695"/>
      <c r="CH32" s="695"/>
      <c r="CI32" s="695"/>
      <c r="CJ32" s="695"/>
      <c r="CK32" s="695"/>
      <c r="CL32" s="695"/>
      <c r="CM32" s="695"/>
      <c r="CN32" s="695"/>
      <c r="CO32" s="695"/>
      <c r="CP32" s="695"/>
      <c r="CQ32" s="696"/>
      <c r="CR32" s="679" t="s">
        <v>136</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136</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4103894</v>
      </c>
      <c r="S33" s="680"/>
      <c r="T33" s="680"/>
      <c r="U33" s="680"/>
      <c r="V33" s="680"/>
      <c r="W33" s="680"/>
      <c r="X33" s="680"/>
      <c r="Y33" s="681"/>
      <c r="Z33" s="682">
        <v>9.6</v>
      </c>
      <c r="AA33" s="682"/>
      <c r="AB33" s="682"/>
      <c r="AC33" s="682"/>
      <c r="AD33" s="683" t="s">
        <v>128</v>
      </c>
      <c r="AE33" s="683"/>
      <c r="AF33" s="683"/>
      <c r="AG33" s="683"/>
      <c r="AH33" s="683"/>
      <c r="AI33" s="683"/>
      <c r="AJ33" s="683"/>
      <c r="AK33" s="683"/>
      <c r="AL33" s="684" t="s">
        <v>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17396046</v>
      </c>
      <c r="CS33" s="715"/>
      <c r="CT33" s="715"/>
      <c r="CU33" s="715"/>
      <c r="CV33" s="715"/>
      <c r="CW33" s="715"/>
      <c r="CX33" s="715"/>
      <c r="CY33" s="716"/>
      <c r="CZ33" s="684">
        <v>45</v>
      </c>
      <c r="DA33" s="713"/>
      <c r="DB33" s="713"/>
      <c r="DC33" s="717"/>
      <c r="DD33" s="688">
        <v>14128519</v>
      </c>
      <c r="DE33" s="715"/>
      <c r="DF33" s="715"/>
      <c r="DG33" s="715"/>
      <c r="DH33" s="715"/>
      <c r="DI33" s="715"/>
      <c r="DJ33" s="715"/>
      <c r="DK33" s="716"/>
      <c r="DL33" s="688">
        <v>11010899</v>
      </c>
      <c r="DM33" s="715"/>
      <c r="DN33" s="715"/>
      <c r="DO33" s="715"/>
      <c r="DP33" s="715"/>
      <c r="DQ33" s="715"/>
      <c r="DR33" s="715"/>
      <c r="DS33" s="715"/>
      <c r="DT33" s="715"/>
      <c r="DU33" s="715"/>
      <c r="DV33" s="716"/>
      <c r="DW33" s="684">
        <v>45</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1059235</v>
      </c>
      <c r="S34" s="680"/>
      <c r="T34" s="680"/>
      <c r="U34" s="680"/>
      <c r="V34" s="680"/>
      <c r="W34" s="680"/>
      <c r="X34" s="680"/>
      <c r="Y34" s="681"/>
      <c r="Z34" s="682">
        <v>2.5</v>
      </c>
      <c r="AA34" s="682"/>
      <c r="AB34" s="682"/>
      <c r="AC34" s="682"/>
      <c r="AD34" s="683">
        <v>7718</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6218076</v>
      </c>
      <c r="CS34" s="680"/>
      <c r="CT34" s="680"/>
      <c r="CU34" s="680"/>
      <c r="CV34" s="680"/>
      <c r="CW34" s="680"/>
      <c r="CX34" s="680"/>
      <c r="CY34" s="681"/>
      <c r="CZ34" s="684">
        <v>16.100000000000001</v>
      </c>
      <c r="DA34" s="713"/>
      <c r="DB34" s="713"/>
      <c r="DC34" s="717"/>
      <c r="DD34" s="688">
        <v>4921393</v>
      </c>
      <c r="DE34" s="680"/>
      <c r="DF34" s="680"/>
      <c r="DG34" s="680"/>
      <c r="DH34" s="680"/>
      <c r="DI34" s="680"/>
      <c r="DJ34" s="680"/>
      <c r="DK34" s="681"/>
      <c r="DL34" s="688">
        <v>4019894</v>
      </c>
      <c r="DM34" s="680"/>
      <c r="DN34" s="680"/>
      <c r="DO34" s="680"/>
      <c r="DP34" s="680"/>
      <c r="DQ34" s="680"/>
      <c r="DR34" s="680"/>
      <c r="DS34" s="680"/>
      <c r="DT34" s="680"/>
      <c r="DU34" s="680"/>
      <c r="DV34" s="681"/>
      <c r="DW34" s="684">
        <v>16.399999999999999</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2913544</v>
      </c>
      <c r="S35" s="680"/>
      <c r="T35" s="680"/>
      <c r="U35" s="680"/>
      <c r="V35" s="680"/>
      <c r="W35" s="680"/>
      <c r="X35" s="680"/>
      <c r="Y35" s="681"/>
      <c r="Z35" s="682">
        <v>6.8</v>
      </c>
      <c r="AA35" s="682"/>
      <c r="AB35" s="682"/>
      <c r="AC35" s="682"/>
      <c r="AD35" s="683" t="s">
        <v>136</v>
      </c>
      <c r="AE35" s="683"/>
      <c r="AF35" s="683"/>
      <c r="AG35" s="683"/>
      <c r="AH35" s="683"/>
      <c r="AI35" s="683"/>
      <c r="AJ35" s="683"/>
      <c r="AK35" s="683"/>
      <c r="AL35" s="684" t="s">
        <v>136</v>
      </c>
      <c r="AM35" s="685"/>
      <c r="AN35" s="685"/>
      <c r="AO35" s="686"/>
      <c r="AP35" s="234"/>
      <c r="AQ35" s="752" t="s">
        <v>325</v>
      </c>
      <c r="AR35" s="753"/>
      <c r="AS35" s="753"/>
      <c r="AT35" s="753"/>
      <c r="AU35" s="753"/>
      <c r="AV35" s="753"/>
      <c r="AW35" s="753"/>
      <c r="AX35" s="753"/>
      <c r="AY35" s="754"/>
      <c r="AZ35" s="668">
        <v>4985872</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86850</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813480</v>
      </c>
      <c r="CS35" s="715"/>
      <c r="CT35" s="715"/>
      <c r="CU35" s="715"/>
      <c r="CV35" s="715"/>
      <c r="CW35" s="715"/>
      <c r="CX35" s="715"/>
      <c r="CY35" s="716"/>
      <c r="CZ35" s="684">
        <v>2.1</v>
      </c>
      <c r="DA35" s="713"/>
      <c r="DB35" s="713"/>
      <c r="DC35" s="717"/>
      <c r="DD35" s="688">
        <v>475097</v>
      </c>
      <c r="DE35" s="715"/>
      <c r="DF35" s="715"/>
      <c r="DG35" s="715"/>
      <c r="DH35" s="715"/>
      <c r="DI35" s="715"/>
      <c r="DJ35" s="715"/>
      <c r="DK35" s="716"/>
      <c r="DL35" s="688">
        <v>475097</v>
      </c>
      <c r="DM35" s="715"/>
      <c r="DN35" s="715"/>
      <c r="DO35" s="715"/>
      <c r="DP35" s="715"/>
      <c r="DQ35" s="715"/>
      <c r="DR35" s="715"/>
      <c r="DS35" s="715"/>
      <c r="DT35" s="715"/>
      <c r="DU35" s="715"/>
      <c r="DV35" s="716"/>
      <c r="DW35" s="684">
        <v>1.9</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136</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245</v>
      </c>
      <c r="AM36" s="685"/>
      <c r="AN36" s="685"/>
      <c r="AO36" s="686"/>
      <c r="AQ36" s="756" t="s">
        <v>329</v>
      </c>
      <c r="AR36" s="757"/>
      <c r="AS36" s="757"/>
      <c r="AT36" s="757"/>
      <c r="AU36" s="757"/>
      <c r="AV36" s="757"/>
      <c r="AW36" s="757"/>
      <c r="AX36" s="757"/>
      <c r="AY36" s="758"/>
      <c r="AZ36" s="679">
        <v>1239890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52386</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4097759</v>
      </c>
      <c r="CS36" s="680"/>
      <c r="CT36" s="680"/>
      <c r="CU36" s="680"/>
      <c r="CV36" s="680"/>
      <c r="CW36" s="680"/>
      <c r="CX36" s="680"/>
      <c r="CY36" s="681"/>
      <c r="CZ36" s="684">
        <v>10.6</v>
      </c>
      <c r="DA36" s="713"/>
      <c r="DB36" s="713"/>
      <c r="DC36" s="717"/>
      <c r="DD36" s="688">
        <v>3675314</v>
      </c>
      <c r="DE36" s="680"/>
      <c r="DF36" s="680"/>
      <c r="DG36" s="680"/>
      <c r="DH36" s="680"/>
      <c r="DI36" s="680"/>
      <c r="DJ36" s="680"/>
      <c r="DK36" s="681"/>
      <c r="DL36" s="688">
        <v>3510129</v>
      </c>
      <c r="DM36" s="680"/>
      <c r="DN36" s="680"/>
      <c r="DO36" s="680"/>
      <c r="DP36" s="680"/>
      <c r="DQ36" s="680"/>
      <c r="DR36" s="680"/>
      <c r="DS36" s="680"/>
      <c r="DT36" s="680"/>
      <c r="DU36" s="680"/>
      <c r="DV36" s="681"/>
      <c r="DW36" s="684">
        <v>14.3</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1496644</v>
      </c>
      <c r="S37" s="680"/>
      <c r="T37" s="680"/>
      <c r="U37" s="680"/>
      <c r="V37" s="680"/>
      <c r="W37" s="680"/>
      <c r="X37" s="680"/>
      <c r="Y37" s="681"/>
      <c r="Z37" s="682">
        <v>3.5</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14783</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16869</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1474627</v>
      </c>
      <c r="CS37" s="715"/>
      <c r="CT37" s="715"/>
      <c r="CU37" s="715"/>
      <c r="CV37" s="715"/>
      <c r="CW37" s="715"/>
      <c r="CX37" s="715"/>
      <c r="CY37" s="716"/>
      <c r="CZ37" s="684">
        <v>3.8</v>
      </c>
      <c r="DA37" s="713"/>
      <c r="DB37" s="713"/>
      <c r="DC37" s="717"/>
      <c r="DD37" s="688">
        <v>1474627</v>
      </c>
      <c r="DE37" s="715"/>
      <c r="DF37" s="715"/>
      <c r="DG37" s="715"/>
      <c r="DH37" s="715"/>
      <c r="DI37" s="715"/>
      <c r="DJ37" s="715"/>
      <c r="DK37" s="716"/>
      <c r="DL37" s="688">
        <v>1474627</v>
      </c>
      <c r="DM37" s="715"/>
      <c r="DN37" s="715"/>
      <c r="DO37" s="715"/>
      <c r="DP37" s="715"/>
      <c r="DQ37" s="715"/>
      <c r="DR37" s="715"/>
      <c r="DS37" s="715"/>
      <c r="DT37" s="715"/>
      <c r="DU37" s="715"/>
      <c r="DV37" s="716"/>
      <c r="DW37" s="684">
        <v>6</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42821938</v>
      </c>
      <c r="S38" s="760"/>
      <c r="T38" s="760"/>
      <c r="U38" s="760"/>
      <c r="V38" s="760"/>
      <c r="W38" s="760"/>
      <c r="X38" s="760"/>
      <c r="Y38" s="761"/>
      <c r="Z38" s="762">
        <v>100</v>
      </c>
      <c r="AA38" s="762"/>
      <c r="AB38" s="762"/>
      <c r="AC38" s="762"/>
      <c r="AD38" s="763">
        <v>22979561</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27758</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4191089</v>
      </c>
      <c r="CS38" s="680"/>
      <c r="CT38" s="680"/>
      <c r="CU38" s="680"/>
      <c r="CV38" s="680"/>
      <c r="CW38" s="680"/>
      <c r="CX38" s="680"/>
      <c r="CY38" s="681"/>
      <c r="CZ38" s="684">
        <v>10.8</v>
      </c>
      <c r="DA38" s="713"/>
      <c r="DB38" s="713"/>
      <c r="DC38" s="717"/>
      <c r="DD38" s="688">
        <v>3694370</v>
      </c>
      <c r="DE38" s="680"/>
      <c r="DF38" s="680"/>
      <c r="DG38" s="680"/>
      <c r="DH38" s="680"/>
      <c r="DI38" s="680"/>
      <c r="DJ38" s="680"/>
      <c r="DK38" s="681"/>
      <c r="DL38" s="688">
        <v>3005779</v>
      </c>
      <c r="DM38" s="680"/>
      <c r="DN38" s="680"/>
      <c r="DO38" s="680"/>
      <c r="DP38" s="680"/>
      <c r="DQ38" s="680"/>
      <c r="DR38" s="680"/>
      <c r="DS38" s="680"/>
      <c r="DT38" s="680"/>
      <c r="DU38" s="680"/>
      <c r="DV38" s="681"/>
      <c r="DW38" s="684">
        <v>12.3</v>
      </c>
      <c r="DX38" s="713"/>
      <c r="DY38" s="713"/>
      <c r="DZ38" s="713"/>
      <c r="EA38" s="713"/>
      <c r="EB38" s="713"/>
      <c r="EC38" s="714"/>
    </row>
    <row r="39" spans="2:133" ht="11.25" customHeight="1">
      <c r="AQ39" s="756" t="s">
        <v>340</v>
      </c>
      <c r="AR39" s="757"/>
      <c r="AS39" s="757"/>
      <c r="AT39" s="757"/>
      <c r="AU39" s="757"/>
      <c r="AV39" s="757"/>
      <c r="AW39" s="757"/>
      <c r="AX39" s="757"/>
      <c r="AY39" s="758"/>
      <c r="AZ39" s="679" t="s">
        <v>128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1377387</v>
      </c>
      <c r="CS39" s="715"/>
      <c r="CT39" s="715"/>
      <c r="CU39" s="715"/>
      <c r="CV39" s="715"/>
      <c r="CW39" s="715"/>
      <c r="CX39" s="715"/>
      <c r="CY39" s="716"/>
      <c r="CZ39" s="684">
        <v>3.6</v>
      </c>
      <c r="DA39" s="713"/>
      <c r="DB39" s="713"/>
      <c r="DC39" s="717"/>
      <c r="DD39" s="688">
        <v>1362345</v>
      </c>
      <c r="DE39" s="715"/>
      <c r="DF39" s="715"/>
      <c r="DG39" s="715"/>
      <c r="DH39" s="715"/>
      <c r="DI39" s="715"/>
      <c r="DJ39" s="715"/>
      <c r="DK39" s="716"/>
      <c r="DL39" s="688" t="s">
        <v>136</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344</v>
      </c>
      <c r="AR40" s="757"/>
      <c r="AS40" s="757"/>
      <c r="AT40" s="757"/>
      <c r="AU40" s="757"/>
      <c r="AV40" s="757"/>
      <c r="AW40" s="757"/>
      <c r="AX40" s="757"/>
      <c r="AY40" s="758"/>
      <c r="AZ40" s="679">
        <v>1174438</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698255</v>
      </c>
      <c r="CS40" s="680"/>
      <c r="CT40" s="680"/>
      <c r="CU40" s="680"/>
      <c r="CV40" s="680"/>
      <c r="CW40" s="680"/>
      <c r="CX40" s="680"/>
      <c r="CY40" s="681"/>
      <c r="CZ40" s="684">
        <v>1.8</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347</v>
      </c>
      <c r="AR41" s="767"/>
      <c r="AS41" s="767"/>
      <c r="AT41" s="767"/>
      <c r="AU41" s="767"/>
      <c r="AV41" s="767"/>
      <c r="AW41" s="767"/>
      <c r="AX41" s="767"/>
      <c r="AY41" s="768"/>
      <c r="AZ41" s="759">
        <v>2556761</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319</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2707839</v>
      </c>
      <c r="CS42" s="680"/>
      <c r="CT42" s="680"/>
      <c r="CU42" s="680"/>
      <c r="CV42" s="680"/>
      <c r="CW42" s="680"/>
      <c r="CX42" s="680"/>
      <c r="CY42" s="681"/>
      <c r="CZ42" s="684">
        <v>7</v>
      </c>
      <c r="DA42" s="685"/>
      <c r="DB42" s="685"/>
      <c r="DC42" s="780"/>
      <c r="DD42" s="688">
        <v>614818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71736</v>
      </c>
      <c r="CS43" s="715"/>
      <c r="CT43" s="715"/>
      <c r="CU43" s="715"/>
      <c r="CV43" s="715"/>
      <c r="CW43" s="715"/>
      <c r="CX43" s="715"/>
      <c r="CY43" s="716"/>
      <c r="CZ43" s="684">
        <v>0.2</v>
      </c>
      <c r="DA43" s="713"/>
      <c r="DB43" s="713"/>
      <c r="DC43" s="717"/>
      <c r="DD43" s="688">
        <v>71736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2707839</v>
      </c>
      <c r="CS44" s="680"/>
      <c r="CT44" s="680"/>
      <c r="CU44" s="680"/>
      <c r="CV44" s="680"/>
      <c r="CW44" s="680"/>
      <c r="CX44" s="680"/>
      <c r="CY44" s="681"/>
      <c r="CZ44" s="684">
        <v>7</v>
      </c>
      <c r="DA44" s="685"/>
      <c r="DB44" s="685"/>
      <c r="DC44" s="780"/>
      <c r="DD44" s="688">
        <v>614818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1645428</v>
      </c>
      <c r="CS45" s="715"/>
      <c r="CT45" s="715"/>
      <c r="CU45" s="715"/>
      <c r="CV45" s="715"/>
      <c r="CW45" s="715"/>
      <c r="CX45" s="715"/>
      <c r="CY45" s="716"/>
      <c r="CZ45" s="684">
        <v>4.3</v>
      </c>
      <c r="DA45" s="713"/>
      <c r="DB45" s="713"/>
      <c r="DC45" s="717"/>
      <c r="DD45" s="688">
        <v>119099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991477</v>
      </c>
      <c r="CS46" s="680"/>
      <c r="CT46" s="680"/>
      <c r="CU46" s="680"/>
      <c r="CV46" s="680"/>
      <c r="CW46" s="680"/>
      <c r="CX46" s="680"/>
      <c r="CY46" s="681"/>
      <c r="CZ46" s="684">
        <v>2.6</v>
      </c>
      <c r="DA46" s="685"/>
      <c r="DB46" s="685"/>
      <c r="DC46" s="780"/>
      <c r="DD46" s="688">
        <v>474324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t="s">
        <v>128</v>
      </c>
      <c r="CS47" s="715"/>
      <c r="CT47" s="715"/>
      <c r="CU47" s="715"/>
      <c r="CV47" s="715"/>
      <c r="CW47" s="715"/>
      <c r="CX47" s="715"/>
      <c r="CY47" s="716"/>
      <c r="CZ47" s="684" t="s">
        <v>245</v>
      </c>
      <c r="DA47" s="713"/>
      <c r="DB47" s="713"/>
      <c r="DC47" s="717"/>
      <c r="DD47" s="688" t="s">
        <v>245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38630924</v>
      </c>
      <c r="CS49" s="749"/>
      <c r="CT49" s="749"/>
      <c r="CU49" s="749"/>
      <c r="CV49" s="749"/>
      <c r="CW49" s="749"/>
      <c r="CX49" s="749"/>
      <c r="CY49" s="781"/>
      <c r="CZ49" s="764">
        <v>100</v>
      </c>
      <c r="DA49" s="782"/>
      <c r="DB49" s="782"/>
      <c r="DC49" s="783"/>
      <c r="DD49" s="784">
        <v>26681614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kfD/CIgz1oyrssdWLxB8C8u7AAr/PTmieCR1I7HsizPT5Funo01crzbJFDAfANulA7iPjxnZ9ShWl5bbSHFuFg==" saltValue="xCajIzLOyeQDOHIRb29x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42520</v>
      </c>
      <c r="R7" s="815"/>
      <c r="S7" s="815"/>
      <c r="T7" s="815"/>
      <c r="U7" s="815"/>
      <c r="V7" s="815">
        <v>38345</v>
      </c>
      <c r="W7" s="815"/>
      <c r="X7" s="815"/>
      <c r="Y7" s="815"/>
      <c r="Z7" s="815"/>
      <c r="AA7" s="815">
        <v>4175</v>
      </c>
      <c r="AB7" s="815"/>
      <c r="AC7" s="815"/>
      <c r="AD7" s="815"/>
      <c r="AE7" s="816"/>
      <c r="AF7" s="817">
        <v>3181</v>
      </c>
      <c r="AG7" s="818"/>
      <c r="AH7" s="818"/>
      <c r="AI7" s="818"/>
      <c r="AJ7" s="819"/>
      <c r="AK7" s="854">
        <v>1614</v>
      </c>
      <c r="AL7" s="855"/>
      <c r="AM7" s="855"/>
      <c r="AN7" s="855"/>
      <c r="AO7" s="855"/>
      <c r="AP7" s="855">
        <v>31811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598</v>
      </c>
      <c r="BT7" s="859"/>
      <c r="BU7" s="859"/>
      <c r="BV7" s="859"/>
      <c r="BW7" s="859"/>
      <c r="BX7" s="859"/>
      <c r="BY7" s="859"/>
      <c r="BZ7" s="859"/>
      <c r="CA7" s="859"/>
      <c r="CB7" s="859"/>
      <c r="CC7" s="859"/>
      <c r="CD7" s="859"/>
      <c r="CE7" s="859"/>
      <c r="CF7" s="859"/>
      <c r="CG7" s="860"/>
      <c r="CH7" s="851">
        <v>2</v>
      </c>
      <c r="CI7" s="852"/>
      <c r="CJ7" s="852"/>
      <c r="CK7" s="852"/>
      <c r="CL7" s="853"/>
      <c r="CM7" s="851">
        <v>2</v>
      </c>
      <c r="CN7" s="852"/>
      <c r="CO7" s="852"/>
      <c r="CP7" s="852"/>
      <c r="CQ7" s="853"/>
      <c r="CR7" s="851">
        <v>10</v>
      </c>
      <c r="CS7" s="852"/>
      <c r="CT7" s="852"/>
      <c r="CU7" s="852"/>
      <c r="CV7" s="853"/>
      <c r="CW7" s="851" t="s">
        <v>597</v>
      </c>
      <c r="CX7" s="852"/>
      <c r="CY7" s="852"/>
      <c r="CZ7" s="852"/>
      <c r="DA7" s="853"/>
      <c r="DB7" s="851" t="s">
        <v>597</v>
      </c>
      <c r="DC7" s="852"/>
      <c r="DD7" s="852"/>
      <c r="DE7" s="852"/>
      <c r="DF7" s="853"/>
      <c r="DG7" s="851" t="s">
        <v>597</v>
      </c>
      <c r="DH7" s="852"/>
      <c r="DI7" s="852"/>
      <c r="DJ7" s="852"/>
      <c r="DK7" s="853"/>
      <c r="DL7" s="851" t="s">
        <v>597</v>
      </c>
      <c r="DM7" s="852"/>
      <c r="DN7" s="852"/>
      <c r="DO7" s="852"/>
      <c r="DP7" s="853"/>
      <c r="DQ7" s="851" t="s">
        <v>597</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12</v>
      </c>
      <c r="R8" s="839"/>
      <c r="S8" s="839"/>
      <c r="T8" s="839"/>
      <c r="U8" s="839"/>
      <c r="V8" s="839">
        <v>0</v>
      </c>
      <c r="W8" s="839"/>
      <c r="X8" s="839"/>
      <c r="Y8" s="839"/>
      <c r="Z8" s="839"/>
      <c r="AA8" s="839">
        <v>12</v>
      </c>
      <c r="AB8" s="839"/>
      <c r="AC8" s="839"/>
      <c r="AD8" s="839"/>
      <c r="AE8" s="840"/>
      <c r="AF8" s="841">
        <v>12</v>
      </c>
      <c r="AG8" s="842"/>
      <c r="AH8" s="842"/>
      <c r="AI8" s="842"/>
      <c r="AJ8" s="843"/>
      <c r="AK8" s="844" t="s">
        <v>585</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599</v>
      </c>
      <c r="BT8" s="849"/>
      <c r="BU8" s="849"/>
      <c r="BV8" s="849"/>
      <c r="BW8" s="849"/>
      <c r="BX8" s="849"/>
      <c r="BY8" s="849"/>
      <c r="BZ8" s="849"/>
      <c r="CA8" s="849"/>
      <c r="CB8" s="849"/>
      <c r="CC8" s="849"/>
      <c r="CD8" s="849"/>
      <c r="CE8" s="849"/>
      <c r="CF8" s="849"/>
      <c r="CG8" s="850"/>
      <c r="CH8" s="861">
        <v>-3</v>
      </c>
      <c r="CI8" s="862"/>
      <c r="CJ8" s="862"/>
      <c r="CK8" s="862"/>
      <c r="CL8" s="863"/>
      <c r="CM8" s="861">
        <v>14</v>
      </c>
      <c r="CN8" s="862"/>
      <c r="CO8" s="862"/>
      <c r="CP8" s="862"/>
      <c r="CQ8" s="863"/>
      <c r="CR8" s="861">
        <v>20</v>
      </c>
      <c r="CS8" s="862"/>
      <c r="CT8" s="862"/>
      <c r="CU8" s="862"/>
      <c r="CV8" s="863"/>
      <c r="CW8" s="861" t="s">
        <v>597</v>
      </c>
      <c r="CX8" s="862"/>
      <c r="CY8" s="862"/>
      <c r="CZ8" s="862"/>
      <c r="DA8" s="863"/>
      <c r="DB8" s="861" t="s">
        <v>597</v>
      </c>
      <c r="DC8" s="862"/>
      <c r="DD8" s="862"/>
      <c r="DE8" s="862"/>
      <c r="DF8" s="863"/>
      <c r="DG8" s="861" t="s">
        <v>597</v>
      </c>
      <c r="DH8" s="862"/>
      <c r="DI8" s="862"/>
      <c r="DJ8" s="862"/>
      <c r="DK8" s="863"/>
      <c r="DL8" s="861" t="s">
        <v>597</v>
      </c>
      <c r="DM8" s="862"/>
      <c r="DN8" s="862"/>
      <c r="DO8" s="862"/>
      <c r="DP8" s="863"/>
      <c r="DQ8" s="861" t="s">
        <v>597</v>
      </c>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289</v>
      </c>
      <c r="R9" s="839"/>
      <c r="S9" s="839"/>
      <c r="T9" s="839"/>
      <c r="U9" s="839"/>
      <c r="V9" s="839">
        <v>289</v>
      </c>
      <c r="W9" s="839"/>
      <c r="X9" s="839"/>
      <c r="Y9" s="839"/>
      <c r="Z9" s="839"/>
      <c r="AA9" s="839">
        <v>0</v>
      </c>
      <c r="AB9" s="839"/>
      <c r="AC9" s="839"/>
      <c r="AD9" s="839"/>
      <c r="AE9" s="840"/>
      <c r="AF9" s="841">
        <v>-27</v>
      </c>
      <c r="AG9" s="842"/>
      <c r="AH9" s="842"/>
      <c r="AI9" s="842"/>
      <c r="AJ9" s="843"/>
      <c r="AK9" s="844" t="s">
        <v>585</v>
      </c>
      <c r="AL9" s="845"/>
      <c r="AM9" s="845"/>
      <c r="AN9" s="845"/>
      <c r="AO9" s="845"/>
      <c r="AP9" s="845">
        <v>285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600</v>
      </c>
      <c r="BS9" s="848" t="s">
        <v>601</v>
      </c>
      <c r="BT9" s="849"/>
      <c r="BU9" s="849"/>
      <c r="BV9" s="849"/>
      <c r="BW9" s="849"/>
      <c r="BX9" s="849"/>
      <c r="BY9" s="849"/>
      <c r="BZ9" s="849"/>
      <c r="CA9" s="849"/>
      <c r="CB9" s="849"/>
      <c r="CC9" s="849"/>
      <c r="CD9" s="849"/>
      <c r="CE9" s="849"/>
      <c r="CF9" s="849"/>
      <c r="CG9" s="850"/>
      <c r="CH9" s="861">
        <v>89</v>
      </c>
      <c r="CI9" s="862"/>
      <c r="CJ9" s="862"/>
      <c r="CK9" s="862"/>
      <c r="CL9" s="863"/>
      <c r="CM9" s="861">
        <v>1039</v>
      </c>
      <c r="CN9" s="862"/>
      <c r="CO9" s="862"/>
      <c r="CP9" s="862"/>
      <c r="CQ9" s="863"/>
      <c r="CR9" s="861">
        <v>2</v>
      </c>
      <c r="CS9" s="862"/>
      <c r="CT9" s="862"/>
      <c r="CU9" s="862"/>
      <c r="CV9" s="863"/>
      <c r="CW9" s="861" t="s">
        <v>597</v>
      </c>
      <c r="CX9" s="862"/>
      <c r="CY9" s="862"/>
      <c r="CZ9" s="862"/>
      <c r="DA9" s="863"/>
      <c r="DB9" s="861" t="s">
        <v>597</v>
      </c>
      <c r="DC9" s="862"/>
      <c r="DD9" s="862"/>
      <c r="DE9" s="862"/>
      <c r="DF9" s="863"/>
      <c r="DG9" s="861" t="s">
        <v>597</v>
      </c>
      <c r="DH9" s="862"/>
      <c r="DI9" s="862"/>
      <c r="DJ9" s="862"/>
      <c r="DK9" s="863"/>
      <c r="DL9" s="861">
        <v>67</v>
      </c>
      <c r="DM9" s="862"/>
      <c r="DN9" s="862"/>
      <c r="DO9" s="862"/>
      <c r="DP9" s="863"/>
      <c r="DQ9" s="861">
        <v>7</v>
      </c>
      <c r="DR9" s="862"/>
      <c r="DS9" s="862"/>
      <c r="DT9" s="862"/>
      <c r="DU9" s="863"/>
      <c r="DV9" s="864"/>
      <c r="DW9" s="865"/>
      <c r="DX9" s="865"/>
      <c r="DY9" s="865"/>
      <c r="DZ9" s="866"/>
      <c r="EA9" s="254"/>
    </row>
    <row r="10" spans="1:131" s="255" customFormat="1" ht="26.25" customHeight="1">
      <c r="A10" s="261">
        <v>4</v>
      </c>
      <c r="B10" s="835" t="s">
        <v>386</v>
      </c>
      <c r="C10" s="836"/>
      <c r="D10" s="836"/>
      <c r="E10" s="836"/>
      <c r="F10" s="836"/>
      <c r="G10" s="836"/>
      <c r="H10" s="836"/>
      <c r="I10" s="836"/>
      <c r="J10" s="836"/>
      <c r="K10" s="836"/>
      <c r="L10" s="836"/>
      <c r="M10" s="836"/>
      <c r="N10" s="836"/>
      <c r="O10" s="836"/>
      <c r="P10" s="837"/>
      <c r="Q10" s="838">
        <v>34</v>
      </c>
      <c r="R10" s="839"/>
      <c r="S10" s="839"/>
      <c r="T10" s="839"/>
      <c r="U10" s="839"/>
      <c r="V10" s="839">
        <v>30</v>
      </c>
      <c r="W10" s="839"/>
      <c r="X10" s="839"/>
      <c r="Y10" s="839"/>
      <c r="Z10" s="839"/>
      <c r="AA10" s="839">
        <v>4</v>
      </c>
      <c r="AB10" s="839"/>
      <c r="AC10" s="839"/>
      <c r="AD10" s="839"/>
      <c r="AE10" s="840"/>
      <c r="AF10" s="841">
        <v>4</v>
      </c>
      <c r="AG10" s="842"/>
      <c r="AH10" s="842"/>
      <c r="AI10" s="842"/>
      <c r="AJ10" s="843"/>
      <c r="AK10" s="844">
        <v>23</v>
      </c>
      <c r="AL10" s="845"/>
      <c r="AM10" s="845"/>
      <c r="AN10" s="845"/>
      <c r="AO10" s="845"/>
      <c r="AP10" s="845">
        <v>35</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t="s">
        <v>387</v>
      </c>
      <c r="C11" s="836"/>
      <c r="D11" s="836"/>
      <c r="E11" s="836"/>
      <c r="F11" s="836"/>
      <c r="G11" s="836"/>
      <c r="H11" s="836"/>
      <c r="I11" s="836"/>
      <c r="J11" s="836"/>
      <c r="K11" s="836"/>
      <c r="L11" s="836"/>
      <c r="M11" s="836"/>
      <c r="N11" s="836"/>
      <c r="O11" s="836"/>
      <c r="P11" s="837"/>
      <c r="Q11" s="838">
        <v>8</v>
      </c>
      <c r="R11" s="839"/>
      <c r="S11" s="839"/>
      <c r="T11" s="839"/>
      <c r="U11" s="839"/>
      <c r="V11" s="839">
        <v>7</v>
      </c>
      <c r="W11" s="839"/>
      <c r="X11" s="839"/>
      <c r="Y11" s="839"/>
      <c r="Z11" s="839"/>
      <c r="AA11" s="839">
        <v>0</v>
      </c>
      <c r="AB11" s="839"/>
      <c r="AC11" s="839"/>
      <c r="AD11" s="839"/>
      <c r="AE11" s="840"/>
      <c r="AF11" s="841">
        <v>0</v>
      </c>
      <c r="AG11" s="842"/>
      <c r="AH11" s="842"/>
      <c r="AI11" s="842"/>
      <c r="AJ11" s="843"/>
      <c r="AK11" s="844">
        <v>4</v>
      </c>
      <c r="AL11" s="845"/>
      <c r="AM11" s="845"/>
      <c r="AN11" s="845"/>
      <c r="AO11" s="845"/>
      <c r="AP11" s="845" t="s">
        <v>585</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389</v>
      </c>
      <c r="B23" s="870" t="s">
        <v>390</v>
      </c>
      <c r="C23" s="871"/>
      <c r="D23" s="871"/>
      <c r="E23" s="871"/>
      <c r="F23" s="871"/>
      <c r="G23" s="871"/>
      <c r="H23" s="871"/>
      <c r="I23" s="871"/>
      <c r="J23" s="871"/>
      <c r="K23" s="871"/>
      <c r="L23" s="871"/>
      <c r="M23" s="871"/>
      <c r="N23" s="871"/>
      <c r="O23" s="871"/>
      <c r="P23" s="872"/>
      <c r="Q23" s="873">
        <v>42822</v>
      </c>
      <c r="R23" s="874"/>
      <c r="S23" s="874"/>
      <c r="T23" s="874"/>
      <c r="U23" s="874"/>
      <c r="V23" s="874">
        <v>38631</v>
      </c>
      <c r="W23" s="874"/>
      <c r="X23" s="874"/>
      <c r="Y23" s="874"/>
      <c r="Z23" s="874"/>
      <c r="AA23" s="874">
        <v>4191</v>
      </c>
      <c r="AB23" s="874"/>
      <c r="AC23" s="874"/>
      <c r="AD23" s="874"/>
      <c r="AE23" s="875"/>
      <c r="AF23" s="876">
        <v>3171</v>
      </c>
      <c r="AG23" s="874"/>
      <c r="AH23" s="874"/>
      <c r="AI23" s="874"/>
      <c r="AJ23" s="877"/>
      <c r="AK23" s="878"/>
      <c r="AL23" s="879"/>
      <c r="AM23" s="879"/>
      <c r="AN23" s="879"/>
      <c r="AO23" s="879"/>
      <c r="AP23" s="874">
        <v>32131</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12584</v>
      </c>
      <c r="R28" s="903"/>
      <c r="S28" s="903"/>
      <c r="T28" s="903"/>
      <c r="U28" s="903"/>
      <c r="V28" s="903">
        <v>12497</v>
      </c>
      <c r="W28" s="903"/>
      <c r="X28" s="903"/>
      <c r="Y28" s="903"/>
      <c r="Z28" s="903"/>
      <c r="AA28" s="903">
        <v>87</v>
      </c>
      <c r="AB28" s="903"/>
      <c r="AC28" s="903"/>
      <c r="AD28" s="903"/>
      <c r="AE28" s="904"/>
      <c r="AF28" s="905">
        <v>87</v>
      </c>
      <c r="AG28" s="903"/>
      <c r="AH28" s="903"/>
      <c r="AI28" s="903"/>
      <c r="AJ28" s="906"/>
      <c r="AK28" s="907">
        <v>1174</v>
      </c>
      <c r="AL28" s="898"/>
      <c r="AM28" s="898"/>
      <c r="AN28" s="898"/>
      <c r="AO28" s="898"/>
      <c r="AP28" s="898" t="s">
        <v>586</v>
      </c>
      <c r="AQ28" s="898"/>
      <c r="AR28" s="898"/>
      <c r="AS28" s="898"/>
      <c r="AT28" s="898"/>
      <c r="AU28" s="898" t="s">
        <v>585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113</v>
      </c>
      <c r="R29" s="839"/>
      <c r="S29" s="839"/>
      <c r="T29" s="839"/>
      <c r="U29" s="839"/>
      <c r="V29" s="839">
        <v>85</v>
      </c>
      <c r="W29" s="839"/>
      <c r="X29" s="839"/>
      <c r="Y29" s="839"/>
      <c r="Z29" s="839"/>
      <c r="AA29" s="839">
        <v>28</v>
      </c>
      <c r="AB29" s="839"/>
      <c r="AC29" s="839"/>
      <c r="AD29" s="839"/>
      <c r="AE29" s="840"/>
      <c r="AF29" s="841">
        <v>28</v>
      </c>
      <c r="AG29" s="842"/>
      <c r="AH29" s="842"/>
      <c r="AI29" s="842"/>
      <c r="AJ29" s="843"/>
      <c r="AK29" s="910">
        <v>5</v>
      </c>
      <c r="AL29" s="911"/>
      <c r="AM29" s="911"/>
      <c r="AN29" s="911"/>
      <c r="AO29" s="911"/>
      <c r="AP29" s="911" t="s">
        <v>585</v>
      </c>
      <c r="AQ29" s="911"/>
      <c r="AR29" s="911"/>
      <c r="AS29" s="911"/>
      <c r="AT29" s="911"/>
      <c r="AU29" s="911" t="s">
        <v>585</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1077</v>
      </c>
      <c r="R30" s="839"/>
      <c r="S30" s="839"/>
      <c r="T30" s="839"/>
      <c r="U30" s="839"/>
      <c r="V30" s="839">
        <v>1070</v>
      </c>
      <c r="W30" s="839"/>
      <c r="X30" s="839"/>
      <c r="Y30" s="839"/>
      <c r="Z30" s="839"/>
      <c r="AA30" s="839">
        <v>7</v>
      </c>
      <c r="AB30" s="839"/>
      <c r="AC30" s="839"/>
      <c r="AD30" s="839"/>
      <c r="AE30" s="840"/>
      <c r="AF30" s="841">
        <v>7</v>
      </c>
      <c r="AG30" s="842"/>
      <c r="AH30" s="842"/>
      <c r="AI30" s="842"/>
      <c r="AJ30" s="843"/>
      <c r="AK30" s="910">
        <v>252</v>
      </c>
      <c r="AL30" s="911"/>
      <c r="AM30" s="911"/>
      <c r="AN30" s="911"/>
      <c r="AO30" s="911"/>
      <c r="AP30" s="911" t="s">
        <v>585</v>
      </c>
      <c r="AQ30" s="911"/>
      <c r="AR30" s="911"/>
      <c r="AS30" s="911"/>
      <c r="AT30" s="911"/>
      <c r="AU30" s="911" t="s">
        <v>585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8649</v>
      </c>
      <c r="R31" s="839"/>
      <c r="S31" s="839"/>
      <c r="T31" s="839"/>
      <c r="U31" s="839"/>
      <c r="V31" s="839">
        <v>8300</v>
      </c>
      <c r="W31" s="839"/>
      <c r="X31" s="839"/>
      <c r="Y31" s="839"/>
      <c r="Z31" s="839"/>
      <c r="AA31" s="839">
        <v>348</v>
      </c>
      <c r="AB31" s="839"/>
      <c r="AC31" s="839"/>
      <c r="AD31" s="839"/>
      <c r="AE31" s="840"/>
      <c r="AF31" s="841">
        <v>348</v>
      </c>
      <c r="AG31" s="842"/>
      <c r="AH31" s="842"/>
      <c r="AI31" s="842"/>
      <c r="AJ31" s="843"/>
      <c r="AK31" s="910">
        <v>1170</v>
      </c>
      <c r="AL31" s="911"/>
      <c r="AM31" s="911"/>
      <c r="AN31" s="911"/>
      <c r="AO31" s="911"/>
      <c r="AP31" s="911" t="s">
        <v>585</v>
      </c>
      <c r="AQ31" s="911"/>
      <c r="AR31" s="911"/>
      <c r="AS31" s="911"/>
      <c r="AT31" s="911"/>
      <c r="AU31" s="911" t="s">
        <v>585</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2678</v>
      </c>
      <c r="R32" s="839"/>
      <c r="S32" s="839"/>
      <c r="T32" s="839"/>
      <c r="U32" s="839"/>
      <c r="V32" s="839">
        <v>2370</v>
      </c>
      <c r="W32" s="839"/>
      <c r="X32" s="839"/>
      <c r="Y32" s="839"/>
      <c r="Z32" s="839"/>
      <c r="AA32" s="839">
        <v>308</v>
      </c>
      <c r="AB32" s="839"/>
      <c r="AC32" s="839"/>
      <c r="AD32" s="839"/>
      <c r="AE32" s="840"/>
      <c r="AF32" s="841">
        <v>2539</v>
      </c>
      <c r="AG32" s="842"/>
      <c r="AH32" s="842"/>
      <c r="AI32" s="842"/>
      <c r="AJ32" s="843"/>
      <c r="AK32" s="910">
        <v>13</v>
      </c>
      <c r="AL32" s="911"/>
      <c r="AM32" s="911"/>
      <c r="AN32" s="911"/>
      <c r="AO32" s="911"/>
      <c r="AP32" s="911">
        <v>7973</v>
      </c>
      <c r="AQ32" s="911"/>
      <c r="AR32" s="911"/>
      <c r="AS32" s="911"/>
      <c r="AT32" s="911"/>
      <c r="AU32" s="911">
        <v>72</v>
      </c>
      <c r="AV32" s="911"/>
      <c r="AW32" s="911"/>
      <c r="AX32" s="911"/>
      <c r="AY32" s="911"/>
      <c r="AZ32" s="912"/>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1686</v>
      </c>
      <c r="R33" s="839"/>
      <c r="S33" s="839"/>
      <c r="T33" s="839"/>
      <c r="U33" s="839"/>
      <c r="V33" s="839">
        <v>1611</v>
      </c>
      <c r="W33" s="839"/>
      <c r="X33" s="839"/>
      <c r="Y33" s="839"/>
      <c r="Z33" s="839"/>
      <c r="AA33" s="839">
        <v>75</v>
      </c>
      <c r="AB33" s="839"/>
      <c r="AC33" s="839"/>
      <c r="AD33" s="839"/>
      <c r="AE33" s="840"/>
      <c r="AF33" s="841">
        <v>823</v>
      </c>
      <c r="AG33" s="842"/>
      <c r="AH33" s="842"/>
      <c r="AI33" s="842"/>
      <c r="AJ33" s="843"/>
      <c r="AK33" s="910">
        <v>620</v>
      </c>
      <c r="AL33" s="911"/>
      <c r="AM33" s="911"/>
      <c r="AN33" s="911"/>
      <c r="AO33" s="911"/>
      <c r="AP33" s="911">
        <v>11051</v>
      </c>
      <c r="AQ33" s="911"/>
      <c r="AR33" s="911"/>
      <c r="AS33" s="911"/>
      <c r="AT33" s="911"/>
      <c r="AU33" s="911">
        <v>3669</v>
      </c>
      <c r="AV33" s="911"/>
      <c r="AW33" s="911"/>
      <c r="AX33" s="911"/>
      <c r="AY33" s="911"/>
      <c r="AZ33" s="912"/>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409</v>
      </c>
      <c r="C34" s="836"/>
      <c r="D34" s="836"/>
      <c r="E34" s="836"/>
      <c r="F34" s="836"/>
      <c r="G34" s="836"/>
      <c r="H34" s="836"/>
      <c r="I34" s="836"/>
      <c r="J34" s="836"/>
      <c r="K34" s="836"/>
      <c r="L34" s="836"/>
      <c r="M34" s="836"/>
      <c r="N34" s="836"/>
      <c r="O34" s="836"/>
      <c r="P34" s="837"/>
      <c r="Q34" s="838">
        <v>748</v>
      </c>
      <c r="R34" s="839"/>
      <c r="S34" s="839"/>
      <c r="T34" s="839"/>
      <c r="U34" s="839"/>
      <c r="V34" s="839">
        <v>706</v>
      </c>
      <c r="W34" s="839"/>
      <c r="X34" s="839"/>
      <c r="Y34" s="839"/>
      <c r="Z34" s="839"/>
      <c r="AA34" s="839">
        <v>43</v>
      </c>
      <c r="AB34" s="839"/>
      <c r="AC34" s="839"/>
      <c r="AD34" s="839"/>
      <c r="AE34" s="840"/>
      <c r="AF34" s="841">
        <v>43</v>
      </c>
      <c r="AG34" s="842"/>
      <c r="AH34" s="842"/>
      <c r="AI34" s="842"/>
      <c r="AJ34" s="843"/>
      <c r="AK34" s="910">
        <v>460</v>
      </c>
      <c r="AL34" s="911"/>
      <c r="AM34" s="911"/>
      <c r="AN34" s="911"/>
      <c r="AO34" s="911"/>
      <c r="AP34" s="911">
        <v>4273</v>
      </c>
      <c r="AQ34" s="911"/>
      <c r="AR34" s="911"/>
      <c r="AS34" s="911"/>
      <c r="AT34" s="911"/>
      <c r="AU34" s="911">
        <v>4273</v>
      </c>
      <c r="AV34" s="911"/>
      <c r="AW34" s="911"/>
      <c r="AX34" s="911"/>
      <c r="AY34" s="911"/>
      <c r="AZ34" s="912"/>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411</v>
      </c>
      <c r="C35" s="836"/>
      <c r="D35" s="836"/>
      <c r="E35" s="836"/>
      <c r="F35" s="836"/>
      <c r="G35" s="836"/>
      <c r="H35" s="836"/>
      <c r="I35" s="836"/>
      <c r="J35" s="836"/>
      <c r="K35" s="836"/>
      <c r="L35" s="836"/>
      <c r="M35" s="836"/>
      <c r="N35" s="836"/>
      <c r="O35" s="836"/>
      <c r="P35" s="837"/>
      <c r="Q35" s="838">
        <v>394</v>
      </c>
      <c r="R35" s="839"/>
      <c r="S35" s="839"/>
      <c r="T35" s="839"/>
      <c r="U35" s="839"/>
      <c r="V35" s="839">
        <v>27</v>
      </c>
      <c r="W35" s="839"/>
      <c r="X35" s="839"/>
      <c r="Y35" s="839"/>
      <c r="Z35" s="839"/>
      <c r="AA35" s="839">
        <v>367</v>
      </c>
      <c r="AB35" s="839"/>
      <c r="AC35" s="839"/>
      <c r="AD35" s="839"/>
      <c r="AE35" s="840"/>
      <c r="AF35" s="841">
        <v>373</v>
      </c>
      <c r="AG35" s="842"/>
      <c r="AH35" s="842"/>
      <c r="AI35" s="842"/>
      <c r="AJ35" s="843"/>
      <c r="AK35" s="910" t="s">
        <v>585</v>
      </c>
      <c r="AL35" s="911"/>
      <c r="AM35" s="911"/>
      <c r="AN35" s="911"/>
      <c r="AO35" s="911"/>
      <c r="AP35" s="911" t="s">
        <v>585</v>
      </c>
      <c r="AQ35" s="911"/>
      <c r="AR35" s="911"/>
      <c r="AS35" s="911"/>
      <c r="AT35" s="911"/>
      <c r="AU35" s="911" t="s">
        <v>585</v>
      </c>
      <c r="AV35" s="911"/>
      <c r="AW35" s="911"/>
      <c r="AX35" s="911"/>
      <c r="AY35" s="911"/>
      <c r="AZ35" s="912"/>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389</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4248</v>
      </c>
      <c r="AG63" s="922"/>
      <c r="AH63" s="922"/>
      <c r="AI63" s="922"/>
      <c r="AJ63" s="923"/>
      <c r="AK63" s="924"/>
      <c r="AL63" s="919"/>
      <c r="AM63" s="919"/>
      <c r="AN63" s="919"/>
      <c r="AO63" s="919"/>
      <c r="AP63" s="922">
        <v>23297</v>
      </c>
      <c r="AQ63" s="922"/>
      <c r="AR63" s="922"/>
      <c r="AS63" s="922"/>
      <c r="AT63" s="922"/>
      <c r="AU63" s="922">
        <v>8014</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397</v>
      </c>
      <c r="AL66" s="821"/>
      <c r="AM66" s="821"/>
      <c r="AN66" s="821"/>
      <c r="AO66" s="822"/>
      <c r="AP66" s="797" t="s">
        <v>422</v>
      </c>
      <c r="AQ66" s="798"/>
      <c r="AR66" s="798"/>
      <c r="AS66" s="798"/>
      <c r="AT66" s="799"/>
      <c r="AU66" s="797" t="s">
        <v>423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587</v>
      </c>
      <c r="C68" s="950"/>
      <c r="D68" s="950"/>
      <c r="E68" s="950"/>
      <c r="F68" s="950"/>
      <c r="G68" s="950"/>
      <c r="H68" s="950"/>
      <c r="I68" s="950"/>
      <c r="J68" s="950"/>
      <c r="K68" s="950"/>
      <c r="L68" s="950"/>
      <c r="M68" s="950"/>
      <c r="N68" s="950"/>
      <c r="O68" s="950"/>
      <c r="P68" s="951"/>
      <c r="Q68" s="952">
        <v>9</v>
      </c>
      <c r="R68" s="946"/>
      <c r="S68" s="946"/>
      <c r="T68" s="946"/>
      <c r="U68" s="946"/>
      <c r="V68" s="946">
        <v>4</v>
      </c>
      <c r="W68" s="946"/>
      <c r="X68" s="946"/>
      <c r="Y68" s="946"/>
      <c r="Z68" s="946"/>
      <c r="AA68" s="946">
        <v>5</v>
      </c>
      <c r="AB68" s="946"/>
      <c r="AC68" s="946"/>
      <c r="AD68" s="946"/>
      <c r="AE68" s="946"/>
      <c r="AF68" s="946">
        <v>5</v>
      </c>
      <c r="AG68" s="946"/>
      <c r="AH68" s="946"/>
      <c r="AI68" s="946"/>
      <c r="AJ68" s="946"/>
      <c r="AK68" s="946" t="s">
        <v>597</v>
      </c>
      <c r="AL68" s="946"/>
      <c r="AM68" s="946"/>
      <c r="AN68" s="946"/>
      <c r="AO68" s="946"/>
      <c r="AP68" s="946" t="s">
        <v>597</v>
      </c>
      <c r="AQ68" s="946"/>
      <c r="AR68" s="946"/>
      <c r="AS68" s="946"/>
      <c r="AT68" s="946"/>
      <c r="AU68" s="946" t="s">
        <v>597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588</v>
      </c>
      <c r="C69" s="954"/>
      <c r="D69" s="954"/>
      <c r="E69" s="954"/>
      <c r="F69" s="954"/>
      <c r="G69" s="954"/>
      <c r="H69" s="954"/>
      <c r="I69" s="954"/>
      <c r="J69" s="954"/>
      <c r="K69" s="954"/>
      <c r="L69" s="954"/>
      <c r="M69" s="954"/>
      <c r="N69" s="954"/>
      <c r="O69" s="954"/>
      <c r="P69" s="955"/>
      <c r="Q69" s="956">
        <v>249</v>
      </c>
      <c r="R69" s="911"/>
      <c r="S69" s="911"/>
      <c r="T69" s="911"/>
      <c r="U69" s="911"/>
      <c r="V69" s="911">
        <v>215</v>
      </c>
      <c r="W69" s="911"/>
      <c r="X69" s="911"/>
      <c r="Y69" s="911"/>
      <c r="Z69" s="911"/>
      <c r="AA69" s="911">
        <v>35</v>
      </c>
      <c r="AB69" s="911"/>
      <c r="AC69" s="911"/>
      <c r="AD69" s="911"/>
      <c r="AE69" s="911"/>
      <c r="AF69" s="911">
        <v>35</v>
      </c>
      <c r="AG69" s="911"/>
      <c r="AH69" s="911"/>
      <c r="AI69" s="911"/>
      <c r="AJ69" s="911"/>
      <c r="AK69" s="911" t="s">
        <v>597</v>
      </c>
      <c r="AL69" s="911"/>
      <c r="AM69" s="911"/>
      <c r="AN69" s="911"/>
      <c r="AO69" s="911"/>
      <c r="AP69" s="911" t="s">
        <v>597</v>
      </c>
      <c r="AQ69" s="911"/>
      <c r="AR69" s="911"/>
      <c r="AS69" s="911"/>
      <c r="AT69" s="911"/>
      <c r="AU69" s="911" t="s">
        <v>597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589</v>
      </c>
      <c r="C70" s="954"/>
      <c r="D70" s="954"/>
      <c r="E70" s="954"/>
      <c r="F70" s="954"/>
      <c r="G70" s="954"/>
      <c r="H70" s="954"/>
      <c r="I70" s="954"/>
      <c r="J70" s="954"/>
      <c r="K70" s="954"/>
      <c r="L70" s="954"/>
      <c r="M70" s="954"/>
      <c r="N70" s="954"/>
      <c r="O70" s="954"/>
      <c r="P70" s="955"/>
      <c r="Q70" s="956">
        <v>6520</v>
      </c>
      <c r="R70" s="911"/>
      <c r="S70" s="911"/>
      <c r="T70" s="911"/>
      <c r="U70" s="911"/>
      <c r="V70" s="911">
        <v>6341</v>
      </c>
      <c r="W70" s="911"/>
      <c r="X70" s="911"/>
      <c r="Y70" s="911"/>
      <c r="Z70" s="911"/>
      <c r="AA70" s="911">
        <v>179</v>
      </c>
      <c r="AB70" s="911"/>
      <c r="AC70" s="911"/>
      <c r="AD70" s="911"/>
      <c r="AE70" s="911"/>
      <c r="AF70" s="911">
        <v>179</v>
      </c>
      <c r="AG70" s="911"/>
      <c r="AH70" s="911"/>
      <c r="AI70" s="911"/>
      <c r="AJ70" s="911"/>
      <c r="AK70" s="911">
        <v>114</v>
      </c>
      <c r="AL70" s="911"/>
      <c r="AM70" s="911"/>
      <c r="AN70" s="911"/>
      <c r="AO70" s="911"/>
      <c r="AP70" s="911">
        <v>998</v>
      </c>
      <c r="AQ70" s="911"/>
      <c r="AR70" s="911"/>
      <c r="AS70" s="911"/>
      <c r="AT70" s="911"/>
      <c r="AU70" s="911">
        <v>311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590</v>
      </c>
      <c r="C71" s="954"/>
      <c r="D71" s="954"/>
      <c r="E71" s="954"/>
      <c r="F71" s="954"/>
      <c r="G71" s="954"/>
      <c r="H71" s="954"/>
      <c r="I71" s="954"/>
      <c r="J71" s="954"/>
      <c r="K71" s="954"/>
      <c r="L71" s="954"/>
      <c r="M71" s="954"/>
      <c r="N71" s="954"/>
      <c r="O71" s="954"/>
      <c r="P71" s="955"/>
      <c r="Q71" s="956">
        <v>2056</v>
      </c>
      <c r="R71" s="911"/>
      <c r="S71" s="911"/>
      <c r="T71" s="911"/>
      <c r="U71" s="911"/>
      <c r="V71" s="911">
        <v>2034</v>
      </c>
      <c r="W71" s="911"/>
      <c r="X71" s="911"/>
      <c r="Y71" s="911"/>
      <c r="Z71" s="911"/>
      <c r="AA71" s="911">
        <v>22</v>
      </c>
      <c r="AB71" s="911"/>
      <c r="AC71" s="911"/>
      <c r="AD71" s="911"/>
      <c r="AE71" s="911"/>
      <c r="AF71" s="911">
        <v>22</v>
      </c>
      <c r="AG71" s="911"/>
      <c r="AH71" s="911"/>
      <c r="AI71" s="911"/>
      <c r="AJ71" s="911"/>
      <c r="AK71" s="911" t="s">
        <v>597</v>
      </c>
      <c r="AL71" s="911"/>
      <c r="AM71" s="911"/>
      <c r="AN71" s="911"/>
      <c r="AO71" s="911"/>
      <c r="AP71" s="911" t="s">
        <v>520</v>
      </c>
      <c r="AQ71" s="911"/>
      <c r="AR71" s="911"/>
      <c r="AS71" s="911"/>
      <c r="AT71" s="911"/>
      <c r="AU71" s="911" t="s">
        <v>520</v>
      </c>
      <c r="AV71" s="911"/>
      <c r="AW71" s="911"/>
      <c r="AX71" s="911"/>
      <c r="AY71" s="911"/>
      <c r="AZ71" s="957" t="s">
        <v>594</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590</v>
      </c>
      <c r="C72" s="954"/>
      <c r="D72" s="954"/>
      <c r="E72" s="954"/>
      <c r="F72" s="954"/>
      <c r="G72" s="954"/>
      <c r="H72" s="954"/>
      <c r="I72" s="954"/>
      <c r="J72" s="954"/>
      <c r="K72" s="954"/>
      <c r="L72" s="954"/>
      <c r="M72" s="954"/>
      <c r="N72" s="954"/>
      <c r="O72" s="954"/>
      <c r="P72" s="955"/>
      <c r="Q72" s="956">
        <v>723894</v>
      </c>
      <c r="R72" s="911"/>
      <c r="S72" s="911"/>
      <c r="T72" s="911"/>
      <c r="U72" s="911"/>
      <c r="V72" s="911">
        <v>705179</v>
      </c>
      <c r="W72" s="911"/>
      <c r="X72" s="911"/>
      <c r="Y72" s="911"/>
      <c r="Z72" s="911"/>
      <c r="AA72" s="911">
        <v>18715</v>
      </c>
      <c r="AB72" s="911"/>
      <c r="AC72" s="911"/>
      <c r="AD72" s="911"/>
      <c r="AE72" s="911"/>
      <c r="AF72" s="911">
        <v>18715</v>
      </c>
      <c r="AG72" s="911"/>
      <c r="AH72" s="911"/>
      <c r="AI72" s="911"/>
      <c r="AJ72" s="911"/>
      <c r="AK72" s="911">
        <v>1705</v>
      </c>
      <c r="AL72" s="911"/>
      <c r="AM72" s="911"/>
      <c r="AN72" s="911"/>
      <c r="AO72" s="911"/>
      <c r="AP72" s="911" t="s">
        <v>520</v>
      </c>
      <c r="AQ72" s="911"/>
      <c r="AR72" s="911"/>
      <c r="AS72" s="911"/>
      <c r="AT72" s="911"/>
      <c r="AU72" s="911" t="s">
        <v>520</v>
      </c>
      <c r="AV72" s="911"/>
      <c r="AW72" s="911"/>
      <c r="AX72" s="911"/>
      <c r="AY72" s="911"/>
      <c r="AZ72" s="957" t="s">
        <v>595</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591</v>
      </c>
      <c r="C73" s="954"/>
      <c r="D73" s="954"/>
      <c r="E73" s="954"/>
      <c r="F73" s="954"/>
      <c r="G73" s="954"/>
      <c r="H73" s="954"/>
      <c r="I73" s="954"/>
      <c r="J73" s="954"/>
      <c r="K73" s="954"/>
      <c r="L73" s="954"/>
      <c r="M73" s="954"/>
      <c r="N73" s="954"/>
      <c r="O73" s="954"/>
      <c r="P73" s="955"/>
      <c r="Q73" s="956">
        <v>23533</v>
      </c>
      <c r="R73" s="911"/>
      <c r="S73" s="911"/>
      <c r="T73" s="911"/>
      <c r="U73" s="911"/>
      <c r="V73" s="911">
        <v>22843</v>
      </c>
      <c r="W73" s="911"/>
      <c r="X73" s="911"/>
      <c r="Y73" s="911"/>
      <c r="Z73" s="911"/>
      <c r="AA73" s="911">
        <v>689</v>
      </c>
      <c r="AB73" s="911"/>
      <c r="AC73" s="911"/>
      <c r="AD73" s="911"/>
      <c r="AE73" s="911"/>
      <c r="AF73" s="911">
        <v>689</v>
      </c>
      <c r="AG73" s="911"/>
      <c r="AH73" s="911"/>
      <c r="AI73" s="911"/>
      <c r="AJ73" s="911"/>
      <c r="AK73" s="911">
        <v>22</v>
      </c>
      <c r="AL73" s="911"/>
      <c r="AM73" s="911"/>
      <c r="AN73" s="911"/>
      <c r="AO73" s="911"/>
      <c r="AP73" s="911" t="s">
        <v>520</v>
      </c>
      <c r="AQ73" s="911"/>
      <c r="AR73" s="911"/>
      <c r="AS73" s="911"/>
      <c r="AT73" s="911"/>
      <c r="AU73" s="911" t="s">
        <v>520</v>
      </c>
      <c r="AV73" s="911"/>
      <c r="AW73" s="911"/>
      <c r="AX73" s="911"/>
      <c r="AY73" s="911"/>
      <c r="AZ73" s="957" t="s">
        <v>594</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591</v>
      </c>
      <c r="C74" s="954"/>
      <c r="D74" s="954"/>
      <c r="E74" s="954"/>
      <c r="F74" s="954"/>
      <c r="G74" s="954"/>
      <c r="H74" s="954"/>
      <c r="I74" s="954"/>
      <c r="J74" s="954"/>
      <c r="K74" s="954"/>
      <c r="L74" s="954"/>
      <c r="M74" s="954"/>
      <c r="N74" s="954"/>
      <c r="O74" s="954"/>
      <c r="P74" s="955"/>
      <c r="Q74" s="956">
        <v>370</v>
      </c>
      <c r="R74" s="911"/>
      <c r="S74" s="911"/>
      <c r="T74" s="911"/>
      <c r="U74" s="911"/>
      <c r="V74" s="911">
        <v>135</v>
      </c>
      <c r="W74" s="911"/>
      <c r="X74" s="911"/>
      <c r="Y74" s="911"/>
      <c r="Z74" s="911"/>
      <c r="AA74" s="911">
        <v>235</v>
      </c>
      <c r="AB74" s="911"/>
      <c r="AC74" s="911"/>
      <c r="AD74" s="911"/>
      <c r="AE74" s="911"/>
      <c r="AF74" s="911">
        <v>235</v>
      </c>
      <c r="AG74" s="911"/>
      <c r="AH74" s="911"/>
      <c r="AI74" s="911"/>
      <c r="AJ74" s="911"/>
      <c r="AK74" s="911" t="s">
        <v>520</v>
      </c>
      <c r="AL74" s="911"/>
      <c r="AM74" s="911"/>
      <c r="AN74" s="911"/>
      <c r="AO74" s="911"/>
      <c r="AP74" s="911" t="s">
        <v>520</v>
      </c>
      <c r="AQ74" s="911"/>
      <c r="AR74" s="911"/>
      <c r="AS74" s="911"/>
      <c r="AT74" s="911"/>
      <c r="AU74" s="911" t="s">
        <v>520</v>
      </c>
      <c r="AV74" s="911"/>
      <c r="AW74" s="911"/>
      <c r="AX74" s="911"/>
      <c r="AY74" s="911"/>
      <c r="AZ74" s="957" t="s">
        <v>596</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592</v>
      </c>
      <c r="C75" s="954"/>
      <c r="D75" s="954"/>
      <c r="E75" s="954"/>
      <c r="F75" s="954"/>
      <c r="G75" s="954"/>
      <c r="H75" s="954"/>
      <c r="I75" s="954"/>
      <c r="J75" s="954"/>
      <c r="K75" s="954"/>
      <c r="L75" s="954"/>
      <c r="M75" s="954"/>
      <c r="N75" s="954"/>
      <c r="O75" s="954"/>
      <c r="P75" s="955"/>
      <c r="Q75" s="959">
        <v>405</v>
      </c>
      <c r="R75" s="960"/>
      <c r="S75" s="960"/>
      <c r="T75" s="960"/>
      <c r="U75" s="910"/>
      <c r="V75" s="961">
        <v>397</v>
      </c>
      <c r="W75" s="960"/>
      <c r="X75" s="960"/>
      <c r="Y75" s="960"/>
      <c r="Z75" s="910"/>
      <c r="AA75" s="961">
        <v>8</v>
      </c>
      <c r="AB75" s="960"/>
      <c r="AC75" s="960"/>
      <c r="AD75" s="960"/>
      <c r="AE75" s="910"/>
      <c r="AF75" s="961">
        <v>8</v>
      </c>
      <c r="AG75" s="960"/>
      <c r="AH75" s="960"/>
      <c r="AI75" s="960"/>
      <c r="AJ75" s="910"/>
      <c r="AK75" s="911" t="s">
        <v>520</v>
      </c>
      <c r="AL75" s="911"/>
      <c r="AM75" s="911"/>
      <c r="AN75" s="911"/>
      <c r="AO75" s="911"/>
      <c r="AP75" s="911" t="s">
        <v>520</v>
      </c>
      <c r="AQ75" s="911"/>
      <c r="AR75" s="911"/>
      <c r="AS75" s="911"/>
      <c r="AT75" s="911"/>
      <c r="AU75" s="911" t="s">
        <v>520</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593</v>
      </c>
      <c r="C76" s="954"/>
      <c r="D76" s="954"/>
      <c r="E76" s="954"/>
      <c r="F76" s="954"/>
      <c r="G76" s="954"/>
      <c r="H76" s="954"/>
      <c r="I76" s="954"/>
      <c r="J76" s="954"/>
      <c r="K76" s="954"/>
      <c r="L76" s="954"/>
      <c r="M76" s="954"/>
      <c r="N76" s="954"/>
      <c r="O76" s="954"/>
      <c r="P76" s="955"/>
      <c r="Q76" s="959">
        <v>52301</v>
      </c>
      <c r="R76" s="960"/>
      <c r="S76" s="960"/>
      <c r="T76" s="960"/>
      <c r="U76" s="910"/>
      <c r="V76" s="961">
        <v>48278</v>
      </c>
      <c r="W76" s="960"/>
      <c r="X76" s="960"/>
      <c r="Y76" s="960"/>
      <c r="Z76" s="910"/>
      <c r="AA76" s="961">
        <v>4023</v>
      </c>
      <c r="AB76" s="960"/>
      <c r="AC76" s="960"/>
      <c r="AD76" s="960"/>
      <c r="AE76" s="910"/>
      <c r="AF76" s="961">
        <v>4023</v>
      </c>
      <c r="AG76" s="960"/>
      <c r="AH76" s="960"/>
      <c r="AI76" s="960"/>
      <c r="AJ76" s="910"/>
      <c r="AK76" s="911" t="s">
        <v>520</v>
      </c>
      <c r="AL76" s="911"/>
      <c r="AM76" s="911"/>
      <c r="AN76" s="911"/>
      <c r="AO76" s="911"/>
      <c r="AP76" s="911" t="s">
        <v>520</v>
      </c>
      <c r="AQ76" s="911"/>
      <c r="AR76" s="911"/>
      <c r="AS76" s="911"/>
      <c r="AT76" s="911"/>
      <c r="AU76" s="911" t="s">
        <v>520</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389</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23911</v>
      </c>
      <c r="AG88" s="922"/>
      <c r="AH88" s="922"/>
      <c r="AI88" s="922"/>
      <c r="AJ88" s="922"/>
      <c r="AK88" s="919"/>
      <c r="AL88" s="919"/>
      <c r="AM88" s="919"/>
      <c r="AN88" s="919"/>
      <c r="AO88" s="919"/>
      <c r="AP88" s="922">
        <v>998</v>
      </c>
      <c r="AQ88" s="922"/>
      <c r="AR88" s="922"/>
      <c r="AS88" s="922"/>
      <c r="AT88" s="922"/>
      <c r="AU88" s="922">
        <v>311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32</v>
      </c>
      <c r="CS102" s="930"/>
      <c r="CT102" s="930"/>
      <c r="CU102" s="930"/>
      <c r="CV102" s="973"/>
      <c r="CW102" s="972" t="s">
        <v>602</v>
      </c>
      <c r="CX102" s="930"/>
      <c r="CY102" s="930"/>
      <c r="CZ102" s="930"/>
      <c r="DA102" s="973"/>
      <c r="DB102" s="972" t="s">
        <v>602</v>
      </c>
      <c r="DC102" s="930"/>
      <c r="DD102" s="930"/>
      <c r="DE102" s="930"/>
      <c r="DF102" s="973"/>
      <c r="DG102" s="972" t="s">
        <v>602</v>
      </c>
      <c r="DH102" s="930"/>
      <c r="DI102" s="930"/>
      <c r="DJ102" s="930"/>
      <c r="DK102" s="973"/>
      <c r="DL102" s="972">
        <v>67</v>
      </c>
      <c r="DM102" s="930"/>
      <c r="DN102" s="930"/>
      <c r="DO102" s="930"/>
      <c r="DP102" s="973"/>
      <c r="DQ102" s="972">
        <v>7</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304</v>
      </c>
      <c r="AG109" s="975"/>
      <c r="AH109" s="975"/>
      <c r="AI109" s="975"/>
      <c r="AJ109" s="976"/>
      <c r="AK109" s="974" t="s">
        <v>303</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304</v>
      </c>
      <c r="BW109" s="975"/>
      <c r="BX109" s="975"/>
      <c r="BY109" s="975"/>
      <c r="BZ109" s="976"/>
      <c r="CA109" s="974" t="s">
        <v>303</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304</v>
      </c>
      <c r="DM109" s="975"/>
      <c r="DN109" s="975"/>
      <c r="DO109" s="975"/>
      <c r="DP109" s="976"/>
      <c r="DQ109" s="974" t="s">
        <v>303</v>
      </c>
      <c r="DR109" s="975"/>
      <c r="DS109" s="975"/>
      <c r="DT109" s="975"/>
      <c r="DU109" s="976"/>
      <c r="DV109" s="974" t="s">
        <v>434</v>
      </c>
      <c r="DW109" s="975"/>
      <c r="DX109" s="975"/>
      <c r="DY109" s="975"/>
      <c r="DZ109" s="977"/>
    </row>
    <row r="110" spans="1:131" s="246" customFormat="1" ht="26.25" customHeight="1">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3553960</v>
      </c>
      <c r="AB110" s="982"/>
      <c r="AC110" s="982"/>
      <c r="AD110" s="982"/>
      <c r="AE110" s="983"/>
      <c r="AF110" s="984">
        <v>3441596</v>
      </c>
      <c r="AG110" s="982"/>
      <c r="AH110" s="982"/>
      <c r="AI110" s="982"/>
      <c r="AJ110" s="983"/>
      <c r="AK110" s="984">
        <v>3440044</v>
      </c>
      <c r="AL110" s="982"/>
      <c r="AM110" s="982"/>
      <c r="AN110" s="982"/>
      <c r="AO110" s="983"/>
      <c r="AP110" s="985">
        <v>16.100000000000001</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31990571</v>
      </c>
      <c r="BR110" s="1017"/>
      <c r="BS110" s="1017"/>
      <c r="BT110" s="1017"/>
      <c r="BU110" s="1017"/>
      <c r="BV110" s="1017">
        <v>32836192</v>
      </c>
      <c r="BW110" s="1017"/>
      <c r="BX110" s="1017"/>
      <c r="BY110" s="1017"/>
      <c r="BZ110" s="1017"/>
      <c r="CA110" s="1017">
        <v>32131466</v>
      </c>
      <c r="CB110" s="1017"/>
      <c r="CC110" s="1017"/>
      <c r="CD110" s="1017"/>
      <c r="CE110" s="1017"/>
      <c r="CF110" s="1031">
        <v>150.69999999999999</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440</v>
      </c>
      <c r="DH110" s="1017"/>
      <c r="DI110" s="1017"/>
      <c r="DJ110" s="1017"/>
      <c r="DK110" s="1017"/>
      <c r="DL110" s="1017" t="s">
        <v>128</v>
      </c>
      <c r="DM110" s="1017"/>
      <c r="DN110" s="1017"/>
      <c r="DO110" s="1017"/>
      <c r="DP110" s="1017"/>
      <c r="DQ110" s="1017" t="s">
        <v>441</v>
      </c>
      <c r="DR110" s="1017"/>
      <c r="DS110" s="1017"/>
      <c r="DT110" s="1017"/>
      <c r="DU110" s="1017"/>
      <c r="DV110" s="1018" t="s">
        <v>441</v>
      </c>
      <c r="DW110" s="1018"/>
      <c r="DX110" s="1018"/>
      <c r="DY110" s="1018"/>
      <c r="DZ110" s="1019"/>
    </row>
    <row r="111" spans="1:131" s="246" customFormat="1" ht="26.25" customHeight="1">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415</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v>162169</v>
      </c>
      <c r="BR111" s="1010"/>
      <c r="BS111" s="1010"/>
      <c r="BT111" s="1010"/>
      <c r="BU111" s="1010"/>
      <c r="BV111" s="1010">
        <v>111615</v>
      </c>
      <c r="BW111" s="1010"/>
      <c r="BX111" s="1010"/>
      <c r="BY111" s="1010"/>
      <c r="BZ111" s="1010"/>
      <c r="CA111" s="1010">
        <v>64184</v>
      </c>
      <c r="CB111" s="1010"/>
      <c r="CC111" s="1010"/>
      <c r="CD111" s="1010"/>
      <c r="CE111" s="1010"/>
      <c r="CF111" s="1004">
        <v>0.3</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245</v>
      </c>
      <c r="DH111" s="1010"/>
      <c r="DI111" s="1010"/>
      <c r="DJ111" s="1010"/>
      <c r="DK111" s="1010"/>
      <c r="DL111" s="1010" t="s">
        <v>441</v>
      </c>
      <c r="DM111" s="1010"/>
      <c r="DN111" s="1010"/>
      <c r="DO111" s="1010"/>
      <c r="DP111" s="1010"/>
      <c r="DQ111" s="1010" t="s">
        <v>415</v>
      </c>
      <c r="DR111" s="1010"/>
      <c r="DS111" s="1010"/>
      <c r="DT111" s="1010"/>
      <c r="DU111" s="1010"/>
      <c r="DV111" s="1011" t="s">
        <v>245</v>
      </c>
      <c r="DW111" s="1011"/>
      <c r="DX111" s="1011"/>
      <c r="DY111" s="1011"/>
      <c r="DZ111" s="1012"/>
    </row>
    <row r="112" spans="1:131" s="246" customFormat="1" ht="26.25" customHeight="1">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415</v>
      </c>
      <c r="AB112" s="1049"/>
      <c r="AC112" s="1049"/>
      <c r="AD112" s="1049"/>
      <c r="AE112" s="1050"/>
      <c r="AF112" s="1051" t="s">
        <v>415</v>
      </c>
      <c r="AG112" s="1049"/>
      <c r="AH112" s="1049"/>
      <c r="AI112" s="1049"/>
      <c r="AJ112" s="1050"/>
      <c r="AK112" s="1051" t="s">
        <v>128</v>
      </c>
      <c r="AL112" s="1049"/>
      <c r="AM112" s="1049"/>
      <c r="AN112" s="1049"/>
      <c r="AO112" s="1050"/>
      <c r="AP112" s="1052" t="s">
        <v>447</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9019668</v>
      </c>
      <c r="BR112" s="1010"/>
      <c r="BS112" s="1010"/>
      <c r="BT112" s="1010"/>
      <c r="BU112" s="1010"/>
      <c r="BV112" s="1010">
        <v>9179721</v>
      </c>
      <c r="BW112" s="1010"/>
      <c r="BX112" s="1010"/>
      <c r="BY112" s="1010"/>
      <c r="BZ112" s="1010"/>
      <c r="CA112" s="1010">
        <v>8013318</v>
      </c>
      <c r="CB112" s="1010"/>
      <c r="CC112" s="1010"/>
      <c r="CD112" s="1010"/>
      <c r="CE112" s="1010"/>
      <c r="CF112" s="1004">
        <v>37.6</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415</v>
      </c>
      <c r="DM112" s="1010"/>
      <c r="DN112" s="1010"/>
      <c r="DO112" s="1010"/>
      <c r="DP112" s="1010"/>
      <c r="DQ112" s="1010" t="s">
        <v>128</v>
      </c>
      <c r="DR112" s="1010"/>
      <c r="DS112" s="1010"/>
      <c r="DT112" s="1010"/>
      <c r="DU112" s="1010"/>
      <c r="DV112" s="1011" t="s">
        <v>441</v>
      </c>
      <c r="DW112" s="1011"/>
      <c r="DX112" s="1011"/>
      <c r="DY112" s="1011"/>
      <c r="DZ112" s="1012"/>
    </row>
    <row r="113" spans="1:130" s="246" customFormat="1" ht="26.25" customHeight="1">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1103815</v>
      </c>
      <c r="AB113" s="1024"/>
      <c r="AC113" s="1024"/>
      <c r="AD113" s="1024"/>
      <c r="AE113" s="1025"/>
      <c r="AF113" s="1026">
        <v>1127511</v>
      </c>
      <c r="AG113" s="1024"/>
      <c r="AH113" s="1024"/>
      <c r="AI113" s="1024"/>
      <c r="AJ113" s="1025"/>
      <c r="AK113" s="1026">
        <v>996968</v>
      </c>
      <c r="AL113" s="1024"/>
      <c r="AM113" s="1024"/>
      <c r="AN113" s="1024"/>
      <c r="AO113" s="1025"/>
      <c r="AP113" s="1027">
        <v>4.7</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425833</v>
      </c>
      <c r="BR113" s="1010"/>
      <c r="BS113" s="1010"/>
      <c r="BT113" s="1010"/>
      <c r="BU113" s="1010"/>
      <c r="BV113" s="1010">
        <v>372040</v>
      </c>
      <c r="BW113" s="1010"/>
      <c r="BX113" s="1010"/>
      <c r="BY113" s="1010"/>
      <c r="BZ113" s="1010"/>
      <c r="CA113" s="1010">
        <v>311470</v>
      </c>
      <c r="CB113" s="1010"/>
      <c r="CC113" s="1010"/>
      <c r="CD113" s="1010"/>
      <c r="CE113" s="1010"/>
      <c r="CF113" s="1004">
        <v>1.5</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415</v>
      </c>
      <c r="DH113" s="1049"/>
      <c r="DI113" s="1049"/>
      <c r="DJ113" s="1049"/>
      <c r="DK113" s="1050"/>
      <c r="DL113" s="1051" t="s">
        <v>128</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52939</v>
      </c>
      <c r="AB114" s="1049"/>
      <c r="AC114" s="1049"/>
      <c r="AD114" s="1049"/>
      <c r="AE114" s="1050"/>
      <c r="AF114" s="1051">
        <v>51749</v>
      </c>
      <c r="AG114" s="1049"/>
      <c r="AH114" s="1049"/>
      <c r="AI114" s="1049"/>
      <c r="AJ114" s="1050"/>
      <c r="AK114" s="1051">
        <v>48504</v>
      </c>
      <c r="AL114" s="1049"/>
      <c r="AM114" s="1049"/>
      <c r="AN114" s="1049"/>
      <c r="AO114" s="1050"/>
      <c r="AP114" s="1052">
        <v>0.2</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7098426</v>
      </c>
      <c r="BR114" s="1010"/>
      <c r="BS114" s="1010"/>
      <c r="BT114" s="1010"/>
      <c r="BU114" s="1010"/>
      <c r="BV114" s="1010">
        <v>6862759</v>
      </c>
      <c r="BW114" s="1010"/>
      <c r="BX114" s="1010"/>
      <c r="BY114" s="1010"/>
      <c r="BZ114" s="1010"/>
      <c r="CA114" s="1010">
        <v>6633396</v>
      </c>
      <c r="CB114" s="1010"/>
      <c r="CC114" s="1010"/>
      <c r="CD114" s="1010"/>
      <c r="CE114" s="1010"/>
      <c r="CF114" s="1004">
        <v>31.1</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456</v>
      </c>
      <c r="DH114" s="1049"/>
      <c r="DI114" s="1049"/>
      <c r="DJ114" s="1049"/>
      <c r="DK114" s="1050"/>
      <c r="DL114" s="1051" t="s">
        <v>415</v>
      </c>
      <c r="DM114" s="1049"/>
      <c r="DN114" s="1049"/>
      <c r="DO114" s="1049"/>
      <c r="DP114" s="1050"/>
      <c r="DQ114" s="1051" t="s">
        <v>415</v>
      </c>
      <c r="DR114" s="1049"/>
      <c r="DS114" s="1049"/>
      <c r="DT114" s="1049"/>
      <c r="DU114" s="1050"/>
      <c r="DV114" s="1052" t="s">
        <v>128</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58040</v>
      </c>
      <c r="AB115" s="1024"/>
      <c r="AC115" s="1024"/>
      <c r="AD115" s="1024"/>
      <c r="AE115" s="1025"/>
      <c r="AF115" s="1026">
        <v>52554</v>
      </c>
      <c r="AG115" s="1024"/>
      <c r="AH115" s="1024"/>
      <c r="AI115" s="1024"/>
      <c r="AJ115" s="1025"/>
      <c r="AK115" s="1026">
        <v>48525</v>
      </c>
      <c r="AL115" s="1024"/>
      <c r="AM115" s="1024"/>
      <c r="AN115" s="1024"/>
      <c r="AO115" s="1025"/>
      <c r="AP115" s="1027">
        <v>0.2</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v>7117</v>
      </c>
      <c r="BR115" s="1010"/>
      <c r="BS115" s="1010"/>
      <c r="BT115" s="1010"/>
      <c r="BU115" s="1010"/>
      <c r="BV115" s="1010">
        <v>6931</v>
      </c>
      <c r="BW115" s="1010"/>
      <c r="BX115" s="1010"/>
      <c r="BY115" s="1010"/>
      <c r="BZ115" s="1010"/>
      <c r="CA115" s="1010">
        <v>6742</v>
      </c>
      <c r="CB115" s="1010"/>
      <c r="CC115" s="1010"/>
      <c r="CD115" s="1010"/>
      <c r="CE115" s="1010"/>
      <c r="CF115" s="1004">
        <v>0</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415</v>
      </c>
      <c r="DM115" s="1049"/>
      <c r="DN115" s="1049"/>
      <c r="DO115" s="1049"/>
      <c r="DP115" s="1050"/>
      <c r="DQ115" s="1051" t="s">
        <v>128</v>
      </c>
      <c r="DR115" s="1049"/>
      <c r="DS115" s="1049"/>
      <c r="DT115" s="1049"/>
      <c r="DU115" s="1050"/>
      <c r="DV115" s="1052" t="s">
        <v>415</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441</v>
      </c>
      <c r="AB116" s="1049"/>
      <c r="AC116" s="1049"/>
      <c r="AD116" s="1049"/>
      <c r="AE116" s="1050"/>
      <c r="AF116" s="1051" t="s">
        <v>128</v>
      </c>
      <c r="AG116" s="1049"/>
      <c r="AH116" s="1049"/>
      <c r="AI116" s="1049"/>
      <c r="AJ116" s="1050"/>
      <c r="AK116" s="1051" t="s">
        <v>441</v>
      </c>
      <c r="AL116" s="1049"/>
      <c r="AM116" s="1049"/>
      <c r="AN116" s="1049"/>
      <c r="AO116" s="1050"/>
      <c r="AP116" s="1052" t="s">
        <v>245</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441</v>
      </c>
      <c r="BR116" s="1010"/>
      <c r="BS116" s="1010"/>
      <c r="BT116" s="1010"/>
      <c r="BU116" s="1010"/>
      <c r="BV116" s="1010" t="s">
        <v>447</v>
      </c>
      <c r="BW116" s="1010"/>
      <c r="BX116" s="1010"/>
      <c r="BY116" s="1010"/>
      <c r="BZ116" s="1010"/>
      <c r="CA116" s="1010" t="s">
        <v>447</v>
      </c>
      <c r="CB116" s="1010"/>
      <c r="CC116" s="1010"/>
      <c r="CD116" s="1010"/>
      <c r="CE116" s="1010"/>
      <c r="CF116" s="1004" t="s">
        <v>415</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245</v>
      </c>
      <c r="DH116" s="1049"/>
      <c r="DI116" s="1049"/>
      <c r="DJ116" s="1049"/>
      <c r="DK116" s="1050"/>
      <c r="DL116" s="1051" t="s">
        <v>245</v>
      </c>
      <c r="DM116" s="1049"/>
      <c r="DN116" s="1049"/>
      <c r="DO116" s="1049"/>
      <c r="DP116" s="1050"/>
      <c r="DQ116" s="1051" t="s">
        <v>245</v>
      </c>
      <c r="DR116" s="1049"/>
      <c r="DS116" s="1049"/>
      <c r="DT116" s="1049"/>
      <c r="DU116" s="1050"/>
      <c r="DV116" s="1052" t="s">
        <v>456</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4768754</v>
      </c>
      <c r="AB117" s="1067"/>
      <c r="AC117" s="1067"/>
      <c r="AD117" s="1067"/>
      <c r="AE117" s="1068"/>
      <c r="AF117" s="1069">
        <v>4673410</v>
      </c>
      <c r="AG117" s="1067"/>
      <c r="AH117" s="1067"/>
      <c r="AI117" s="1067"/>
      <c r="AJ117" s="1068"/>
      <c r="AK117" s="1069">
        <v>4534041</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415</v>
      </c>
      <c r="BR117" s="1010"/>
      <c r="BS117" s="1010"/>
      <c r="BT117" s="1010"/>
      <c r="BU117" s="1010"/>
      <c r="BV117" s="1010" t="s">
        <v>456</v>
      </c>
      <c r="BW117" s="1010"/>
      <c r="BX117" s="1010"/>
      <c r="BY117" s="1010"/>
      <c r="BZ117" s="1010"/>
      <c r="CA117" s="1010" t="s">
        <v>456</v>
      </c>
      <c r="CB117" s="1010"/>
      <c r="CC117" s="1010"/>
      <c r="CD117" s="1010"/>
      <c r="CE117" s="1010"/>
      <c r="CF117" s="1004" t="s">
        <v>415</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415</v>
      </c>
      <c r="DH117" s="1049"/>
      <c r="DI117" s="1049"/>
      <c r="DJ117" s="1049"/>
      <c r="DK117" s="1050"/>
      <c r="DL117" s="1051" t="s">
        <v>415</v>
      </c>
      <c r="DM117" s="1049"/>
      <c r="DN117" s="1049"/>
      <c r="DO117" s="1049"/>
      <c r="DP117" s="1050"/>
      <c r="DQ117" s="1051" t="s">
        <v>441</v>
      </c>
      <c r="DR117" s="1049"/>
      <c r="DS117" s="1049"/>
      <c r="DT117" s="1049"/>
      <c r="DU117" s="1050"/>
      <c r="DV117" s="1052" t="s">
        <v>415</v>
      </c>
      <c r="DW117" s="1053"/>
      <c r="DX117" s="1053"/>
      <c r="DY117" s="1053"/>
      <c r="DZ117" s="1054"/>
    </row>
    <row r="118" spans="1:130" s="246" customFormat="1" ht="26.25" customHeight="1">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304</v>
      </c>
      <c r="AG118" s="975"/>
      <c r="AH118" s="975"/>
      <c r="AI118" s="975"/>
      <c r="AJ118" s="976"/>
      <c r="AK118" s="974" t="s">
        <v>303</v>
      </c>
      <c r="AL118" s="975"/>
      <c r="AM118" s="975"/>
      <c r="AN118" s="975"/>
      <c r="AO118" s="976"/>
      <c r="AP118" s="1061" t="s">
        <v>434</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441</v>
      </c>
      <c r="BW118" s="1088"/>
      <c r="BX118" s="1088"/>
      <c r="BY118" s="1088"/>
      <c r="BZ118" s="1088"/>
      <c r="CA118" s="1088" t="s">
        <v>441</v>
      </c>
      <c r="CB118" s="1088"/>
      <c r="CC118" s="1088"/>
      <c r="CD118" s="1088"/>
      <c r="CE118" s="1088"/>
      <c r="CF118" s="1004" t="s">
        <v>441</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415</v>
      </c>
      <c r="DH118" s="1049"/>
      <c r="DI118" s="1049"/>
      <c r="DJ118" s="1049"/>
      <c r="DK118" s="1050"/>
      <c r="DL118" s="1051" t="s">
        <v>456</v>
      </c>
      <c r="DM118" s="1049"/>
      <c r="DN118" s="1049"/>
      <c r="DO118" s="1049"/>
      <c r="DP118" s="1050"/>
      <c r="DQ118" s="1051" t="s">
        <v>440</v>
      </c>
      <c r="DR118" s="1049"/>
      <c r="DS118" s="1049"/>
      <c r="DT118" s="1049"/>
      <c r="DU118" s="1050"/>
      <c r="DV118" s="1052" t="s">
        <v>441</v>
      </c>
      <c r="DW118" s="1053"/>
      <c r="DX118" s="1053"/>
      <c r="DY118" s="1053"/>
      <c r="DZ118" s="1054"/>
    </row>
    <row r="119" spans="1:130" s="246" customFormat="1" ht="26.25" customHeight="1">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456</v>
      </c>
      <c r="AB119" s="982"/>
      <c r="AC119" s="982"/>
      <c r="AD119" s="982"/>
      <c r="AE119" s="983"/>
      <c r="AF119" s="984" t="s">
        <v>415</v>
      </c>
      <c r="AG119" s="982"/>
      <c r="AH119" s="982"/>
      <c r="AI119" s="982"/>
      <c r="AJ119" s="983"/>
      <c r="AK119" s="984" t="s">
        <v>441</v>
      </c>
      <c r="AL119" s="982"/>
      <c r="AM119" s="982"/>
      <c r="AN119" s="982"/>
      <c r="AO119" s="983"/>
      <c r="AP119" s="985" t="s">
        <v>441</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468</v>
      </c>
      <c r="BP119" s="1096"/>
      <c r="BQ119" s="1087">
        <v>48703784</v>
      </c>
      <c r="BR119" s="1088"/>
      <c r="BS119" s="1088"/>
      <c r="BT119" s="1088"/>
      <c r="BU119" s="1088"/>
      <c r="BV119" s="1088">
        <v>49369258</v>
      </c>
      <c r="BW119" s="1088"/>
      <c r="BX119" s="1088"/>
      <c r="BY119" s="1088"/>
      <c r="BZ119" s="1088"/>
      <c r="CA119" s="1088">
        <v>47160576</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162169</v>
      </c>
      <c r="DH119" s="1074"/>
      <c r="DI119" s="1074"/>
      <c r="DJ119" s="1074"/>
      <c r="DK119" s="1075"/>
      <c r="DL119" s="1073">
        <v>111615</v>
      </c>
      <c r="DM119" s="1074"/>
      <c r="DN119" s="1074"/>
      <c r="DO119" s="1074"/>
      <c r="DP119" s="1075"/>
      <c r="DQ119" s="1073">
        <v>64184</v>
      </c>
      <c r="DR119" s="1074"/>
      <c r="DS119" s="1074"/>
      <c r="DT119" s="1074"/>
      <c r="DU119" s="1075"/>
      <c r="DV119" s="1076">
        <v>0.3</v>
      </c>
      <c r="DW119" s="1077"/>
      <c r="DX119" s="1077"/>
      <c r="DY119" s="1077"/>
      <c r="DZ119" s="1078"/>
    </row>
    <row r="120" spans="1:130" s="246" customFormat="1" ht="26.25" customHeight="1">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456</v>
      </c>
      <c r="AB120" s="1049"/>
      <c r="AC120" s="1049"/>
      <c r="AD120" s="1049"/>
      <c r="AE120" s="1050"/>
      <c r="AF120" s="1051" t="s">
        <v>128</v>
      </c>
      <c r="AG120" s="1049"/>
      <c r="AH120" s="1049"/>
      <c r="AI120" s="1049"/>
      <c r="AJ120" s="1050"/>
      <c r="AK120" s="1051" t="s">
        <v>456</v>
      </c>
      <c r="AL120" s="1049"/>
      <c r="AM120" s="1049"/>
      <c r="AN120" s="1049"/>
      <c r="AO120" s="1050"/>
      <c r="AP120" s="1052" t="s">
        <v>441</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11167149</v>
      </c>
      <c r="BR120" s="1017"/>
      <c r="BS120" s="1017"/>
      <c r="BT120" s="1017"/>
      <c r="BU120" s="1017"/>
      <c r="BV120" s="1017">
        <v>10642235</v>
      </c>
      <c r="BW120" s="1017"/>
      <c r="BX120" s="1017"/>
      <c r="BY120" s="1017"/>
      <c r="BZ120" s="1017"/>
      <c r="CA120" s="1017">
        <v>10673573</v>
      </c>
      <c r="CB120" s="1017"/>
      <c r="CC120" s="1017"/>
      <c r="CD120" s="1017"/>
      <c r="CE120" s="1017"/>
      <c r="CF120" s="1031">
        <v>50.1</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4813872</v>
      </c>
      <c r="DH120" s="1017"/>
      <c r="DI120" s="1017"/>
      <c r="DJ120" s="1017"/>
      <c r="DK120" s="1017"/>
      <c r="DL120" s="1017">
        <v>4527121</v>
      </c>
      <c r="DM120" s="1017"/>
      <c r="DN120" s="1017"/>
      <c r="DO120" s="1017"/>
      <c r="DP120" s="1017"/>
      <c r="DQ120" s="1017">
        <v>4272707</v>
      </c>
      <c r="DR120" s="1017"/>
      <c r="DS120" s="1017"/>
      <c r="DT120" s="1017"/>
      <c r="DU120" s="1017"/>
      <c r="DV120" s="1018">
        <v>20</v>
      </c>
      <c r="DW120" s="1018"/>
      <c r="DX120" s="1018"/>
      <c r="DY120" s="1018"/>
      <c r="DZ120" s="1019"/>
    </row>
    <row r="121" spans="1:130" s="246" customFormat="1" ht="26.25" customHeight="1">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456</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4470976</v>
      </c>
      <c r="BR121" s="1010"/>
      <c r="BS121" s="1010"/>
      <c r="BT121" s="1010"/>
      <c r="BU121" s="1010"/>
      <c r="BV121" s="1010">
        <v>4519264</v>
      </c>
      <c r="BW121" s="1010"/>
      <c r="BX121" s="1010"/>
      <c r="BY121" s="1010"/>
      <c r="BZ121" s="1010"/>
      <c r="CA121" s="1010">
        <v>4445569</v>
      </c>
      <c r="CB121" s="1010"/>
      <c r="CC121" s="1010"/>
      <c r="CD121" s="1010"/>
      <c r="CE121" s="1010"/>
      <c r="CF121" s="1004">
        <v>20.9</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4145563</v>
      </c>
      <c r="DH121" s="1010"/>
      <c r="DI121" s="1010"/>
      <c r="DJ121" s="1010"/>
      <c r="DK121" s="1010"/>
      <c r="DL121" s="1010">
        <v>4581810</v>
      </c>
      <c r="DM121" s="1010"/>
      <c r="DN121" s="1010"/>
      <c r="DO121" s="1010"/>
      <c r="DP121" s="1010"/>
      <c r="DQ121" s="1010">
        <v>3668854</v>
      </c>
      <c r="DR121" s="1010"/>
      <c r="DS121" s="1010"/>
      <c r="DT121" s="1010"/>
      <c r="DU121" s="1010"/>
      <c r="DV121" s="1011">
        <v>17.2</v>
      </c>
      <c r="DW121" s="1011"/>
      <c r="DX121" s="1011"/>
      <c r="DY121" s="1011"/>
      <c r="DZ121" s="1012"/>
    </row>
    <row r="122" spans="1:130" s="246" customFormat="1" ht="26.25" customHeight="1">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441</v>
      </c>
      <c r="AG122" s="1049"/>
      <c r="AH122" s="1049"/>
      <c r="AI122" s="1049"/>
      <c r="AJ122" s="1050"/>
      <c r="AK122" s="1051" t="s">
        <v>128</v>
      </c>
      <c r="AL122" s="1049"/>
      <c r="AM122" s="1049"/>
      <c r="AN122" s="1049"/>
      <c r="AO122" s="1050"/>
      <c r="AP122" s="1052" t="s">
        <v>456</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35662506</v>
      </c>
      <c r="BR122" s="1088"/>
      <c r="BS122" s="1088"/>
      <c r="BT122" s="1088"/>
      <c r="BU122" s="1088"/>
      <c r="BV122" s="1088">
        <v>35330118</v>
      </c>
      <c r="BW122" s="1088"/>
      <c r="BX122" s="1088"/>
      <c r="BY122" s="1088"/>
      <c r="BZ122" s="1088"/>
      <c r="CA122" s="1088">
        <v>34796136</v>
      </c>
      <c r="CB122" s="1088"/>
      <c r="CC122" s="1088"/>
      <c r="CD122" s="1088"/>
      <c r="CE122" s="1088"/>
      <c r="CF122" s="1108">
        <v>163.19999999999999</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60233</v>
      </c>
      <c r="DH122" s="1010"/>
      <c r="DI122" s="1010"/>
      <c r="DJ122" s="1010"/>
      <c r="DK122" s="1010"/>
      <c r="DL122" s="1010">
        <v>70790</v>
      </c>
      <c r="DM122" s="1010"/>
      <c r="DN122" s="1010"/>
      <c r="DO122" s="1010"/>
      <c r="DP122" s="1010"/>
      <c r="DQ122" s="1010">
        <v>71757</v>
      </c>
      <c r="DR122" s="1010"/>
      <c r="DS122" s="1010"/>
      <c r="DT122" s="1010"/>
      <c r="DU122" s="1010"/>
      <c r="DV122" s="1011">
        <v>0.3</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441</v>
      </c>
      <c r="AB123" s="1049"/>
      <c r="AC123" s="1049"/>
      <c r="AD123" s="1049"/>
      <c r="AE123" s="1050"/>
      <c r="AF123" s="1051" t="s">
        <v>128</v>
      </c>
      <c r="AG123" s="1049"/>
      <c r="AH123" s="1049"/>
      <c r="AI123" s="1049"/>
      <c r="AJ123" s="1050"/>
      <c r="AK123" s="1051" t="s">
        <v>441</v>
      </c>
      <c r="AL123" s="1049"/>
      <c r="AM123" s="1049"/>
      <c r="AN123" s="1049"/>
      <c r="AO123" s="1050"/>
      <c r="AP123" s="1052" t="s">
        <v>441</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479</v>
      </c>
      <c r="BP123" s="1096"/>
      <c r="BQ123" s="1155">
        <v>51300631</v>
      </c>
      <c r="BR123" s="1156"/>
      <c r="BS123" s="1156"/>
      <c r="BT123" s="1156"/>
      <c r="BU123" s="1156"/>
      <c r="BV123" s="1156">
        <v>50491617</v>
      </c>
      <c r="BW123" s="1156"/>
      <c r="BX123" s="1156"/>
      <c r="BY123" s="1156"/>
      <c r="BZ123" s="1156"/>
      <c r="CA123" s="1156">
        <v>49915278</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441</v>
      </c>
      <c r="DM123" s="1049"/>
      <c r="DN123" s="1049"/>
      <c r="DO123" s="1049"/>
      <c r="DP123" s="1050"/>
      <c r="DQ123" s="1051" t="s">
        <v>441</v>
      </c>
      <c r="DR123" s="1049"/>
      <c r="DS123" s="1049"/>
      <c r="DT123" s="1049"/>
      <c r="DU123" s="1050"/>
      <c r="DV123" s="1052" t="s">
        <v>441</v>
      </c>
      <c r="DW123" s="1053"/>
      <c r="DX123" s="1053"/>
      <c r="DY123" s="1053"/>
      <c r="DZ123" s="1054"/>
    </row>
    <row r="124" spans="1:130" s="246" customFormat="1" ht="26.25" customHeight="1" thickBot="1">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441</v>
      </c>
      <c r="AB124" s="1049"/>
      <c r="AC124" s="1049"/>
      <c r="AD124" s="1049"/>
      <c r="AE124" s="1050"/>
      <c r="AF124" s="1051" t="s">
        <v>441</v>
      </c>
      <c r="AG124" s="1049"/>
      <c r="AH124" s="1049"/>
      <c r="AI124" s="1049"/>
      <c r="AJ124" s="1050"/>
      <c r="AK124" s="1051" t="s">
        <v>128</v>
      </c>
      <c r="AL124" s="1049"/>
      <c r="AM124" s="1049"/>
      <c r="AN124" s="1049"/>
      <c r="AO124" s="1050"/>
      <c r="AP124" s="1052" t="s">
        <v>441</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128</v>
      </c>
      <c r="BR124" s="1118"/>
      <c r="BS124" s="1118"/>
      <c r="BT124" s="1118"/>
      <c r="BU124" s="1118"/>
      <c r="BV124" s="1118" t="s">
        <v>441</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441</v>
      </c>
      <c r="DH124" s="1074"/>
      <c r="DI124" s="1074"/>
      <c r="DJ124" s="1074"/>
      <c r="DK124" s="1075"/>
      <c r="DL124" s="1073" t="s">
        <v>415</v>
      </c>
      <c r="DM124" s="1074"/>
      <c r="DN124" s="1074"/>
      <c r="DO124" s="1074"/>
      <c r="DP124" s="1075"/>
      <c r="DQ124" s="1073" t="s">
        <v>441</v>
      </c>
      <c r="DR124" s="1074"/>
      <c r="DS124" s="1074"/>
      <c r="DT124" s="1074"/>
      <c r="DU124" s="1075"/>
      <c r="DV124" s="1076" t="s">
        <v>441</v>
      </c>
      <c r="DW124" s="1077"/>
      <c r="DX124" s="1077"/>
      <c r="DY124" s="1077"/>
      <c r="DZ124" s="1078"/>
    </row>
    <row r="125" spans="1:130" s="246" customFormat="1" ht="26.25" customHeight="1">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441</v>
      </c>
      <c r="AB125" s="1049"/>
      <c r="AC125" s="1049"/>
      <c r="AD125" s="1049"/>
      <c r="AE125" s="1050"/>
      <c r="AF125" s="1051" t="s">
        <v>441</v>
      </c>
      <c r="AG125" s="1049"/>
      <c r="AH125" s="1049"/>
      <c r="AI125" s="1049"/>
      <c r="AJ125" s="1050"/>
      <c r="AK125" s="1051" t="s">
        <v>441</v>
      </c>
      <c r="AL125" s="1049"/>
      <c r="AM125" s="1049"/>
      <c r="AN125" s="1049"/>
      <c r="AO125" s="1050"/>
      <c r="AP125" s="1052" t="s">
        <v>441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441</v>
      </c>
      <c r="DH125" s="1017"/>
      <c r="DI125" s="1017"/>
      <c r="DJ125" s="1017"/>
      <c r="DK125" s="1017"/>
      <c r="DL125" s="1017" t="s">
        <v>415</v>
      </c>
      <c r="DM125" s="1017"/>
      <c r="DN125" s="1017"/>
      <c r="DO125" s="1017"/>
      <c r="DP125" s="1017"/>
      <c r="DQ125" s="1017" t="s">
        <v>441</v>
      </c>
      <c r="DR125" s="1017"/>
      <c r="DS125" s="1017"/>
      <c r="DT125" s="1017"/>
      <c r="DU125" s="1017"/>
      <c r="DV125" s="1018" t="s">
        <v>441</v>
      </c>
      <c r="DW125" s="1018"/>
      <c r="DX125" s="1018"/>
      <c r="DY125" s="1018"/>
      <c r="DZ125" s="1019"/>
    </row>
    <row r="126" spans="1:130" s="246" customFormat="1" ht="26.25" customHeight="1" thickBot="1">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52891</v>
      </c>
      <c r="AB126" s="1049"/>
      <c r="AC126" s="1049"/>
      <c r="AD126" s="1049"/>
      <c r="AE126" s="1050"/>
      <c r="AF126" s="1051">
        <v>50553</v>
      </c>
      <c r="AG126" s="1049"/>
      <c r="AH126" s="1049"/>
      <c r="AI126" s="1049"/>
      <c r="AJ126" s="1050"/>
      <c r="AK126" s="1051">
        <v>47427</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415</v>
      </c>
      <c r="DH126" s="1010"/>
      <c r="DI126" s="1010"/>
      <c r="DJ126" s="1010"/>
      <c r="DK126" s="1010"/>
      <c r="DL126" s="1010" t="s">
        <v>441</v>
      </c>
      <c r="DM126" s="1010"/>
      <c r="DN126" s="1010"/>
      <c r="DO126" s="1010"/>
      <c r="DP126" s="1010"/>
      <c r="DQ126" s="1010" t="s">
        <v>441</v>
      </c>
      <c r="DR126" s="1010"/>
      <c r="DS126" s="1010"/>
      <c r="DT126" s="1010"/>
      <c r="DU126" s="1010"/>
      <c r="DV126" s="1011" t="s">
        <v>441</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5149</v>
      </c>
      <c r="AB127" s="1049"/>
      <c r="AC127" s="1049"/>
      <c r="AD127" s="1049"/>
      <c r="AE127" s="1050"/>
      <c r="AF127" s="1051">
        <v>2001</v>
      </c>
      <c r="AG127" s="1049"/>
      <c r="AH127" s="1049"/>
      <c r="AI127" s="1049"/>
      <c r="AJ127" s="1050"/>
      <c r="AK127" s="1051">
        <v>1098</v>
      </c>
      <c r="AL127" s="1049"/>
      <c r="AM127" s="1049"/>
      <c r="AN127" s="1049"/>
      <c r="AO127" s="1050"/>
      <c r="AP127" s="1052">
        <v>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441</v>
      </c>
      <c r="DH127" s="1010"/>
      <c r="DI127" s="1010"/>
      <c r="DJ127" s="1010"/>
      <c r="DK127" s="1010"/>
      <c r="DL127" s="1010" t="s">
        <v>441</v>
      </c>
      <c r="DM127" s="1010"/>
      <c r="DN127" s="1010"/>
      <c r="DO127" s="1010"/>
      <c r="DP127" s="1010"/>
      <c r="DQ127" s="1010" t="s">
        <v>441</v>
      </c>
      <c r="DR127" s="1010"/>
      <c r="DS127" s="1010"/>
      <c r="DT127" s="1010"/>
      <c r="DU127" s="1010"/>
      <c r="DV127" s="1011" t="s">
        <v>441</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383637</v>
      </c>
      <c r="AB128" s="1138"/>
      <c r="AC128" s="1138"/>
      <c r="AD128" s="1138"/>
      <c r="AE128" s="1139"/>
      <c r="AF128" s="1140">
        <v>407669</v>
      </c>
      <c r="AG128" s="1138"/>
      <c r="AH128" s="1138"/>
      <c r="AI128" s="1138"/>
      <c r="AJ128" s="1139"/>
      <c r="AK128" s="1140">
        <v>383000</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128</v>
      </c>
      <c r="BG128" s="1145"/>
      <c r="BH128" s="1145"/>
      <c r="BI128" s="1145"/>
      <c r="BJ128" s="1145"/>
      <c r="BK128" s="1145"/>
      <c r="BL128" s="1146"/>
      <c r="BM128" s="1144">
        <v>12.12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v>7117</v>
      </c>
      <c r="DH128" s="1130"/>
      <c r="DI128" s="1130"/>
      <c r="DJ128" s="1130"/>
      <c r="DK128" s="1130"/>
      <c r="DL128" s="1130">
        <v>6931</v>
      </c>
      <c r="DM128" s="1130"/>
      <c r="DN128" s="1130"/>
      <c r="DO128" s="1130"/>
      <c r="DP128" s="1130"/>
      <c r="DQ128" s="1130">
        <v>6742</v>
      </c>
      <c r="DR128" s="1130"/>
      <c r="DS128" s="1130"/>
      <c r="DT128" s="1130"/>
      <c r="DU128" s="1130"/>
      <c r="DV128" s="1131">
        <v>0</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24369416</v>
      </c>
      <c r="AB129" s="1049"/>
      <c r="AC129" s="1049"/>
      <c r="AD129" s="1049"/>
      <c r="AE129" s="1050"/>
      <c r="AF129" s="1051">
        <v>24342013</v>
      </c>
      <c r="AG129" s="1049"/>
      <c r="AH129" s="1049"/>
      <c r="AI129" s="1049"/>
      <c r="AJ129" s="1050"/>
      <c r="AK129" s="1051">
        <v>24395039</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498</v>
      </c>
      <c r="BG129" s="1159"/>
      <c r="BH129" s="1159"/>
      <c r="BI129" s="1159"/>
      <c r="BJ129" s="1159"/>
      <c r="BK129" s="1159"/>
      <c r="BL129" s="1160"/>
      <c r="BM129" s="1158">
        <v>17.12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3103764</v>
      </c>
      <c r="AB130" s="1049"/>
      <c r="AC130" s="1049"/>
      <c r="AD130" s="1049"/>
      <c r="AE130" s="1050"/>
      <c r="AF130" s="1051">
        <v>3092504</v>
      </c>
      <c r="AG130" s="1049"/>
      <c r="AH130" s="1049"/>
      <c r="AI130" s="1049"/>
      <c r="AJ130" s="1050"/>
      <c r="AK130" s="1051">
        <v>3073860</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5.5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21265652</v>
      </c>
      <c r="AB131" s="1074"/>
      <c r="AC131" s="1074"/>
      <c r="AD131" s="1074"/>
      <c r="AE131" s="1075"/>
      <c r="AF131" s="1073">
        <v>21249509</v>
      </c>
      <c r="AG131" s="1074"/>
      <c r="AH131" s="1074"/>
      <c r="AI131" s="1074"/>
      <c r="AJ131" s="1075"/>
      <c r="AK131" s="1073">
        <v>21321179</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440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6.0254583310000003</v>
      </c>
      <c r="AB132" s="1190"/>
      <c r="AC132" s="1190"/>
      <c r="AD132" s="1190"/>
      <c r="AE132" s="1191"/>
      <c r="AF132" s="1192">
        <v>5.5212428669999998</v>
      </c>
      <c r="AG132" s="1190"/>
      <c r="AH132" s="1190"/>
      <c r="AI132" s="1190"/>
      <c r="AJ132" s="1191"/>
      <c r="AK132" s="1192">
        <v>5.052164329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6.2</v>
      </c>
      <c r="AB133" s="1173"/>
      <c r="AC133" s="1173"/>
      <c r="AD133" s="1173"/>
      <c r="AE133" s="1174"/>
      <c r="AF133" s="1172">
        <v>6</v>
      </c>
      <c r="AG133" s="1173"/>
      <c r="AH133" s="1173"/>
      <c r="AI133" s="1173"/>
      <c r="AJ133" s="1174"/>
      <c r="AK133" s="1172">
        <v>5.5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GayUtgUgo9HToPO/LiRPOmZeAYqs7C6dW3A10lxW66I+LlglhosBApXr4yAo5NJDiToQpRKJqWhPD2hx3po7g==" saltValue="cHP72xfhesIJbS5v68cM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P0rNi6XFmXXfgcOs9EJaXX1+Vo7Ip15QvNSBmTm+Hg5JqzNd7tFNjqC3ZaJztn0o1pdrsO5PUpvOXv51dpDrxQ==" saltValue="oATQ/mBc73qcuDTs4QrO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95DZbsU/LbcfTcwfZMecWtja7nh2HB/wbIPcaCJ6tauT2l9I+HBewihgVmTYVaBGlZPKMDbYVTA9p2XsZlfpg==" saltValue="4S4BCShC8+EtGNFKCxgTP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5581737</v>
      </c>
      <c r="AP9" s="312">
        <v>49256</v>
      </c>
      <c r="AQ9" s="313">
        <v>56039</v>
      </c>
      <c r="AR9" s="314">
        <v>-12.1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820718</v>
      </c>
      <c r="AP10" s="315">
        <v>7242</v>
      </c>
      <c r="AQ10" s="316">
        <v>5459</v>
      </c>
      <c r="AR10" s="317">
        <v>32.700000000000003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1185415</v>
      </c>
      <c r="AP11" s="315">
        <v>10461</v>
      </c>
      <c r="AQ11" s="316">
        <v>3948</v>
      </c>
      <c r="AR11" s="317">
        <v>165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v>34493</v>
      </c>
      <c r="AP12" s="315">
        <v>304</v>
      </c>
      <c r="AQ12" s="316">
        <v>1423</v>
      </c>
      <c r="AR12" s="317">
        <v>-78.599999999999994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520</v>
      </c>
      <c r="AP13" s="315" t="s">
        <v>520</v>
      </c>
      <c r="AQ13" s="316">
        <v>20</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v>204717</v>
      </c>
      <c r="AP14" s="315">
        <v>1807</v>
      </c>
      <c r="AQ14" s="316">
        <v>2062</v>
      </c>
      <c r="AR14" s="317">
        <v>-12.4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71736</v>
      </c>
      <c r="AP15" s="315">
        <v>633</v>
      </c>
      <c r="AQ15" s="316">
        <v>1615</v>
      </c>
      <c r="AR15" s="317">
        <v>-60.8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-461700</v>
      </c>
      <c r="AP16" s="315">
        <v>-4074</v>
      </c>
      <c r="AQ16" s="316">
        <v>-4846</v>
      </c>
      <c r="AR16" s="317">
        <v>-15.9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7437116</v>
      </c>
      <c r="AP17" s="315">
        <v>65629</v>
      </c>
      <c r="AQ17" s="316">
        <v>65721</v>
      </c>
      <c r="AR17" s="317">
        <v>-0.1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5.68</v>
      </c>
      <c r="AP21" s="328">
        <v>6.51</v>
      </c>
      <c r="AQ21" s="329">
        <v>-0.83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98</v>
      </c>
      <c r="AP22" s="333">
        <v>99.9</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3440044</v>
      </c>
      <c r="AP32" s="342">
        <v>30357</v>
      </c>
      <c r="AQ32" s="343">
        <v>34220</v>
      </c>
      <c r="AR32" s="344">
        <v>-11.3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520</v>
      </c>
      <c r="AP34" s="342" t="s">
        <v>520</v>
      </c>
      <c r="AQ34" s="343">
        <v>8</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996968</v>
      </c>
      <c r="AP35" s="342">
        <v>8798</v>
      </c>
      <c r="AQ35" s="343">
        <v>12054</v>
      </c>
      <c r="AR35" s="344">
        <v>-27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48504</v>
      </c>
      <c r="AP36" s="342">
        <v>428</v>
      </c>
      <c r="AQ36" s="343">
        <v>1688</v>
      </c>
      <c r="AR36" s="344">
        <v>-74.599999999999994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v>48525</v>
      </c>
      <c r="AP37" s="342">
        <v>428</v>
      </c>
      <c r="AQ37" s="343">
        <v>486</v>
      </c>
      <c r="AR37" s="344">
        <v>-11.9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520</v>
      </c>
      <c r="AP38" s="345" t="s">
        <v>520</v>
      </c>
      <c r="AQ38" s="346">
        <v>0</v>
      </c>
      <c r="AR38" s="334" t="s">
        <v>520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-383000</v>
      </c>
      <c r="AP39" s="342">
        <v>-3380</v>
      </c>
      <c r="AQ39" s="343">
        <v>-7804</v>
      </c>
      <c r="AR39" s="344">
        <v>-56.7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-3073860</v>
      </c>
      <c r="AP40" s="342">
        <v>-27125</v>
      </c>
      <c r="AQ40" s="343">
        <v>-31657</v>
      </c>
      <c r="AR40" s="344">
        <v>-14.3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1077181</v>
      </c>
      <c r="AP41" s="342">
        <v>9506</v>
      </c>
      <c r="AQ41" s="343">
        <v>8996</v>
      </c>
      <c r="AR41" s="344">
        <v>5.7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3276492</v>
      </c>
      <c r="AN51" s="364">
        <v>28500</v>
      </c>
      <c r="AO51" s="365">
        <v>-30.4</v>
      </c>
      <c r="AP51" s="366">
        <v>53605</v>
      </c>
      <c r="AQ51" s="367">
        <v>5.4</v>
      </c>
      <c r="AR51" s="368">
        <v>-35.799999999999997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2099880</v>
      </c>
      <c r="AN52" s="372">
        <v>18266</v>
      </c>
      <c r="AO52" s="373">
        <v>-42</v>
      </c>
      <c r="AP52" s="374">
        <v>28343</v>
      </c>
      <c r="AQ52" s="375">
        <v>11.7</v>
      </c>
      <c r="AR52" s="376">
        <v>-53.7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3183229</v>
      </c>
      <c r="AN53" s="364">
        <v>27852</v>
      </c>
      <c r="AO53" s="365">
        <v>-2.2999999999999998</v>
      </c>
      <c r="AP53" s="366">
        <v>46440</v>
      </c>
      <c r="AQ53" s="367">
        <v>-13.4</v>
      </c>
      <c r="AR53" s="368">
        <v>11.1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2421218</v>
      </c>
      <c r="AN54" s="372">
        <v>21185</v>
      </c>
      <c r="AO54" s="373">
        <v>16</v>
      </c>
      <c r="AP54" s="374">
        <v>27658</v>
      </c>
      <c r="AQ54" s="375">
        <v>-2.4</v>
      </c>
      <c r="AR54" s="376">
        <v>18.399999999999999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4112412</v>
      </c>
      <c r="AN55" s="364">
        <v>36100</v>
      </c>
      <c r="AO55" s="365">
        <v>29.6</v>
      </c>
      <c r="AP55" s="366">
        <v>63257</v>
      </c>
      <c r="AQ55" s="367">
        <v>36.200000000000003</v>
      </c>
      <c r="AR55" s="368">
        <v>-6.6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3073045</v>
      </c>
      <c r="AN56" s="372">
        <v>26976</v>
      </c>
      <c r="AO56" s="373">
        <v>27.3</v>
      </c>
      <c r="AP56" s="374">
        <v>27259</v>
      </c>
      <c r="AQ56" s="375">
        <v>-1.4</v>
      </c>
      <c r="AR56" s="376">
        <v>28.7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3788065</v>
      </c>
      <c r="AN57" s="364">
        <v>33300</v>
      </c>
      <c r="AO57" s="365">
        <v>-7.8</v>
      </c>
      <c r="AP57" s="366">
        <v>52308</v>
      </c>
      <c r="AQ57" s="367">
        <v>-17.3</v>
      </c>
      <c r="AR57" s="368">
        <v>9.5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3095088</v>
      </c>
      <c r="AN58" s="372">
        <v>27209</v>
      </c>
      <c r="AO58" s="373">
        <v>0.9</v>
      </c>
      <c r="AP58" s="374">
        <v>28695</v>
      </c>
      <c r="AQ58" s="375">
        <v>5.3</v>
      </c>
      <c r="AR58" s="376">
        <v>-4.4000000000000004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2707839</v>
      </c>
      <c r="AN59" s="364">
        <v>23895</v>
      </c>
      <c r="AO59" s="365">
        <v>-28.2</v>
      </c>
      <c r="AP59" s="366">
        <v>46402</v>
      </c>
      <c r="AQ59" s="367">
        <v>-11.3</v>
      </c>
      <c r="AR59" s="368">
        <v>-16.899999999999999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991477</v>
      </c>
      <c r="AN60" s="372">
        <v>8749</v>
      </c>
      <c r="AO60" s="373">
        <v>-67.8</v>
      </c>
      <c r="AP60" s="374">
        <v>26897</v>
      </c>
      <c r="AQ60" s="375">
        <v>-6.3</v>
      </c>
      <c r="AR60" s="376">
        <v>-61.5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3413607</v>
      </c>
      <c r="AN61" s="379">
        <v>29929</v>
      </c>
      <c r="AO61" s="380">
        <v>-7.8</v>
      </c>
      <c r="AP61" s="381">
        <v>52402</v>
      </c>
      <c r="AQ61" s="382">
        <v>-0.1</v>
      </c>
      <c r="AR61" s="368">
        <v>-7.7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2336142</v>
      </c>
      <c r="AN62" s="372">
        <v>20477</v>
      </c>
      <c r="AO62" s="373">
        <v>-13.1</v>
      </c>
      <c r="AP62" s="374">
        <v>27770</v>
      </c>
      <c r="AQ62" s="375">
        <v>1.4</v>
      </c>
      <c r="AR62" s="376">
        <v>-14.5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hQrciJIHBWb/bNxpiQUj5SEkox5zzeIU24iqWJFJCUc+OILLNaqWL4hBz9P6rtdDJd63gZIsfYahlkIU0Oz+A==" saltValue="hJxwgWjShA9L7WpjFdOw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C4pWt00lv03zVLh7QDb+wI5Ws2VBHnTYJ92MVENZlulbQyGxfzxMDGLrEkZoJS+8NTSfvqoLG/dTzwscmI5RQ==" saltValue="IyDo7Zb6umwfvC8PX+ot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ODBXhgfvEy7oe4HDUpo+0MsrfK9hQzZC9RJf1qXCsFAlynsjnzFV/wGEsW4JkdSnpdA6X6NV1JHojkLxNty+g==" saltValue="b40VmByg/SsAKVGeVsq78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2" t="s">
        <v>3</v>
      </c>
      <c r="D47" s="1232"/>
      <c r="E47" s="1233"/>
      <c r="F47" s="11">
        <v>11.35</v>
      </c>
      <c r="G47" s="12">
        <v>11.5</v>
      </c>
      <c r="H47" s="12">
        <v>11.72</v>
      </c>
      <c r="I47" s="12">
        <v>9.17</v>
      </c>
      <c r="J47" s="13">
        <v>10.85</v>
      </c>
    </row>
    <row r="48" spans="2:10" ht="57.75" customHeight="1">
      <c r="B48" s="14"/>
      <c r="C48" s="1234" t="s">
        <v>4</v>
      </c>
      <c r="D48" s="1234"/>
      <c r="E48" s="1235"/>
      <c r="F48" s="15">
        <v>10.6</v>
      </c>
      <c r="G48" s="16">
        <v>13.19</v>
      </c>
      <c r="H48" s="16">
        <v>10.27</v>
      </c>
      <c r="I48" s="16">
        <v>14.82</v>
      </c>
      <c r="J48" s="17">
        <v>13</v>
      </c>
    </row>
    <row r="49" spans="2:10" ht="57.75" customHeight="1" thickBot="1">
      <c r="B49" s="18"/>
      <c r="C49" s="1236" t="s">
        <v>5</v>
      </c>
      <c r="D49" s="1236"/>
      <c r="E49" s="1237"/>
      <c r="F49" s="19">
        <v>1.37</v>
      </c>
      <c r="G49" s="20">
        <v>2.81</v>
      </c>
      <c r="H49" s="20" t="s">
        <v>566</v>
      </c>
      <c r="I49" s="20">
        <v>2.02</v>
      </c>
      <c r="J49" s="21">
        <v>1.47</v>
      </c>
    </row>
    <row r="50" spans="2:10" ht="13.5" customHeight="1"/>
    <row r="51" spans="2:10" ht="13.5" hidden="1" customHeight="1"/>
    <row r="52" spans="2:10" ht="13.5" hidden="1" customHeight="1"/>
    <row r="53" spans="2:10" ht="13.5" hidden="1" customHeight="1"/>
  </sheetData>
  <sheetProtection algorithmName="SHA-512" hashValue="UpC+Ntkh9HYm41/IzlOHi+Bs5l/vaJsQgcvNfdL9BLz4yMO7mVDTgfaeacUT0OoT5ncn6isJtQz909L976B1iA==" saltValue="k+Zjep9thAqA3hTJlE12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2020-03-02T10:29:28Z</cp:lastPrinted>
  <dcterms:created xsi:type="dcterms:W3CDTF">2020-02-10T03:01:42Z</dcterms:created>
  <dcterms:modified xsi:type="dcterms:W3CDTF">2020-09-18T10:56:36Z</dcterms:modified>
  <cp:category/>
</cp:coreProperties>
</file>