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R:\150上下水道課\03_経営総務担当（下水道）\H31\23_下水管理\【2】_02_調査･統計\【3】_03_財務関連調査\02.1.16 公営企業に係る経営比較分析表（平成30年度決算）の分析等について\62杉戸町\"/>
    </mc:Choice>
  </mc:AlternateContent>
  <xr:revisionPtr revIDLastSave="0" documentId="13_ncr:1_{70F01171-A725-4A10-B8CD-443E763D9E22}" xr6:coauthVersionLast="45" xr6:coauthVersionMax="45" xr10:uidLastSave="{00000000-0000-0000-0000-000000000000}"/>
  <workbookProtection workbookAlgorithmName="SHA-512" workbookHashValue="JQr9jTfthocTMn/2+HDXzg68vuvDjH805/sh1Kf18HeE2kBqZ/Ck8gP9EV6SGY0f3BIWm2QIoydQ3JrDT3RzYQ==" workbookSaltValue="N/q8s5OsFJgWVWj73ssaKg=="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T10" i="4"/>
  <c r="AL10" i="4"/>
  <c r="AD10" i="4"/>
  <c r="P10" i="4"/>
  <c r="I10" i="4"/>
  <c r="AT8" i="4"/>
  <c r="AL8" i="4"/>
  <c r="P8" i="4"/>
  <c r="I8" i="4"/>
  <c r="C10" i="5" l="1"/>
  <c r="D10" i="5"/>
  <c r="E10" i="5"/>
  <c r="B10" i="5"/>
</calcChain>
</file>

<file path=xl/sharedStrings.xml><?xml version="1.0" encoding="utf-8"?>
<sst xmlns="http://schemas.openxmlformats.org/spreadsheetml/2006/main" count="233" uniqueCount="113">
  <si>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</si>
  <si>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</si>
  <si>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</si>
  <si>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</si>
  <si>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</si>
  <si>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</si>
  <si>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</si>
  <si>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</si>
  <si>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</si>
  <si>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</si>
  <si>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</si>
  <si>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</si>
  <si>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</si>
  <si>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</si>
  <si>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</si>
  <si>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</si>
  <si>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</si>
  <si>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</si>
  <si>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</si>
  <si>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</si>
  <si>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</si>
  <si>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</si>
  <si>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</si>
  <si>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</si>
  <si>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</si>
  <si>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</si>
  <si>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</si>
  <si>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</si>
  <si>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</si>
  <si>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</si>
  <si>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</si>
  <si>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</si>
  <si>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</si>
  <si>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</si>
  <si>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</si>
  <si>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</si>
  <si>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</si>
  <si>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</si>
  <si>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</si>
  <si>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</si>
  <si>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</si>
  <si>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</si>
  <si>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</si>
  <si>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</si>
  <si>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</si>
  <si>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</si>
  <si>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</si>
  <si>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</si>
  <si>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</si>
  <si>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</si>
  <si>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</si>
  <si>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</si>
  <si>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</si>
  <si>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</si>
  <si>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</si>
  <si>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</si>
  <si>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</si>
  <si>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</si>
  <si>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</si>
  <si>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</si>
  <si>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</si>
  <si>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</si>
  <si>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</si>
  <si>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</si>
  <si>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</si>
  <si>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</si>
  <si>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</si>
  <si>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</si>
  <si>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</si>
  <si>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</si>
  <si>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</si>
  <si>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</si>
  <si>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</si>
  <si>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</si>
  <si>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</si>
  <si>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</si>
  <si>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</si>
  <si>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</si>
  <si>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</si>
  <si>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</si>
  <si>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</si>
  <si>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</si>
  <si>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</si>
  <si>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</si>
  <si>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</si>
  <si>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</si>
  <si>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</si>
  <si>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</si>
  <si>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</si>
  <si>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</si>
  <si>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</si>
  <si>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</si>
  <si>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</si>
  <si>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</si>
  <si>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</si>
  <si>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</si>
  <si>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</si>
  <si>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杉戸町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</si>
  <si>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</si>
  <si>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</si>
  <si>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</si>
  <si>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</si>
  <si>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</si>
  <si>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</si>
  <si>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</si>
  <si>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</si>
  <si>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</si>
  <si>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</si>
  <si>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</si>
  <si>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</si>
  <si>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8年度の供用開始後使用料の見直しは未実施であったが、経費回収率及び今後の更新事業に向けた財源確保のため、平成27年度中に使用料の改定を実施したことにより、平成28年度以降、経費回収率は改定前と比較し大幅に上昇している。だが、料金改定後においても経費回収率は平均値を下回る水準のため、今後も料金改定や普及啓発による料金収入の確保及びコスト縮減の取組を推進する必要がある。</t>
    <phoneticPr fontId="4"/>
  </si>
  <si>
    <t>①収益的収支比率：核家族化や節水機器の普及等による使用料収入の減により低下傾向となっていたが、使用料の改定（H28.1.1）により平成28年度以降は大幅な上昇となっている。
④企業債残高対事業規模比率：平成8年度の面整備完了以降は、公共桝の新設工事等の事業に留まっていることから新規地方債の発行が少額であり、また、地方債元金償還の進捗により低下傾向にある。
⑤経費回収率：平成6年度からの逐次的な面整備の実施のため事業としての収支は後回しとなってきたが、使用料の改定（H28.1.1）により大幅な上昇となった。だが、料金改定後においても平均値を下回る水準のため、今後も料金改定やコスト縮減の取組を推進する必要がある。
⑥汚水処理原価：分流式下水道等に要する経費として一般会計より繰入を行っていることから横ばいとなっている。
⑧水洗化率：未接続世帯への普及啓発の効果から平均値より高い水準にある。</t>
    <rPh sb="9" eb="10">
      <t>カク</t>
    </rPh>
    <rPh sb="10" eb="12">
      <t>カゾク</t>
    </rPh>
    <rPh sb="12" eb="13">
      <t>カ</t>
    </rPh>
    <rPh sb="14" eb="16">
      <t>セッスイ</t>
    </rPh>
    <phoneticPr fontId="4"/>
  </si>
  <si>
    <t>平成6年度の整備開始から25年が経過し、更新事業計画策定のための管渠調査等が急務だが、市街地公共下水道事業が新規面整備の途上にあり、老朽化対策については新規面整備が終了次第着手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</si>
</sst>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653-40CE-89C3-A1753FD3379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4653-40CE-89C3-A1753FD3379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10B-4901-8027-A9A5266D87A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010B-4901-8027-A9A5266D87A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87.59</c:v>
                </c:pt>
                <c:pt idx="1">
                  <c:v>88.18</c:v>
                </c:pt>
                <c:pt idx="2">
                  <c:v>88.31</c:v>
                </c:pt>
                <c:pt idx="3">
                  <c:v>88.28</c:v>
                </c:pt>
                <c:pt idx="4">
                  <c:v>87.26</c:v>
                </c:pt>
              </c:numCache>
            </c:numRef>
          </c:val>
          <c:extLst>
            <c:ext xmlns:c16="http://schemas.microsoft.com/office/drawing/2014/chart" uri="{C3380CC4-5D6E-409C-BE32-E72D297353CC}">
              <c16:uniqueId val="{00000000-F83A-4308-80E7-49D2CDE1424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F83A-4308-80E7-49D2CDE1424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59.78</c:v>
                </c:pt>
                <c:pt idx="1">
                  <c:v>58.55</c:v>
                </c:pt>
                <c:pt idx="2">
                  <c:v>62.64</c:v>
                </c:pt>
                <c:pt idx="3">
                  <c:v>63.37</c:v>
                </c:pt>
                <c:pt idx="4">
                  <c:v>65.55</c:v>
                </c:pt>
              </c:numCache>
            </c:numRef>
          </c:val>
          <c:extLst>
            <c:ext xmlns:c16="http://schemas.microsoft.com/office/drawing/2014/chart" uri="{C3380CC4-5D6E-409C-BE32-E72D297353CC}">
              <c16:uniqueId val="{00000000-0E62-4641-94AC-4F8E37C2165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62-4641-94AC-4F8E37C2165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91-463A-A3E7-3E2E5390AAC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91-463A-A3E7-3E2E5390AAC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42-4BB7-B7BD-00B9494ABBA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42-4BB7-B7BD-00B9494ABBA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FF-4EF9-8D21-5E91A800D91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FF-4EF9-8D21-5E91A800D91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B7-4D25-9E6B-C09A015C34C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B7-4D25-9E6B-C09A015C34C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1393.6</c:v>
                </c:pt>
                <c:pt idx="1">
                  <c:v>1292.79</c:v>
                </c:pt>
                <c:pt idx="2">
                  <c:v>1118.3699999999999</c:v>
                </c:pt>
                <c:pt idx="3">
                  <c:v>1044.53</c:v>
                </c:pt>
                <c:pt idx="4">
                  <c:v>836.65</c:v>
                </c:pt>
              </c:numCache>
            </c:numRef>
          </c:val>
          <c:extLst>
            <c:ext xmlns:c16="http://schemas.microsoft.com/office/drawing/2014/chart" uri="{C3380CC4-5D6E-409C-BE32-E72D297353CC}">
              <c16:uniqueId val="{00000000-ABE5-490D-A4C8-1CE69D745E6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ABE5-490D-A4C8-1CE69D745E6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59.86</c:v>
                </c:pt>
                <c:pt idx="1">
                  <c:v>60.19</c:v>
                </c:pt>
                <c:pt idx="2">
                  <c:v>66.099999999999994</c:v>
                </c:pt>
                <c:pt idx="3">
                  <c:v>66.05</c:v>
                </c:pt>
                <c:pt idx="4">
                  <c:v>71.59</c:v>
                </c:pt>
              </c:numCache>
            </c:numRef>
          </c:val>
          <c:extLst>
            <c:ext xmlns:c16="http://schemas.microsoft.com/office/drawing/2014/chart" uri="{C3380CC4-5D6E-409C-BE32-E72D297353CC}">
              <c16:uniqueId val="{00000000-A16E-4DC6-8BE7-D59B12D7474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A16E-4DC6-8BE7-D59B12D7474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149.96</c:v>
                </c:pt>
                <c:pt idx="1">
                  <c:v>150</c:v>
                </c:pt>
                <c:pt idx="2">
                  <c:v>149.96</c:v>
                </c:pt>
                <c:pt idx="3">
                  <c:v>149.96</c:v>
                </c:pt>
                <c:pt idx="4">
                  <c:v>150</c:v>
                </c:pt>
              </c:numCache>
            </c:numRef>
          </c:val>
          <c:extLst>
            <c:ext xmlns:c16="http://schemas.microsoft.com/office/drawing/2014/chart" uri="{C3380CC4-5D6E-409C-BE32-E72D297353CC}">
              <c16:uniqueId val="{00000000-99F4-47B9-AE39-6C68721FDF5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99F4-47B9-AE39-6C68721FDF5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18" zoomScale="85" zoomScaleNormal="85"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埼玉県　杉戸町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特定環境保全公共下水道</v>
      </c>
      <c r="Q8" s="77"/>
      <c r="R8" s="77"/>
      <c r="S8" s="77"/>
      <c r="T8" s="77"/>
      <c r="U8" s="77"/>
      <c r="V8" s="77"/>
      <c r="W8" s="77" t="str">
        <f>データ!L6</f>
        <v>D2</v>
      </c>
      <c r="X8" s="77"/>
      <c r="Y8" s="77"/>
      <c r="Z8" s="77"/>
      <c r="AA8" s="77"/>
      <c r="AB8" s="77"/>
      <c r="AC8" s="77"/>
      <c r="AD8" s="78" t="str">
        <f>データ!$M$6</f>
        <v>非設置</v>
      </c>
      <c r="AE8" s="78"/>
      <c r="AF8" s="78"/>
      <c r="AG8" s="78"/>
      <c r="AH8" s="78"/>
      <c r="AI8" s="78"/>
      <c r="AJ8" s="78"/>
      <c r="AK8" s="3"/>
      <c r="AL8" s="74">
        <f>データ!S6</f>
        <v>45117</v>
      </c>
      <c r="AM8" s="74"/>
      <c r="AN8" s="74"/>
      <c r="AO8" s="74"/>
      <c r="AP8" s="74"/>
      <c r="AQ8" s="74"/>
      <c r="AR8" s="74"/>
      <c r="AS8" s="74"/>
      <c r="AT8" s="73">
        <f>データ!T6</f>
        <v>30.03</v>
      </c>
      <c r="AU8" s="73"/>
      <c r="AV8" s="73"/>
      <c r="AW8" s="73"/>
      <c r="AX8" s="73"/>
      <c r="AY8" s="73"/>
      <c r="AZ8" s="73"/>
      <c r="BA8" s="73"/>
      <c r="BB8" s="73">
        <f>データ!U6</f>
        <v>1502.4</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8.65</v>
      </c>
      <c r="Q10" s="73"/>
      <c r="R10" s="73"/>
      <c r="S10" s="73"/>
      <c r="T10" s="73"/>
      <c r="U10" s="73"/>
      <c r="V10" s="73"/>
      <c r="W10" s="73">
        <f>データ!Q6</f>
        <v>92.35</v>
      </c>
      <c r="X10" s="73"/>
      <c r="Y10" s="73"/>
      <c r="Z10" s="73"/>
      <c r="AA10" s="73"/>
      <c r="AB10" s="73"/>
      <c r="AC10" s="73"/>
      <c r="AD10" s="74">
        <f>データ!R6</f>
        <v>1836</v>
      </c>
      <c r="AE10" s="74"/>
      <c r="AF10" s="74"/>
      <c r="AG10" s="74"/>
      <c r="AH10" s="74"/>
      <c r="AI10" s="74"/>
      <c r="AJ10" s="74"/>
      <c r="AK10" s="2"/>
      <c r="AL10" s="74">
        <f>データ!V6</f>
        <v>3893</v>
      </c>
      <c r="AM10" s="74"/>
      <c r="AN10" s="74"/>
      <c r="AO10" s="74"/>
      <c r="AP10" s="74"/>
      <c r="AQ10" s="74"/>
      <c r="AR10" s="74"/>
      <c r="AS10" s="74"/>
      <c r="AT10" s="73">
        <f>データ!W6</f>
        <v>0.82</v>
      </c>
      <c r="AU10" s="73"/>
      <c r="AV10" s="73"/>
      <c r="AW10" s="73"/>
      <c r="AX10" s="73"/>
      <c r="AY10" s="73"/>
      <c r="AZ10" s="73"/>
      <c r="BA10" s="73"/>
      <c r="BB10" s="73">
        <f>データ!X6</f>
        <v>4747.5600000000004</v>
      </c>
      <c r="BC10" s="73"/>
      <c r="BD10" s="73"/>
      <c r="BE10" s="73"/>
      <c r="BF10" s="73"/>
      <c r="BG10" s="73"/>
      <c r="BH10" s="73"/>
      <c r="BI10" s="73"/>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110</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KCkFMtwAubrIqeCjPft4qsQlC0oR0Ly50TEmdiB0Bf2xcoJLCSoLzZq1l+r7oi7yh+w7QtHJfVhmPYu3mzdWvw==" saltValue="N1dxCkELAMY4iwGX4103G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28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56</v>
      </c>
      <c r="B4" s="30"/>
      <c r="C4" s="30"/>
      <c r="D4" s="30"/>
      <c r="E4" s="30"/>
      <c r="F4" s="30"/>
      <c r="G4" s="30"/>
      <c r="H4" s="85"/>
      <c r="I4" s="86"/>
      <c r="J4" s="86"/>
      <c r="K4" s="86"/>
      <c r="L4" s="86"/>
      <c r="M4" s="86"/>
      <c r="N4" s="86"/>
      <c r="O4" s="86"/>
      <c r="P4" s="86"/>
      <c r="Q4" s="86"/>
      <c r="R4" s="86"/>
      <c r="S4" s="86"/>
      <c r="T4" s="86"/>
      <c r="U4" s="86"/>
      <c r="V4" s="86"/>
      <c r="W4" s="86"/>
      <c r="X4" s="87"/>
      <c r="Y4" s="81" t="s">
        <v>57</v>
      </c>
      <c r="Z4" s="81"/>
      <c r="AA4" s="81"/>
      <c r="AB4" s="81"/>
      <c r="AC4" s="81"/>
      <c r="AD4" s="81"/>
      <c r="AE4" s="81"/>
      <c r="AF4" s="81"/>
      <c r="AG4" s="81"/>
      <c r="AH4" s="81"/>
      <c r="AI4" s="81"/>
      <c r="AJ4" s="81" t="s">
        <v>58</v>
      </c>
      <c r="AK4" s="81"/>
      <c r="AL4" s="81"/>
      <c r="AM4" s="81"/>
      <c r="AN4" s="81"/>
      <c r="AO4" s="81"/>
      <c r="AP4" s="81"/>
      <c r="AQ4" s="81"/>
      <c r="AR4" s="81"/>
      <c r="AS4" s="81"/>
      <c r="AT4" s="81"/>
      <c r="AU4" s="81" t="s">
        <v>59</v>
      </c>
      <c r="AV4" s="81"/>
      <c r="AW4" s="81"/>
      <c r="AX4" s="81"/>
      <c r="AY4" s="81"/>
      <c r="AZ4" s="81"/>
      <c r="BA4" s="81"/>
      <c r="BB4" s="81"/>
      <c r="BC4" s="81"/>
      <c r="BD4" s="81"/>
      <c r="BE4" s="81"/>
      <c r="BF4" s="81" t="s">
        <v>60</v>
      </c>
      <c r="BG4" s="81"/>
      <c r="BH4" s="81"/>
      <c r="BI4" s="81"/>
      <c r="BJ4" s="81"/>
      <c r="BK4" s="81"/>
      <c r="BL4" s="81"/>
      <c r="BM4" s="81"/>
      <c r="BN4" s="81"/>
      <c r="BO4" s="81"/>
      <c r="BP4" s="81"/>
      <c r="BQ4" s="81" t="s">
        <v>61</v>
      </c>
      <c r="BR4" s="81"/>
      <c r="BS4" s="81"/>
      <c r="BT4" s="81"/>
      <c r="BU4" s="81"/>
      <c r="BV4" s="81"/>
      <c r="BW4" s="81"/>
      <c r="BX4" s="81"/>
      <c r="BY4" s="81"/>
      <c r="BZ4" s="81"/>
      <c r="CA4" s="81"/>
      <c r="CB4" s="81" t="s">
        <v>62</v>
      </c>
      <c r="CC4" s="81"/>
      <c r="CD4" s="81"/>
      <c r="CE4" s="81"/>
      <c r="CF4" s="81"/>
      <c r="CG4" s="81"/>
      <c r="CH4" s="81"/>
      <c r="CI4" s="81"/>
      <c r="CJ4" s="81"/>
      <c r="CK4" s="81"/>
      <c r="CL4" s="81"/>
      <c r="CM4" s="81" t="s">
        <v>63</v>
      </c>
      <c r="CN4" s="81"/>
      <c r="CO4" s="81"/>
      <c r="CP4" s="81"/>
      <c r="CQ4" s="81"/>
      <c r="CR4" s="81"/>
      <c r="CS4" s="81"/>
      <c r="CT4" s="81"/>
      <c r="CU4" s="81"/>
      <c r="CV4" s="81"/>
      <c r="CW4" s="81"/>
      <c r="CX4" s="81" t="s">
        <v>64</v>
      </c>
      <c r="CY4" s="81"/>
      <c r="CZ4" s="81"/>
      <c r="DA4" s="81"/>
      <c r="DB4" s="81"/>
      <c r="DC4" s="81"/>
      <c r="DD4" s="81"/>
      <c r="DE4" s="81"/>
      <c r="DF4" s="81"/>
      <c r="DG4" s="81"/>
      <c r="DH4" s="81"/>
      <c r="DI4" s="81" t="s">
        <v>65</v>
      </c>
      <c r="DJ4" s="81"/>
      <c r="DK4" s="81"/>
      <c r="DL4" s="81"/>
      <c r="DM4" s="81"/>
      <c r="DN4" s="81"/>
      <c r="DO4" s="81"/>
      <c r="DP4" s="81"/>
      <c r="DQ4" s="81"/>
      <c r="DR4" s="81"/>
      <c r="DS4" s="81"/>
      <c r="DT4" s="81" t="s">
        <v>66</v>
      </c>
      <c r="DU4" s="81"/>
      <c r="DV4" s="81"/>
      <c r="DW4" s="81"/>
      <c r="DX4" s="81"/>
      <c r="DY4" s="81"/>
      <c r="DZ4" s="81"/>
      <c r="EA4" s="81"/>
      <c r="EB4" s="81"/>
      <c r="EC4" s="81"/>
      <c r="ED4" s="81"/>
      <c r="EE4" s="81" t="s">
        <v>67</v>
      </c>
      <c r="EF4" s="81"/>
      <c r="EG4" s="81"/>
      <c r="EH4" s="81"/>
      <c r="EI4" s="81"/>
      <c r="EJ4" s="81"/>
      <c r="EK4" s="81"/>
      <c r="EL4" s="81"/>
      <c r="EM4" s="81"/>
      <c r="EN4" s="81"/>
      <c r="EO4" s="81"/>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114642</v>
      </c>
      <c r="D6" s="33">
        <f t="shared" si="3"/>
        <v>47</v>
      </c>
      <c r="E6" s="33">
        <f t="shared" si="3"/>
        <v>17</v>
      </c>
      <c r="F6" s="33">
        <f t="shared" si="3"/>
        <v>4</v>
      </c>
      <c r="G6" s="33">
        <f t="shared" si="3"/>
        <v>0</v>
      </c>
      <c r="H6" s="33" t="str">
        <f t="shared" si="3"/>
        <v>埼玉県　杉戸町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8.65</v>
      </c>
      <c r="Q6" s="34">
        <f t="shared" si="3"/>
        <v>92.35</v>
      </c>
      <c r="R6" s="34">
        <f t="shared" si="3"/>
        <v>1836</v>
      </c>
      <c r="S6" s="34">
        <f t="shared" si="3"/>
        <v>45117</v>
      </c>
      <c r="T6" s="34">
        <f t="shared" si="3"/>
        <v>30.03</v>
      </c>
      <c r="U6" s="34">
        <f t="shared" si="3"/>
        <v>1502.4</v>
      </c>
      <c r="V6" s="34">
        <f t="shared" si="3"/>
        <v>3893</v>
      </c>
      <c r="W6" s="34">
        <f t="shared" si="3"/>
        <v>0.82</v>
      </c>
      <c r="X6" s="34">
        <f t="shared" si="3"/>
        <v>4747.5600000000004</v>
      </c>
      <c r="Y6" s="35">
        <f>IF(Y7="",NA(),Y7)</f>
        <v>59.78</v>
      </c>
      <c r="Z6" s="35">
        <f t="shared" ref="Z6:AH6" si="4">IF(Z7="",NA(),Z7)</f>
        <v>58.55</v>
      </c>
      <c r="AA6" s="35">
        <f t="shared" si="4"/>
        <v>62.64</v>
      </c>
      <c r="AB6" s="35">
        <f t="shared" si="4"/>
        <v>63.37</v>
      </c>
      <c r="AC6" s="35">
        <f t="shared" si="4"/>
        <v>65.55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1393.6</v>
      </c>
      <c r="BG6" s="35">
        <f t="shared" ref="BG6:BO6" si="7">IF(BG7="",NA(),BG7)</f>
        <v>1292.79</v>
      </c>
      <c r="BH6" s="35">
        <f t="shared" si="7"/>
        <v>1118.3699999999999</v>
      </c>
      <c r="BI6" s="35">
        <f t="shared" si="7"/>
        <v>1044.53</v>
      </c>
      <c r="BJ6" s="35">
        <f t="shared" si="7"/>
        <v>836.65</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59.86</v>
      </c>
      <c r="BR6" s="35">
        <f t="shared" ref="BR6:BZ6" si="8">IF(BR7="",NA(),BR7)</f>
        <v>60.19</v>
      </c>
      <c r="BS6" s="35">
        <f t="shared" si="8"/>
        <v>66.099999999999994</v>
      </c>
      <c r="BT6" s="35">
        <f t="shared" si="8"/>
        <v>66.05</v>
      </c>
      <c r="BU6" s="35">
        <f t="shared" si="8"/>
        <v>71.59</v>
      </c>
      <c r="BV6" s="35">
        <f t="shared" si="8"/>
        <v>66.56</v>
      </c>
      <c r="BW6" s="35">
        <f t="shared" si="8"/>
        <v>66.22</v>
      </c>
      <c r="BX6" s="35">
        <f t="shared" si="8"/>
        <v>69.87</v>
      </c>
      <c r="BY6" s="35">
        <f t="shared" si="8"/>
        <v>74.3</v>
      </c>
      <c r="BZ6" s="35">
        <f t="shared" si="8"/>
        <v>72.260000000000005</v>
      </c>
      <c r="CA6" s="34" t="str">
        <f>IF(CA7="","",IF(CA7="-","【-】","【"&amp;SUBSTITUTE(TEXT(CA7,"#,##0.00"),"-","△")&amp;"】"))</f>
        <v>【74.48】</v>
      </c>
      <c r="CB6" s="35">
        <f>IF(CB7="",NA(),CB7)</f>
        <v>149.96</v>
      </c>
      <c r="CC6" s="35">
        <f t="shared" ref="CC6:CK6" si="9">IF(CC7="",NA(),CC7)</f>
        <v>150</v>
      </c>
      <c r="CD6" s="35">
        <f t="shared" si="9"/>
        <v>149.96</v>
      </c>
      <c r="CE6" s="35">
        <f t="shared" si="9"/>
        <v>149.96</v>
      </c>
      <c r="CF6" s="35">
        <f t="shared" si="9"/>
        <v>150</v>
      </c>
      <c r="CG6" s="35">
        <f t="shared" si="9"/>
        <v>244.29</v>
      </c>
      <c r="CH6" s="35">
        <f t="shared" si="9"/>
        <v>246.72</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43.58</v>
      </c>
      <c r="CS6" s="35">
        <f t="shared" si="10"/>
        <v>41.35</v>
      </c>
      <c r="CT6" s="35">
        <f t="shared" si="10"/>
        <v>42.9</v>
      </c>
      <c r="CU6" s="35">
        <f t="shared" si="10"/>
        <v>43.36</v>
      </c>
      <c r="CV6" s="35">
        <f t="shared" si="10"/>
        <v>42.56</v>
      </c>
      <c r="CW6" s="34" t="str">
        <f>IF(CW7="","",IF(CW7="-","【-】","【"&amp;SUBSTITUTE(TEXT(CW7,"#,##0.00"),"-","△")&amp;"】"))</f>
        <v>【42.82】</v>
      </c>
      <c r="CX6" s="35">
        <f>IF(CX7="",NA(),CX7)</f>
        <v>87.59</v>
      </c>
      <c r="CY6" s="35">
        <f t="shared" ref="CY6:DG6" si="11">IF(CY7="",NA(),CY7)</f>
        <v>88.18</v>
      </c>
      <c r="CZ6" s="35">
        <f t="shared" si="11"/>
        <v>88.31</v>
      </c>
      <c r="DA6" s="35">
        <f t="shared" si="11"/>
        <v>88.28</v>
      </c>
      <c r="DB6" s="35">
        <f t="shared" si="11"/>
        <v>87.26</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114642</v>
      </c>
      <c r="D7" s="37">
        <v>47</v>
      </c>
      <c r="E7" s="37">
        <v>17</v>
      </c>
      <c r="F7" s="37">
        <v>4</v>
      </c>
      <c r="G7" s="37">
        <v>0</v>
      </c>
      <c r="H7" s="37" t="s">
        <v>97</v>
      </c>
      <c r="I7" s="37" t="s">
        <v>98</v>
      </c>
      <c r="J7" s="37" t="s">
        <v>99</v>
      </c>
      <c r="K7" s="37" t="s">
        <v>100</v>
      </c>
      <c r="L7" s="37" t="s">
        <v>101</v>
      </c>
      <c r="M7" s="37" t="s">
        <v>102</v>
      </c>
      <c r="N7" s="38" t="s">
        <v>103</v>
      </c>
      <c r="O7" s="38" t="s">
        <v>104</v>
      </c>
      <c r="P7" s="38">
        <v>8.65</v>
      </c>
      <c r="Q7" s="38">
        <v>92.35</v>
      </c>
      <c r="R7" s="38">
        <v>1836</v>
      </c>
      <c r="S7" s="38">
        <v>45117</v>
      </c>
      <c r="T7" s="38">
        <v>30.03</v>
      </c>
      <c r="U7" s="38">
        <v>1502.4</v>
      </c>
      <c r="V7" s="38">
        <v>3893</v>
      </c>
      <c r="W7" s="38">
        <v>0.82</v>
      </c>
      <c r="X7" s="38">
        <v>4747.5600000000004</v>
      </c>
      <c r="Y7" s="38">
        <v>59.78</v>
      </c>
      <c r="Z7" s="38">
        <v>58.55</v>
      </c>
      <c r="AA7" s="38">
        <v>62.64</v>
      </c>
      <c r="AB7" s="38">
        <v>63.37</v>
      </c>
      <c r="AC7" s="38">
        <v>65.55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1393.6</v>
      </c>
      <c r="BG7" s="38">
        <v>1292.79</v>
      </c>
      <c r="BH7" s="38">
        <v>1118.3699999999999</v>
      </c>
      <c r="BI7" s="38">
        <v>1044.53</v>
      </c>
      <c r="BJ7" s="38">
        <v>836.65</v>
      </c>
      <c r="BK7" s="38">
        <v>1436</v>
      </c>
      <c r="BL7" s="38">
        <v>1434.89</v>
      </c>
      <c r="BM7" s="38">
        <v>1298.9100000000001</v>
      </c>
      <c r="BN7" s="38">
        <v>1243.71</v>
      </c>
      <c r="BO7" s="38">
        <v>1194.1500000000001</v>
      </c>
      <c r="BP7" s="38">
        <v>1209.4000000000001</v>
      </c>
      <c r="BQ7" s="38">
        <v>59.86</v>
      </c>
      <c r="BR7" s="38">
        <v>60.19</v>
      </c>
      <c r="BS7" s="38">
        <v>66.099999999999994</v>
      </c>
      <c r="BT7" s="38">
        <v>66.05</v>
      </c>
      <c r="BU7" s="38">
        <v>71.59</v>
      </c>
      <c r="BV7" s="38">
        <v>66.56</v>
      </c>
      <c r="BW7" s="38">
        <v>66.22</v>
      </c>
      <c r="BX7" s="38">
        <v>69.87</v>
      </c>
      <c r="BY7" s="38">
        <v>74.3</v>
      </c>
      <c r="BZ7" s="38">
        <v>72.260000000000005</v>
      </c>
      <c r="CA7" s="38">
        <v>74.48</v>
      </c>
      <c r="CB7" s="38">
        <v>149.96</v>
      </c>
      <c r="CC7" s="38">
        <v>150</v>
      </c>
      <c r="CD7" s="38">
        <v>149.96</v>
      </c>
      <c r="CE7" s="38">
        <v>149.96</v>
      </c>
      <c r="CF7" s="38">
        <v>150</v>
      </c>
      <c r="CG7" s="38">
        <v>244.29</v>
      </c>
      <c r="CH7" s="38">
        <v>246.72</v>
      </c>
      <c r="CI7" s="38">
        <v>234.96</v>
      </c>
      <c r="CJ7" s="38">
        <v>221.81</v>
      </c>
      <c r="CK7" s="38">
        <v>230.02</v>
      </c>
      <c r="CL7" s="38">
        <v>219.46</v>
      </c>
      <c r="CM7" s="38" t="s">
        <v>103</v>
      </c>
      <c r="CN7" s="38" t="s">
        <v>103</v>
      </c>
      <c r="CO7" s="38" t="s">
        <v>103</v>
      </c>
      <c r="CP7" s="38" t="s">
        <v>103</v>
      </c>
      <c r="CQ7" s="38" t="s">
        <v>103</v>
      </c>
      <c r="CR7" s="38">
        <v>43.58</v>
      </c>
      <c r="CS7" s="38">
        <v>41.35</v>
      </c>
      <c r="CT7" s="38">
        <v>42.9</v>
      </c>
      <c r="CU7" s="38">
        <v>43.36</v>
      </c>
      <c r="CV7" s="38">
        <v>42.56</v>
      </c>
      <c r="CW7" s="38">
        <v>42.82</v>
      </c>
      <c r="CX7" s="38">
        <v>87.59</v>
      </c>
      <c r="CY7" s="38">
        <v>88.18</v>
      </c>
      <c r="CZ7" s="38">
        <v>88.31</v>
      </c>
      <c r="DA7" s="38">
        <v>88.28</v>
      </c>
      <c r="DB7" s="38">
        <v>87.26</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安田久規</cp:lastModifiedBy>
  <cp:lastPrinted>2020-01-24T05:36:51Z</cp:lastPrinted>
  <dcterms:created xsi:type="dcterms:W3CDTF">2019-12-05T05:11:30Z</dcterms:created>
  <dcterms:modified xsi:type="dcterms:W3CDTF">2020-01-24T05:36:52Z</dcterms:modified>
  <cp:category/>
</cp:coreProperties>
</file>