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11369f1\ws1520\gyomu\合併処理浄化槽\公営企業\経営比較分析表\R1\"/>
    </mc:Choice>
  </mc:AlternateContent>
  <xr:revisionPtr revIDLastSave="0" documentId="13_ncr:1_{377CCD92-3E60-4E31-B98F-34E0F6CDE685}" xr6:coauthVersionLast="40" xr6:coauthVersionMax="40" xr10:uidLastSave="{00000000-0000-0000-0000-000000000000}"/>
  <workbookProtection workbookAlgorithmName="SHA-512" workbookHashValue="xVLd9IG10WzLkOVFEui4rEO3c3KHbg2qmd3IVrFjHWAJOKJdvmlndpgZhi0qiKxw2EJLW9BEYu4y/r1324Ry+w==" workbookSaltValue="WqaUn4F3XCbKAuXUPKH5v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I10" i="4"/>
  <c r="B10" i="4"/>
  <c r="BB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<sst xmlns="http://schemas.openxmlformats.org/spreadsheetml/2006/main" count="239" uniqueCount="113">
  <si>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</si>
  <si>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</si>
  <si>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</si>
  <si>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</si>
  <si>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</si>
  <si>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</si>
  <si>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</si>
  <si>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</si>
  <si>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</si>
  <si>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</si>
  <si>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</si>
  <si>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</si>
  <si>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</si>
  <si>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</si>
  <si>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</si>
  <si>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</si>
  <si>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</si>
  <si>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</si>
  <si>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</si>
  <si>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</si>
  <si>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</si>
  <si>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</si>
  <si>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</si>
  <si>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</si>
  <si>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</si>
  <si>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</si>
  <si>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</si>
  <si>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</si>
  <si>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</si>
  <si>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</si>
  <si>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</si>
  <si>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</si>
  <si>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</si>
  <si>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</si>
  <si>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</si>
  <si>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</si>
  <si>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</si>
  <si>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</si>
  <si>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</si>
  <si>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</si>
  <si>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</si>
  <si>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</si>
  <si>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</si>
  <si>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</si>
  <si>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</si>
  <si>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</si>
  <si>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</si>
  <si>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</si>
  <si>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</si>
  <si>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</si>
  <si>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</si>
  <si>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</si>
  <si>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</si>
  <si>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</si>
  <si>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</si>
  <si>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</si>
  <si>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</si>
  <si>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</si>
  <si>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</si>
  <si>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</si>
  <si>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</si>
  <si>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</si>
  <si>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</si>
  <si>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</si>
  <si>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</si>
  <si>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</si>
  <si>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</si>
  <si>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</si>
  <si>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</si>
  <si>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</si>
  <si>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</si>
  <si>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</si>
  <si>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</si>
  <si>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</si>
  <si>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</si>
  <si>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</si>
  <si>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</si>
  <si>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</si>
  <si>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</si>
  <si>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</si>
  <si>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</si>
  <si>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</si>
  <si>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</si>
  <si>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</si>
  <si>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</si>
  <si>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</si>
  <si>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</si>
  <si>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</si>
  <si>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</si>
  <si>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</si>
  <si>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</si>
  <si>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</si>
  <si>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</si>
  <si>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</si>
  <si>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</si>
  <si>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</si>
  <si>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</si>
  <si>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東秩父村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</si>
  <si>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</si>
  <si>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</si>
  <si>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</si>
  <si>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</si>
  <si>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</si>
  <si>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</si>
  <si>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</si>
  <si>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</si>
  <si>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</si>
  <si>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</si>
  <si>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</si>
  <si>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</si>
  <si>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３０年度事業は、前年度比で設置工事基数は減少したものの５０人槽設置工事が１件あったため、建設改良費が増額している。工事負担金収入も増加しているが、国庫補助金対象外の単費持ち出し分も多く、一般会計からの繰入が多くなってしまっている。
　①収益的収支比率は100％を超えているが、料金収入でまかなえない部分について一般会計からの繰入金に頼っている現状がある。人口減少が年々深刻化していることもあり、今後は使用休止世帯が増える可能性が考えられる。一般会計繰入金に頼らずに運営することを考えると、消費増税分の値上げ以外に基本料金の見直しを住民生活に負担のない範囲で実施する必要があるのではないかと考えている。前年度より比率が下がった要因は、清掃件数減少による料金収入の減少、設置基数が年々増える中での維持管理業務委託費の増加が考えられる。
　②と③については、法非適用企業のため、該当数値なしとなっている。
　④企業債残高対事業規模比率は、他の類似団体と比較して大きくなっているが、当村が市町村整備型事業を先駆けて実施してきたことによるものと思われる。現在は、年間の設置基数が少ないため新たな起債を行っていない。緩やかではあるが減少傾向にあり、今後もこのような状況が続くことが予想できる。
　⑥汚水処理原価は設置基数が多く、年間有収水量が多いため低い値にある。
　⑦と⑧は市町村整備事業のため、100％となっている。</t>
    <rPh sb="1" eb="3">
      <t>ヘイセイ</t>
    </rPh>
    <rPh sb="5" eb="7">
      <t>ネンド</t>
    </rPh>
    <rPh sb="7" eb="9">
      <t>ジギョウ</t>
    </rPh>
    <rPh sb="11" eb="15">
      <t>ゼンネンドヒ</t>
    </rPh>
    <rPh sb="16" eb="18">
      <t>セッチ</t>
    </rPh>
    <rPh sb="18" eb="20">
      <t>コウジ</t>
    </rPh>
    <rPh sb="20" eb="22">
      <t>キスウ</t>
    </rPh>
    <rPh sb="23" eb="25">
      <t>ゲンショウ</t>
    </rPh>
    <rPh sb="32" eb="34">
      <t>ニンソウ</t>
    </rPh>
    <rPh sb="34" eb="36">
      <t>セッチ</t>
    </rPh>
    <rPh sb="36" eb="38">
      <t>コウジ</t>
    </rPh>
    <rPh sb="40" eb="41">
      <t>ケン</t>
    </rPh>
    <rPh sb="47" eb="49">
      <t>ケンセツ</t>
    </rPh>
    <rPh sb="49" eb="51">
      <t>カイリョウ</t>
    </rPh>
    <rPh sb="51" eb="52">
      <t>ヒ</t>
    </rPh>
    <rPh sb="53" eb="55">
      <t>ゾウガク</t>
    </rPh>
    <rPh sb="60" eb="62">
      <t>コウジ</t>
    </rPh>
    <rPh sb="62" eb="65">
      <t>フタンキン</t>
    </rPh>
    <rPh sb="65" eb="67">
      <t>シュウニュウ</t>
    </rPh>
    <rPh sb="68" eb="70">
      <t>ゾウカ</t>
    </rPh>
    <rPh sb="76" eb="78">
      <t>コッコ</t>
    </rPh>
    <rPh sb="78" eb="80">
      <t>ホジョ</t>
    </rPh>
    <rPh sb="80" eb="81">
      <t>キン</t>
    </rPh>
    <rPh sb="81" eb="83">
      <t>タイショウ</t>
    </rPh>
    <rPh sb="83" eb="84">
      <t>ガイ</t>
    </rPh>
    <rPh sb="85" eb="87">
      <t>タンピ</t>
    </rPh>
    <rPh sb="87" eb="88">
      <t>モ</t>
    </rPh>
    <rPh sb="89" eb="90">
      <t>ダ</t>
    </rPh>
    <rPh sb="91" eb="92">
      <t>ブン</t>
    </rPh>
    <rPh sb="93" eb="94">
      <t>オオ</t>
    </rPh>
    <rPh sb="96" eb="98">
      <t>イッパン</t>
    </rPh>
    <rPh sb="98" eb="100">
      <t>カイケイ</t>
    </rPh>
    <rPh sb="103" eb="105">
      <t>クリイレ</t>
    </rPh>
    <rPh sb="106" eb="107">
      <t>オオ</t>
    </rPh>
    <rPh sb="121" eb="124">
      <t>シュウエキテキ</t>
    </rPh>
    <rPh sb="124" eb="126">
      <t>シュウシ</t>
    </rPh>
    <rPh sb="126" eb="128">
      <t>ヒリツ</t>
    </rPh>
    <rPh sb="134" eb="135">
      <t>コ</t>
    </rPh>
    <rPh sb="141" eb="143">
      <t>リョウキン</t>
    </rPh>
    <rPh sb="143" eb="145">
      <t>シュウニュウ</t>
    </rPh>
    <rPh sb="152" eb="154">
      <t>ブブン</t>
    </rPh>
    <rPh sb="158" eb="160">
      <t>イッパン</t>
    </rPh>
    <rPh sb="160" eb="162">
      <t>カイケイ</t>
    </rPh>
    <rPh sb="165" eb="167">
      <t>クリイレ</t>
    </rPh>
    <rPh sb="167" eb="168">
      <t>キン</t>
    </rPh>
    <rPh sb="169" eb="170">
      <t>タヨ</t>
    </rPh>
    <rPh sb="174" eb="176">
      <t>ゲンジョウ</t>
    </rPh>
    <rPh sb="180" eb="182">
      <t>ジンコウ</t>
    </rPh>
    <rPh sb="182" eb="184">
      <t>ゲンショウ</t>
    </rPh>
    <rPh sb="185" eb="187">
      <t>ネンネン</t>
    </rPh>
    <rPh sb="187" eb="190">
      <t>シンコクカ</t>
    </rPh>
    <rPh sb="200" eb="202">
      <t>コンゴ</t>
    </rPh>
    <rPh sb="203" eb="205">
      <t>シヨウ</t>
    </rPh>
    <rPh sb="205" eb="207">
      <t>キュウシ</t>
    </rPh>
    <rPh sb="207" eb="209">
      <t>セタイ</t>
    </rPh>
    <rPh sb="210" eb="211">
      <t>フ</t>
    </rPh>
    <rPh sb="213" eb="216">
      <t>カノウセイ</t>
    </rPh>
    <rPh sb="217" eb="218">
      <t>カンガ</t>
    </rPh>
    <rPh sb="223" eb="225">
      <t>イッパン</t>
    </rPh>
    <rPh sb="225" eb="227">
      <t>カイケイ</t>
    </rPh>
    <rPh sb="227" eb="229">
      <t>クリイレ</t>
    </rPh>
    <rPh sb="229" eb="230">
      <t>キン</t>
    </rPh>
    <rPh sb="231" eb="232">
      <t>タヨ</t>
    </rPh>
    <rPh sb="235" eb="237">
      <t>ウンエイ</t>
    </rPh>
    <rPh sb="242" eb="243">
      <t>カンガ</t>
    </rPh>
    <rPh sb="247" eb="249">
      <t>ショウヒ</t>
    </rPh>
    <rPh sb="249" eb="251">
      <t>ゾウゼイ</t>
    </rPh>
    <rPh sb="251" eb="252">
      <t>ブン</t>
    </rPh>
    <rPh sb="253" eb="255">
      <t>ネア</t>
    </rPh>
    <rPh sb="256" eb="258">
      <t>イガイ</t>
    </rPh>
    <rPh sb="259" eb="261">
      <t>キホン</t>
    </rPh>
    <rPh sb="261" eb="263">
      <t>リョウキン</t>
    </rPh>
    <rPh sb="264" eb="266">
      <t>ミナオ</t>
    </rPh>
    <rPh sb="268" eb="270">
      <t>ジュウミン</t>
    </rPh>
    <rPh sb="270" eb="272">
      <t>セイカツ</t>
    </rPh>
    <rPh sb="273" eb="275">
      <t>フタン</t>
    </rPh>
    <rPh sb="278" eb="280">
      <t>ハンイ</t>
    </rPh>
    <rPh sb="281" eb="283">
      <t>ジッシ</t>
    </rPh>
    <rPh sb="285" eb="287">
      <t>ヒツヨウ</t>
    </rPh>
    <rPh sb="297" eb="298">
      <t>カンガ</t>
    </rPh>
    <rPh sb="303" eb="306">
      <t>ゼンネンド</t>
    </rPh>
    <rPh sb="308" eb="310">
      <t>ヒリツ</t>
    </rPh>
    <rPh sb="311" eb="312">
      <t>サ</t>
    </rPh>
    <rPh sb="315" eb="317">
      <t>ヨウイン</t>
    </rPh>
    <rPh sb="319" eb="321">
      <t>セイソウ</t>
    </rPh>
    <rPh sb="321" eb="323">
      <t>ケンスウ</t>
    </rPh>
    <rPh sb="323" eb="325">
      <t>ゲンショウ</t>
    </rPh>
    <rPh sb="328" eb="330">
      <t>リョウキン</t>
    </rPh>
    <rPh sb="330" eb="332">
      <t>シュウニュウ</t>
    </rPh>
    <rPh sb="333" eb="335">
      <t>ゲンショウ</t>
    </rPh>
    <rPh sb="336" eb="338">
      <t>セッチ</t>
    </rPh>
    <rPh sb="338" eb="340">
      <t>キスウ</t>
    </rPh>
    <rPh sb="341" eb="343">
      <t>ネンネン</t>
    </rPh>
    <rPh sb="343" eb="344">
      <t>フ</t>
    </rPh>
    <rPh sb="346" eb="347">
      <t>ナカ</t>
    </rPh>
    <rPh sb="349" eb="351">
      <t>イジ</t>
    </rPh>
    <rPh sb="351" eb="353">
      <t>カンリ</t>
    </rPh>
    <rPh sb="353" eb="355">
      <t>ギョウム</t>
    </rPh>
    <rPh sb="355" eb="357">
      <t>イタク</t>
    </rPh>
    <rPh sb="357" eb="358">
      <t>ヒ</t>
    </rPh>
    <rPh sb="359" eb="361">
      <t>ゾウカ</t>
    </rPh>
    <rPh sb="362" eb="363">
      <t>カンガ</t>
    </rPh>
    <rPh sb="379" eb="380">
      <t>ホウ</t>
    </rPh>
    <rPh sb="380" eb="381">
      <t>ヒ</t>
    </rPh>
    <rPh sb="381" eb="383">
      <t>テキヨウ</t>
    </rPh>
    <rPh sb="383" eb="385">
      <t>キギョウ</t>
    </rPh>
    <rPh sb="389" eb="391">
      <t>ガイトウ</t>
    </rPh>
    <rPh sb="391" eb="393">
      <t>スウチ</t>
    </rPh>
    <rPh sb="405" eb="407">
      <t>キギョウ</t>
    </rPh>
    <rPh sb="407" eb="408">
      <t>サイ</t>
    </rPh>
    <rPh sb="408" eb="410">
      <t>ザンダカ</t>
    </rPh>
    <rPh sb="410" eb="411">
      <t>タイ</t>
    </rPh>
    <rPh sb="411" eb="413">
      <t>ジギョウ</t>
    </rPh>
    <rPh sb="413" eb="415">
      <t>キボ</t>
    </rPh>
    <rPh sb="415" eb="417">
      <t>ヒリツ</t>
    </rPh>
    <rPh sb="419" eb="420">
      <t>タ</t>
    </rPh>
    <rPh sb="421" eb="423">
      <t>ルイジ</t>
    </rPh>
    <rPh sb="423" eb="425">
      <t>ダンタイ</t>
    </rPh>
    <rPh sb="426" eb="428">
      <t>ヒカク</t>
    </rPh>
    <rPh sb="430" eb="431">
      <t>オオ</t>
    </rPh>
    <rPh sb="440" eb="442">
      <t>トウソン</t>
    </rPh>
    <rPh sb="443" eb="446">
      <t>シチョウソン</t>
    </rPh>
    <rPh sb="446" eb="449">
      <t>セイビガタ</t>
    </rPh>
    <rPh sb="449" eb="451">
      <t>ジギョウ</t>
    </rPh>
    <rPh sb="452" eb="454">
      <t>サキガ</t>
    </rPh>
    <rPh sb="456" eb="458">
      <t>ジッシ</t>
    </rPh>
    <rPh sb="470" eb="471">
      <t>オモ</t>
    </rPh>
    <rPh sb="475" eb="477">
      <t>ゲンザイ</t>
    </rPh>
    <rPh sb="479" eb="481">
      <t>ネンカン</t>
    </rPh>
    <rPh sb="482" eb="484">
      <t>セッチ</t>
    </rPh>
    <rPh sb="484" eb="486">
      <t>キスウ</t>
    </rPh>
    <rPh sb="487" eb="488">
      <t>スク</t>
    </rPh>
    <rPh sb="492" eb="493">
      <t>アラ</t>
    </rPh>
    <rPh sb="495" eb="497">
      <t>キサイ</t>
    </rPh>
    <rPh sb="498" eb="499">
      <t>オコナ</t>
    </rPh>
    <rPh sb="505" eb="506">
      <t>ユル</t>
    </rPh>
    <rPh sb="513" eb="515">
      <t>ゲンショウ</t>
    </rPh>
    <rPh sb="515" eb="517">
      <t>ケイコウ</t>
    </rPh>
    <rPh sb="521" eb="523">
      <t>コンゴ</t>
    </rPh>
    <rPh sb="529" eb="531">
      <t>ジョウキョウ</t>
    </rPh>
    <rPh sb="532" eb="533">
      <t>ツヅ</t>
    </rPh>
    <rPh sb="537" eb="539">
      <t>ヨソウ</t>
    </rPh>
    <rPh sb="546" eb="548">
      <t>オスイ</t>
    </rPh>
    <rPh sb="548" eb="550">
      <t>ショリ</t>
    </rPh>
    <rPh sb="550" eb="552">
      <t>ゲンカ</t>
    </rPh>
    <rPh sb="553" eb="555">
      <t>セッチ</t>
    </rPh>
    <rPh sb="555" eb="557">
      <t>キスウ</t>
    </rPh>
    <rPh sb="558" eb="559">
      <t>オオ</t>
    </rPh>
    <rPh sb="561" eb="563">
      <t>ネンカン</t>
    </rPh>
    <rPh sb="563" eb="565">
      <t>ユウシュウ</t>
    </rPh>
    <rPh sb="565" eb="567">
      <t>スイリョウ</t>
    </rPh>
    <rPh sb="568" eb="569">
      <t>オオ</t>
    </rPh>
    <rPh sb="572" eb="573">
      <t>ヒク</t>
    </rPh>
    <rPh sb="574" eb="575">
      <t>アタイ</t>
    </rPh>
    <rPh sb="585" eb="588">
      <t>シチョウソン</t>
    </rPh>
    <rPh sb="588" eb="590">
      <t>セイビ</t>
    </rPh>
    <rPh sb="590" eb="592">
      <t>ジギョウ</t>
    </rPh>
    <phoneticPr fontId="4"/>
  </si>
  <si>
    <t>　当村は全域が浄化槽処理区域となっており、合併処理浄化槽の設置を推進している。合併処理浄化槽の耐用年数は約３０年あり、本事業は平成１５年度から始まった事業であることから、当初に設置したものでも１５年程度しか経過しておらず、老朽化の状況については該当しない。</t>
    <rPh sb="1" eb="3">
      <t>トウソン</t>
    </rPh>
    <rPh sb="4" eb="6">
      <t>ゼンイキ</t>
    </rPh>
    <rPh sb="7" eb="10">
      <t>ジョウカソウ</t>
    </rPh>
    <rPh sb="10" eb="12">
      <t>ショリ</t>
    </rPh>
    <rPh sb="12" eb="14">
      <t>クイキ</t>
    </rPh>
    <rPh sb="21" eb="23">
      <t>ガッペイ</t>
    </rPh>
    <rPh sb="23" eb="25">
      <t>ショリ</t>
    </rPh>
    <rPh sb="25" eb="28">
      <t>ジョウカソウ</t>
    </rPh>
    <rPh sb="29" eb="31">
      <t>セッチ</t>
    </rPh>
    <rPh sb="32" eb="34">
      <t>スイシン</t>
    </rPh>
    <rPh sb="39" eb="41">
      <t>ガッペイ</t>
    </rPh>
    <rPh sb="41" eb="43">
      <t>ショリ</t>
    </rPh>
    <rPh sb="43" eb="46">
      <t>ジョウカソウ</t>
    </rPh>
    <rPh sb="47" eb="49">
      <t>タイヨウ</t>
    </rPh>
    <rPh sb="49" eb="51">
      <t>ネンスウ</t>
    </rPh>
    <rPh sb="52" eb="53">
      <t>ヤク</t>
    </rPh>
    <rPh sb="55" eb="56">
      <t>ネン</t>
    </rPh>
    <rPh sb="59" eb="60">
      <t>ホン</t>
    </rPh>
    <rPh sb="60" eb="62">
      <t>ジギョウ</t>
    </rPh>
    <rPh sb="63" eb="65">
      <t>ヘイセイ</t>
    </rPh>
    <rPh sb="67" eb="69">
      <t>ネンド</t>
    </rPh>
    <rPh sb="71" eb="72">
      <t>ハジ</t>
    </rPh>
    <rPh sb="75" eb="77">
      <t>ジギョウ</t>
    </rPh>
    <rPh sb="85" eb="87">
      <t>トウショ</t>
    </rPh>
    <rPh sb="88" eb="90">
      <t>セッチ</t>
    </rPh>
    <rPh sb="98" eb="99">
      <t>ネン</t>
    </rPh>
    <rPh sb="99" eb="101">
      <t>テイド</t>
    </rPh>
    <rPh sb="103" eb="105">
      <t>ケイカ</t>
    </rPh>
    <rPh sb="111" eb="114">
      <t>ロウキュウカ</t>
    </rPh>
    <rPh sb="115" eb="117">
      <t>ジョウキョウ</t>
    </rPh>
    <rPh sb="122" eb="124">
      <t>ガイトウ</t>
    </rPh>
    <phoneticPr fontId="4"/>
  </si>
  <si>
    <t>　維持管理費以外の経費は、一般会計繰入金に頼っている部分も多く、使用料だけでまかなえていないのが現状である。市町村整備事業としてはやむを得ないものと考えられるが、今後の健全な運営に向けて住民生活に負担の少ない範囲での使用料の値上げや維持管理費の低コスト化を検討する必要がある。
　また、事務面でも簡易水道事業との統合を検討することで、体制を整えていく必要がある。</t>
    <rPh sb="1" eb="3">
      <t>イジ</t>
    </rPh>
    <rPh sb="3" eb="6">
      <t>カンリヒ</t>
    </rPh>
    <rPh sb="6" eb="8">
      <t>イガイ</t>
    </rPh>
    <rPh sb="9" eb="11">
      <t>ケイヒ</t>
    </rPh>
    <rPh sb="13" eb="15">
      <t>イッパン</t>
    </rPh>
    <rPh sb="15" eb="17">
      <t>カイケイ</t>
    </rPh>
    <rPh sb="17" eb="19">
      <t>クリイレ</t>
    </rPh>
    <rPh sb="19" eb="20">
      <t>キン</t>
    </rPh>
    <rPh sb="21" eb="22">
      <t>タヨ</t>
    </rPh>
    <rPh sb="26" eb="28">
      <t>ブブン</t>
    </rPh>
    <rPh sb="29" eb="30">
      <t>オオ</t>
    </rPh>
    <rPh sb="32" eb="35">
      <t>シヨウリョウ</t>
    </rPh>
    <rPh sb="48" eb="50">
      <t>ゲンジョウ</t>
    </rPh>
    <rPh sb="54" eb="57">
      <t>シチョウソン</t>
    </rPh>
    <rPh sb="57" eb="59">
      <t>セイビ</t>
    </rPh>
    <rPh sb="59" eb="61">
      <t>ジギョウ</t>
    </rPh>
    <rPh sb="68" eb="69">
      <t>エ</t>
    </rPh>
    <rPh sb="74" eb="75">
      <t>カンガ</t>
    </rPh>
    <rPh sb="81" eb="83">
      <t>コンゴ</t>
    </rPh>
    <rPh sb="84" eb="86">
      <t>ケンゼン</t>
    </rPh>
    <rPh sb="87" eb="89">
      <t>ウンエイ</t>
    </rPh>
    <rPh sb="90" eb="91">
      <t>ム</t>
    </rPh>
    <rPh sb="93" eb="95">
      <t>ジュウミン</t>
    </rPh>
    <rPh sb="95" eb="97">
      <t>セイカツ</t>
    </rPh>
    <rPh sb="98" eb="100">
      <t>フタン</t>
    </rPh>
    <rPh sb="101" eb="102">
      <t>スク</t>
    </rPh>
    <rPh sb="104" eb="106">
      <t>ハンイ</t>
    </rPh>
    <rPh sb="108" eb="111">
      <t>シヨウリョウ</t>
    </rPh>
    <rPh sb="112" eb="114">
      <t>ネア</t>
    </rPh>
    <rPh sb="116" eb="118">
      <t>イジ</t>
    </rPh>
    <rPh sb="118" eb="121">
      <t>カンリヒ</t>
    </rPh>
    <rPh sb="122" eb="123">
      <t>テイ</t>
    </rPh>
    <rPh sb="126" eb="127">
      <t>カ</t>
    </rPh>
    <rPh sb="128" eb="130">
      <t>ケントウ</t>
    </rPh>
    <rPh sb="132" eb="134">
      <t>ヒツヨウ</t>
    </rPh>
    <rPh sb="143" eb="145">
      <t>ジム</t>
    </rPh>
    <rPh sb="145" eb="146">
      <t>メン</t>
    </rPh>
    <rPh sb="148" eb="150">
      <t>カンイ</t>
    </rPh>
    <rPh sb="150" eb="152">
      <t>スイドウ</t>
    </rPh>
    <rPh sb="152" eb="154">
      <t>ジギョウ</t>
    </rPh>
    <rPh sb="156" eb="158">
      <t>トウゴウ</t>
    </rPh>
    <rPh sb="159" eb="161">
      <t>ケントウ</t>
    </rPh>
    <rPh sb="167" eb="169">
      <t>タイセイ</t>
    </rPh>
    <rPh sb="170" eb="171">
      <t>トトノ</t>
    </rPh>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</si>
</sst>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DE-43D3-A8D2-16F7E5B294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4DE-43D3-A8D2-16F7E5B294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E25-4BB1-BB5A-52AED9CAFE0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5E25-4BB1-BB5A-52AED9CAFE0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DF5-41C5-B1E1-0B3DB39F66B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DDF5-41C5-B1E1-0B3DB39F66B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100.56</c:v>
                </c:pt>
                <c:pt idx="1">
                  <c:v>106.31</c:v>
                </c:pt>
                <c:pt idx="2">
                  <c:v>91.94</c:v>
                </c:pt>
                <c:pt idx="3">
                  <c:v>115.28</c:v>
                </c:pt>
                <c:pt idx="4">
                  <c:v>101.15</c:v>
                </c:pt>
              </c:numCache>
            </c:numRef>
          </c:val>
          <c:extLst>
            <c:ext xmlns:c16="http://schemas.microsoft.com/office/drawing/2014/chart" uri="{C3380CC4-5D6E-409C-BE32-E72D297353CC}">
              <c16:uniqueId val="{00000000-C182-4CD3-9B23-259241364D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82-4CD3-9B23-259241364D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C5-4E96-AC11-12AA2821DA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C5-4E96-AC11-12AA2821DA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BB-46FE-B146-42D8394CCEF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BB-46FE-B146-42D8394CCEF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5F-49DA-8117-E28608E9D7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5F-49DA-8117-E28608E9D7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4F-4F69-81D3-654F7E16EA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4F-4F69-81D3-654F7E16EA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875.35</c:v>
                </c:pt>
                <c:pt idx="1">
                  <c:v>840.59</c:v>
                </c:pt>
                <c:pt idx="2">
                  <c:v>841.13</c:v>
                </c:pt>
                <c:pt idx="3">
                  <c:v>709.3</c:v>
                </c:pt>
                <c:pt idx="4">
                  <c:v>694.71</c:v>
                </c:pt>
              </c:numCache>
            </c:numRef>
          </c:val>
          <c:extLst>
            <c:ext xmlns:c16="http://schemas.microsoft.com/office/drawing/2014/chart" uri="{C3380CC4-5D6E-409C-BE32-E72D297353CC}">
              <c16:uniqueId val="{00000000-64D6-4DBE-AB6F-78E7BE6B60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64D6-4DBE-AB6F-78E7BE6B60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63.16</c:v>
                </c:pt>
                <c:pt idx="1">
                  <c:v>59.42</c:v>
                </c:pt>
                <c:pt idx="2">
                  <c:v>55.78</c:v>
                </c:pt>
                <c:pt idx="3">
                  <c:v>64.59</c:v>
                </c:pt>
                <c:pt idx="4">
                  <c:v>59.66</c:v>
                </c:pt>
              </c:numCache>
            </c:numRef>
          </c:val>
          <c:extLst>
            <c:ext xmlns:c16="http://schemas.microsoft.com/office/drawing/2014/chart" uri="{C3380CC4-5D6E-409C-BE32-E72D297353CC}">
              <c16:uniqueId val="{00000000-2A7F-4B7D-8B0C-57F1C3D996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2A7F-4B7D-8B0C-57F1C3D996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147.12</c:v>
                </c:pt>
                <c:pt idx="1">
                  <c:v>150.97999999999999</c:v>
                </c:pt>
                <c:pt idx="2">
                  <c:v>150</c:v>
                </c:pt>
                <c:pt idx="3">
                  <c:v>141.12</c:v>
                </c:pt>
                <c:pt idx="4">
                  <c:v>141.86000000000001</c:v>
                </c:pt>
              </c:numCache>
            </c:numRef>
          </c:val>
          <c:extLst>
            <c:ext xmlns:c16="http://schemas.microsoft.com/office/drawing/2014/chart" uri="{C3380CC4-5D6E-409C-BE32-E72D297353CC}">
              <c16:uniqueId val="{00000000-DCA9-4F1C-9466-A02A8F71FC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DCA9-4F1C-9466-A02A8F71FC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東秩父村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2823</v>
      </c>
      <c r="AM8" s="68"/>
      <c r="AN8" s="68"/>
      <c r="AO8" s="68"/>
      <c r="AP8" s="68"/>
      <c r="AQ8" s="68"/>
      <c r="AR8" s="68"/>
      <c r="AS8" s="68"/>
      <c r="AT8" s="67">
        <f>データ!T6</f>
        <v>37.06</v>
      </c>
      <c r="AU8" s="67"/>
      <c r="AV8" s="67"/>
      <c r="AW8" s="67"/>
      <c r="AX8" s="67"/>
      <c r="AY8" s="67"/>
      <c r="AZ8" s="67"/>
      <c r="BA8" s="67"/>
      <c r="BB8" s="67">
        <f>データ!U6</f>
        <v>76.17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35.880000000000003</v>
      </c>
      <c r="Q10" s="67"/>
      <c r="R10" s="67"/>
      <c r="S10" s="67"/>
      <c r="T10" s="67"/>
      <c r="U10" s="67"/>
      <c r="V10" s="67"/>
      <c r="W10" s="67">
        <f>データ!Q6</f>
        <v>100</v>
      </c>
      <c r="X10" s="67"/>
      <c r="Y10" s="67"/>
      <c r="Z10" s="67"/>
      <c r="AA10" s="67"/>
      <c r="AB10" s="67"/>
      <c r="AC10" s="67"/>
      <c r="AD10" s="68">
        <f>データ!R6</f>
        <v>2500</v>
      </c>
      <c r="AE10" s="68"/>
      <c r="AF10" s="68"/>
      <c r="AG10" s="68"/>
      <c r="AH10" s="68"/>
      <c r="AI10" s="68"/>
      <c r="AJ10" s="68"/>
      <c r="AK10" s="2"/>
      <c r="AL10" s="68">
        <f>データ!V6</f>
        <v>1001</v>
      </c>
      <c r="AM10" s="68"/>
      <c r="AN10" s="68"/>
      <c r="AO10" s="68"/>
      <c r="AP10" s="68"/>
      <c r="AQ10" s="68"/>
      <c r="AR10" s="68"/>
      <c r="AS10" s="68"/>
      <c r="AT10" s="67">
        <f>データ!W6</f>
        <v>37.06</v>
      </c>
      <c r="AU10" s="67"/>
      <c r="AV10" s="67"/>
      <c r="AW10" s="67"/>
      <c r="AX10" s="67"/>
      <c r="AY10" s="67"/>
      <c r="AZ10" s="67"/>
      <c r="BA10" s="67"/>
      <c r="BB10" s="67">
        <f>データ!X6</f>
        <v>27.01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qX0EgG17AgZEQZCFcD4R9aRboY4ylWjAahpbDGpylvkeDVmxirvpCE8/o5m8F/VX0Qalm6R+M1elom3ex6qAxw==" saltValue="yjRhm28AHQtb+uq8JY+G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113697</v>
      </c>
      <c r="D6" s="33">
        <f t="shared" si="3"/>
        <v>47</v>
      </c>
      <c r="E6" s="33">
        <f t="shared" si="3"/>
        <v>18</v>
      </c>
      <c r="F6" s="33">
        <f t="shared" si="3"/>
        <v>0</v>
      </c>
      <c r="G6" s="33">
        <f t="shared" si="3"/>
        <v>0</v>
      </c>
      <c r="H6" s="33" t="str">
        <f t="shared" si="3"/>
        <v>埼玉県　東秩父村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35.880000000000003</v>
      </c>
      <c r="Q6" s="34">
        <f t="shared" si="3"/>
        <v>100</v>
      </c>
      <c r="R6" s="34">
        <f t="shared" si="3"/>
        <v>2500</v>
      </c>
      <c r="S6" s="34">
        <f t="shared" si="3"/>
        <v>2823</v>
      </c>
      <c r="T6" s="34">
        <f t="shared" si="3"/>
        <v>37.06</v>
      </c>
      <c r="U6" s="34">
        <f t="shared" si="3"/>
        <v>76.17</v>
      </c>
      <c r="V6" s="34">
        <f t="shared" si="3"/>
        <v>1001</v>
      </c>
      <c r="W6" s="34">
        <f t="shared" si="3"/>
        <v>37.06</v>
      </c>
      <c r="X6" s="34">
        <f t="shared" si="3"/>
        <v>27.01</v>
      </c>
      <c r="Y6" s="35">
        <f>IF(Y7="",NA(),Y7)</f>
        <v>100.56</v>
      </c>
      <c r="Z6" s="35">
        <f t="shared" ref="Z6:AH6" si="4">IF(Z7="",NA(),Z7)</f>
        <v>106.31</v>
      </c>
      <c r="AA6" s="35">
        <f t="shared" si="4"/>
        <v>91.94</v>
      </c>
      <c r="AB6" s="35">
        <f t="shared" si="4"/>
        <v>115.28</v>
      </c>
      <c r="AC6" s="35">
        <f t="shared" si="4"/>
        <v>101.15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875.35</v>
      </c>
      <c r="BG6" s="35">
        <f t="shared" ref="BG6:BO6" si="7">IF(BG7="",NA(),BG7)</f>
        <v>840.59</v>
      </c>
      <c r="BH6" s="35">
        <f t="shared" si="7"/>
        <v>841.13</v>
      </c>
      <c r="BI6" s="35">
        <f t="shared" si="7"/>
        <v>709.3</v>
      </c>
      <c r="BJ6" s="35">
        <f t="shared" si="7"/>
        <v>694.71</v>
      </c>
      <c r="BK6" s="35">
        <f t="shared" si="7"/>
        <v>416.91</v>
      </c>
      <c r="BL6" s="35">
        <f t="shared" si="7"/>
        <v>392.19</v>
      </c>
      <c r="BM6" s="35">
        <f t="shared" si="7"/>
        <v>413.5</v>
      </c>
      <c r="BN6" s="35">
        <f t="shared" si="7"/>
        <v>407.42</v>
      </c>
      <c r="BO6" s="35">
        <f t="shared" si="7"/>
        <v>296.89</v>
      </c>
      <c r="BP6" s="34" t="str">
        <f>IF(BP7="","",IF(BP7="-","【-】","【"&amp;SUBSTITUTE(TEXT(BP7,"#,##0.00"),"-","△")&amp;"】"))</f>
        <v>【325.02】</v>
      </c>
      <c r="BQ6" s="35">
        <f>IF(BQ7="",NA(),BQ7)</f>
        <v>63.16</v>
      </c>
      <c r="BR6" s="35">
        <f t="shared" ref="BR6:BZ6" si="8">IF(BR7="",NA(),BR7)</f>
        <v>59.42</v>
      </c>
      <c r="BS6" s="35">
        <f t="shared" si="8"/>
        <v>55.78</v>
      </c>
      <c r="BT6" s="35">
        <f t="shared" si="8"/>
        <v>64.59</v>
      </c>
      <c r="BU6" s="35">
        <f t="shared" si="8"/>
        <v>59.66</v>
      </c>
      <c r="BV6" s="35">
        <f t="shared" si="8"/>
        <v>57.93</v>
      </c>
      <c r="BW6" s="35">
        <f t="shared" si="8"/>
        <v>57.03</v>
      </c>
      <c r="BX6" s="35">
        <f t="shared" si="8"/>
        <v>55.84</v>
      </c>
      <c r="BY6" s="35">
        <f t="shared" si="8"/>
        <v>57.08</v>
      </c>
      <c r="BZ6" s="35">
        <f t="shared" si="8"/>
        <v>63.06</v>
      </c>
      <c r="CA6" s="34" t="str">
        <f>IF(CA7="","",IF(CA7="-","【-】","【"&amp;SUBSTITUTE(TEXT(CA7,"#,##0.00"),"-","△")&amp;"】"))</f>
        <v>【60.61】</v>
      </c>
      <c r="CB6" s="35">
        <f>IF(CB7="",NA(),CB7)</f>
        <v>147.12</v>
      </c>
      <c r="CC6" s="35">
        <f t="shared" ref="CC6:CK6" si="9">IF(CC7="",NA(),CC7)</f>
        <v>150.97999999999999</v>
      </c>
      <c r="CD6" s="35">
        <f t="shared" si="9"/>
        <v>150</v>
      </c>
      <c r="CE6" s="35">
        <f t="shared" si="9"/>
        <v>141.12</v>
      </c>
      <c r="CF6" s="35">
        <f t="shared" si="9"/>
        <v>141.86000000000001</v>
      </c>
      <c r="CG6" s="35">
        <f t="shared" si="9"/>
        <v>276.93</v>
      </c>
      <c r="CH6" s="35">
        <f t="shared" si="9"/>
        <v>283.73</v>
      </c>
      <c r="CI6" s="35">
        <f t="shared" si="9"/>
        <v>287.57</v>
      </c>
      <c r="CJ6" s="35">
        <f t="shared" si="9"/>
        <v>286.86</v>
      </c>
      <c r="CK6" s="35">
        <f t="shared" si="9"/>
        <v>264.77</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113697</v>
      </c>
      <c r="D7" s="37">
        <v>47</v>
      </c>
      <c r="E7" s="37">
        <v>18</v>
      </c>
      <c r="F7" s="37">
        <v>0</v>
      </c>
      <c r="G7" s="37">
        <v>0</v>
      </c>
      <c r="H7" s="37" t="s">
        <v>97</v>
      </c>
      <c r="I7" s="37" t="s">
        <v>98</v>
      </c>
      <c r="J7" s="37" t="s">
        <v>99</v>
      </c>
      <c r="K7" s="37" t="s">
        <v>100</v>
      </c>
      <c r="L7" s="37" t="s">
        <v>101</v>
      </c>
      <c r="M7" s="37" t="s">
        <v>102</v>
      </c>
      <c r="N7" s="38" t="s">
        <v>103</v>
      </c>
      <c r="O7" s="38" t="s">
        <v>104</v>
      </c>
      <c r="P7" s="38">
        <v>35.880000000000003</v>
      </c>
      <c r="Q7" s="38">
        <v>100</v>
      </c>
      <c r="R7" s="38">
        <v>2500</v>
      </c>
      <c r="S7" s="38">
        <v>2823</v>
      </c>
      <c r="T7" s="38">
        <v>37.06</v>
      </c>
      <c r="U7" s="38">
        <v>76.17</v>
      </c>
      <c r="V7" s="38">
        <v>1001</v>
      </c>
      <c r="W7" s="38">
        <v>37.06</v>
      </c>
      <c r="X7" s="38">
        <v>27.01</v>
      </c>
      <c r="Y7" s="38">
        <v>100.56</v>
      </c>
      <c r="Z7" s="38">
        <v>106.31</v>
      </c>
      <c r="AA7" s="38">
        <v>91.94</v>
      </c>
      <c r="AB7" s="38">
        <v>115.28</v>
      </c>
      <c r="AC7" s="38">
        <v>101.15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875.35</v>
      </c>
      <c r="BG7" s="38">
        <v>840.59</v>
      </c>
      <c r="BH7" s="38">
        <v>841.13</v>
      </c>
      <c r="BI7" s="38">
        <v>709.3</v>
      </c>
      <c r="BJ7" s="38">
        <v>694.71</v>
      </c>
      <c r="BK7" s="38">
        <v>416.91</v>
      </c>
      <c r="BL7" s="38">
        <v>392.19</v>
      </c>
      <c r="BM7" s="38">
        <v>413.5</v>
      </c>
      <c r="BN7" s="38">
        <v>407.42</v>
      </c>
      <c r="BO7" s="38">
        <v>296.89</v>
      </c>
      <c r="BP7" s="38">
        <v>325.02</v>
      </c>
      <c r="BQ7" s="38">
        <v>63.16</v>
      </c>
      <c r="BR7" s="38">
        <v>59.42</v>
      </c>
      <c r="BS7" s="38">
        <v>55.78</v>
      </c>
      <c r="BT7" s="38">
        <v>64.59</v>
      </c>
      <c r="BU7" s="38">
        <v>59.66</v>
      </c>
      <c r="BV7" s="38">
        <v>57.93</v>
      </c>
      <c r="BW7" s="38">
        <v>57.03</v>
      </c>
      <c r="BX7" s="38">
        <v>55.84</v>
      </c>
      <c r="BY7" s="38">
        <v>57.08</v>
      </c>
      <c r="BZ7" s="38">
        <v>63.06</v>
      </c>
      <c r="CA7" s="38">
        <v>60.61</v>
      </c>
      <c r="CB7" s="38">
        <v>147.12</v>
      </c>
      <c r="CC7" s="38">
        <v>150.97999999999999</v>
      </c>
      <c r="CD7" s="38">
        <v>150</v>
      </c>
      <c r="CE7" s="38">
        <v>141.12</v>
      </c>
      <c r="CF7" s="38">
        <v>141.86000000000001</v>
      </c>
      <c r="CG7" s="38">
        <v>276.93</v>
      </c>
      <c r="CH7" s="38">
        <v>283.73</v>
      </c>
      <c r="CI7" s="38">
        <v>287.57</v>
      </c>
      <c r="CJ7" s="38">
        <v>286.86</v>
      </c>
      <c r="CK7" s="38">
        <v>264.77</v>
      </c>
      <c r="CL7" s="38">
        <v>270.94</v>
      </c>
      <c r="CM7" s="38">
        <v>100</v>
      </c>
      <c r="CN7" s="38">
        <v>100</v>
      </c>
      <c r="CO7" s="38">
        <v>100</v>
      </c>
      <c r="CP7" s="38">
        <v>100</v>
      </c>
      <c r="CQ7" s="38">
        <v>100</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ws1827</cp:lastModifiedBy>
  <dcterms:created xsi:type="dcterms:W3CDTF">2019-12-05T05:28:51Z</dcterms:created>
  <dcterms:modified xsi:type="dcterms:W3CDTF">2020-01-23T07:47:59Z</dcterms:modified>
  <cp:category/>
</cp:coreProperties>
</file>