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各課保存文書\13上下水道課\下水道グループ\C2 下水道担当\0020 予算・決算\【経営比較分析表】\R01年度　経営比較分析（30年度決算分）\02　回答\【経営比較分析表】2018_113433_47_1718\"/>
    </mc:Choice>
  </mc:AlternateContent>
  <workbookProtection workbookAlgorithmName="SHA-512" workbookHashValue="N7lunj0MRIPRvC8Bj1aiOzpaWa/S2jg75FIf0a7F1Y46GR4e1Yn4z97BDSMOMyQZgHxY1E+OcFzN1nAVErl6RA==" workbookSaltValue="6FNHNub5aUGJrmMAwl1aug=="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<sst xmlns="http://schemas.openxmlformats.org/spreadsheetml/2006/main" count="233" uniqueCount="115">
  <si>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</si>
  <si>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</si>
  <si>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</si>
  <si>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</si>
  <si>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</si>
  <si>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</si>
  <si>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</si>
  <si>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</si>
  <si>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</si>
  <si>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</si>
  <si>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</si>
  <si>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</si>
  <si>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</si>
  <si>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</si>
  <si>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</si>
  <si>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</si>
  <si>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</si>
  <si>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</si>
  <si>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</si>
  <si>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</si>
  <si>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</si>
  <si>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</si>
  <si>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</si>
  <si>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</si>
  <si>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</si>
  <si>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</si>
  <si>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</si>
  <si>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</si>
  <si>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</si>
  <si>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</si>
  <si>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</si>
  <si>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</si>
  <si>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</si>
  <si>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</si>
  <si>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</si>
  <si>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</si>
  <si>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</si>
  <si>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</si>
  <si>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</si>
  <si>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</si>
  <si>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</si>
  <si>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</si>
  <si>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</si>
  <si>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</si>
  <si>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</si>
  <si>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</si>
  <si>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</si>
  <si>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</si>
  <si>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</si>
  <si>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</si>
  <si>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</si>
  <si>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</si>
  <si>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</si>
  <si>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</si>
  <si>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</si>
  <si>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</si>
  <si>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</si>
  <si>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</si>
  <si>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</si>
  <si>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</si>
  <si>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</si>
  <si>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</si>
  <si>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</si>
  <si>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</si>
  <si>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</si>
  <si>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</si>
  <si>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</si>
  <si>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</si>
  <si>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</si>
  <si>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</si>
  <si>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</si>
  <si>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</si>
  <si>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</si>
  <si>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</si>
  <si>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</si>
  <si>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</si>
  <si>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</si>
  <si>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</si>
  <si>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</si>
  <si>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</si>
  <si>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</si>
  <si>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</si>
  <si>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</si>
  <si>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</si>
  <si>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</si>
  <si>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</si>
  <si>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</si>
  <si>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</si>
  <si>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</si>
  <si>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</si>
  <si>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</si>
  <si>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</si>
  <si>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</si>
  <si>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</si>
  <si>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</si>
  <si>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</si>
  <si>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</si>
  <si>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</si>
  <si>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</si>
  <si>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小川町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</si>
  <si>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</si>
  <si>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</si>
  <si>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</si>
  <si>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</si>
  <si>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</si>
  <si>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</si>
  <si>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</si>
  <si>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</si>
  <si>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</si>
  <si>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</si>
  <si>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</si>
  <si>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</si>
  <si>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当町の下水道整備計画の現状は新規整備地区を拡大している状況にある。しかし将来の収支を見通すと継続的な人口減少に比例して収益的収支は低下していくものと考えられる。
　新規整備地区も町の中心地から徐々に人口密度の低い地区へ移行していく状況である。また当町は今後数十年のスパンで激しい人口減少が予想されている地域であることから、長期的な視点で経営を考える必要性がある。
　将来老朽化に伴う更新事業も必要になることを見据えると、適切な事業規模を再検討し長期にわたる安定した経営を維持できるよう努めなければならない。　公営企業会計適用後には使用料の段階的な引き上げも視野に入れつつ、町全体の汚水処理計画（公共下水道区域・農業集落排水区域・合併浄化槽区域）を総合的に見直すことも必要な状況にある。</t>
    <rPh sb="1" eb="3">
      <t>トウチョウ</t>
    </rPh>
    <rPh sb="4" eb="7">
      <t>ゲスイドウ</t>
    </rPh>
    <rPh sb="7" eb="9">
      <t>セイビ</t>
    </rPh>
    <rPh sb="9" eb="11">
      <t>ケイカク</t>
    </rPh>
    <rPh sb="12" eb="14">
      <t>ゲンジョウ</t>
    </rPh>
    <rPh sb="15" eb="17">
      <t>シンキ</t>
    </rPh>
    <rPh sb="17" eb="19">
      <t>セイビ</t>
    </rPh>
    <rPh sb="19" eb="21">
      <t>チク</t>
    </rPh>
    <rPh sb="22" eb="24">
      <t>カクダイ</t>
    </rPh>
    <rPh sb="28" eb="30">
      <t>ジョウキョウ</t>
    </rPh>
    <rPh sb="37" eb="39">
      <t>ショウライ</t>
    </rPh>
    <rPh sb="40" eb="42">
      <t>シュウシ</t>
    </rPh>
    <rPh sb="43" eb="45">
      <t>ミトオ</t>
    </rPh>
    <rPh sb="47" eb="50">
      <t>ケイゾクテキ</t>
    </rPh>
    <rPh sb="51" eb="53">
      <t>ジンコウ</t>
    </rPh>
    <rPh sb="53" eb="55">
      <t>ゲンショウ</t>
    </rPh>
    <rPh sb="56" eb="58">
      <t>ヒレイ</t>
    </rPh>
    <rPh sb="60" eb="63">
      <t>シュウエキテキ</t>
    </rPh>
    <rPh sb="63" eb="65">
      <t>シュウシ</t>
    </rPh>
    <rPh sb="66" eb="68">
      <t>テイカ</t>
    </rPh>
    <rPh sb="75" eb="76">
      <t>カンガ</t>
    </rPh>
    <rPh sb="83" eb="85">
      <t>シンキ</t>
    </rPh>
    <rPh sb="85" eb="87">
      <t>セイビ</t>
    </rPh>
    <rPh sb="87" eb="89">
      <t>チク</t>
    </rPh>
    <rPh sb="90" eb="91">
      <t>マチ</t>
    </rPh>
    <rPh sb="92" eb="95">
      <t>チュウシンチ</t>
    </rPh>
    <rPh sb="97" eb="99">
      <t>ジョジョ</t>
    </rPh>
    <rPh sb="100" eb="102">
      <t>ジンコウ</t>
    </rPh>
    <rPh sb="102" eb="104">
      <t>ミツド</t>
    </rPh>
    <rPh sb="105" eb="106">
      <t>ヒク</t>
    </rPh>
    <rPh sb="107" eb="109">
      <t>チク</t>
    </rPh>
    <rPh sb="110" eb="112">
      <t>イコウ</t>
    </rPh>
    <rPh sb="116" eb="118">
      <t>ジョウキョウ</t>
    </rPh>
    <rPh sb="124" eb="126">
      <t>トウチョウ</t>
    </rPh>
    <rPh sb="127" eb="129">
      <t>コンゴ</t>
    </rPh>
    <rPh sb="129" eb="132">
      <t>スウジュウネン</t>
    </rPh>
    <rPh sb="137" eb="138">
      <t>ハゲ</t>
    </rPh>
    <rPh sb="140" eb="142">
      <t>ジンコウ</t>
    </rPh>
    <rPh sb="142" eb="144">
      <t>ゲンショウ</t>
    </rPh>
    <rPh sb="145" eb="147">
      <t>ヨソウ</t>
    </rPh>
    <rPh sb="152" eb="154">
      <t>チイキ</t>
    </rPh>
    <rPh sb="162" eb="165">
      <t>チョウキテキ</t>
    </rPh>
    <rPh sb="166" eb="168">
      <t>シテン</t>
    </rPh>
    <rPh sb="169" eb="171">
      <t>ケイエイ</t>
    </rPh>
    <rPh sb="172" eb="173">
      <t>カンガ</t>
    </rPh>
    <rPh sb="175" eb="178">
      <t>ヒツヨウセイ</t>
    </rPh>
    <rPh sb="184" eb="186">
      <t>ショウライ</t>
    </rPh>
    <rPh sb="186" eb="189">
      <t>ロウキュウカ</t>
    </rPh>
    <rPh sb="190" eb="191">
      <t>トモナ</t>
    </rPh>
    <rPh sb="192" eb="194">
      <t>コウシン</t>
    </rPh>
    <rPh sb="194" eb="196">
      <t>ジギョウ</t>
    </rPh>
    <rPh sb="197" eb="199">
      <t>ヒツヨウ</t>
    </rPh>
    <rPh sb="205" eb="207">
      <t>ミス</t>
    </rPh>
    <rPh sb="211" eb="213">
      <t>テキセツ</t>
    </rPh>
    <rPh sb="214" eb="216">
      <t>ジギョウ</t>
    </rPh>
    <rPh sb="216" eb="218">
      <t>キボ</t>
    </rPh>
    <rPh sb="219" eb="222">
      <t>サイケントウ</t>
    </rPh>
    <rPh sb="223" eb="225">
      <t>チョウキ</t>
    </rPh>
    <rPh sb="229" eb="231">
      <t>アンテイ</t>
    </rPh>
    <rPh sb="233" eb="235">
      <t>ケイエイ</t>
    </rPh>
    <rPh sb="236" eb="238">
      <t>イジ</t>
    </rPh>
    <rPh sb="243" eb="244">
      <t>ツト</t>
    </rPh>
    <rPh sb="255" eb="257">
      <t>コウエイ</t>
    </rPh>
    <rPh sb="257" eb="259">
      <t>キギョウ</t>
    </rPh>
    <rPh sb="259" eb="261">
      <t>カイケイ</t>
    </rPh>
    <rPh sb="261" eb="263">
      <t>テキヨウ</t>
    </rPh>
    <rPh sb="263" eb="264">
      <t>ゴ</t>
    </rPh>
    <rPh sb="266" eb="269">
      <t>シヨウリョウ</t>
    </rPh>
    <rPh sb="270" eb="273">
      <t>ダンカイテキ</t>
    </rPh>
    <rPh sb="274" eb="275">
      <t>ヒ</t>
    </rPh>
    <rPh sb="276" eb="277">
      <t>ア</t>
    </rPh>
    <rPh sb="279" eb="281">
      <t>シヤ</t>
    </rPh>
    <rPh sb="282" eb="283">
      <t>イ</t>
    </rPh>
    <rPh sb="287" eb="290">
      <t>マチゼンタイ</t>
    </rPh>
    <rPh sb="291" eb="293">
      <t>オスイ</t>
    </rPh>
    <rPh sb="293" eb="295">
      <t>ショリ</t>
    </rPh>
    <rPh sb="295" eb="297">
      <t>ケイカク</t>
    </rPh>
    <rPh sb="298" eb="300">
      <t>コウキョウ</t>
    </rPh>
    <rPh sb="300" eb="303">
      <t>ゲスイドウ</t>
    </rPh>
    <rPh sb="303" eb="305">
      <t>クイキ</t>
    </rPh>
    <rPh sb="306" eb="308">
      <t>ノウギョウ</t>
    </rPh>
    <rPh sb="308" eb="310">
      <t>シュウラク</t>
    </rPh>
    <rPh sb="310" eb="312">
      <t>ハイスイ</t>
    </rPh>
    <rPh sb="312" eb="314">
      <t>クイキ</t>
    </rPh>
    <rPh sb="315" eb="317">
      <t>ガッペイ</t>
    </rPh>
    <rPh sb="317" eb="320">
      <t>ジョウカソウ</t>
    </rPh>
    <rPh sb="320" eb="322">
      <t>クイキ</t>
    </rPh>
    <rPh sb="324" eb="327">
      <t>ソウゴウテキ</t>
    </rPh>
    <rPh sb="328" eb="330">
      <t>ミナオ</t>
    </rPh>
    <rPh sb="334" eb="336">
      <t>ヒツヨウ</t>
    </rPh>
    <rPh sb="337" eb="339">
      <t>ジョウキョウ</t>
    </rPh>
    <phoneticPr fontId="15"/>
  </si>
  <si>
    <t>当町では最も古い管渠でも30数年が経過した状況であり、管渠の老朽化対策に早急に取組む状況にはない。現在は未普及地域の新規整備に力を入れている状況である。
　今後、公営企業会計の適用に伴い、減価償却累計率等が算出できるようになる。更新事業に対する投資の試算を行うことにより老朽化対策への転換時期等の検討を進めていく必要があると思われる。</t>
    <rPh sb="0" eb="2">
      <t>トウチョウ</t>
    </rPh>
    <rPh sb="4" eb="5">
      <t>モット</t>
    </rPh>
    <rPh sb="6" eb="7">
      <t>フル</t>
    </rPh>
    <rPh sb="8" eb="10">
      <t>カンキョ</t>
    </rPh>
    <rPh sb="14" eb="16">
      <t>スウネン</t>
    </rPh>
    <rPh sb="17" eb="19">
      <t>ケイカ</t>
    </rPh>
    <rPh sb="21" eb="23">
      <t>ジョウキョウ</t>
    </rPh>
    <rPh sb="27" eb="29">
      <t>カンキョ</t>
    </rPh>
    <rPh sb="30" eb="33">
      <t>ロウキュウカ</t>
    </rPh>
    <rPh sb="33" eb="35">
      <t>タイサク</t>
    </rPh>
    <rPh sb="36" eb="38">
      <t>サッキュウ</t>
    </rPh>
    <rPh sb="39" eb="41">
      <t>トリク</t>
    </rPh>
    <rPh sb="42" eb="44">
      <t>ジョウキョウ</t>
    </rPh>
    <rPh sb="49" eb="51">
      <t>ゲンザイ</t>
    </rPh>
    <rPh sb="52" eb="55">
      <t>ミフキュウ</t>
    </rPh>
    <rPh sb="55" eb="57">
      <t>チイキ</t>
    </rPh>
    <rPh sb="58" eb="60">
      <t>シンキ</t>
    </rPh>
    <rPh sb="60" eb="62">
      <t>セイビ</t>
    </rPh>
    <rPh sb="63" eb="64">
      <t>チカラ</t>
    </rPh>
    <rPh sb="65" eb="66">
      <t>イ</t>
    </rPh>
    <rPh sb="70" eb="72">
      <t>ジョウキョウ</t>
    </rPh>
    <rPh sb="78" eb="80">
      <t>コンゴ</t>
    </rPh>
    <rPh sb="81" eb="83">
      <t>コウエイ</t>
    </rPh>
    <rPh sb="83" eb="85">
      <t>キギョウ</t>
    </rPh>
    <rPh sb="85" eb="87">
      <t>カイケイ</t>
    </rPh>
    <rPh sb="88" eb="90">
      <t>テキヨウ</t>
    </rPh>
    <rPh sb="91" eb="92">
      <t>トモナ</t>
    </rPh>
    <rPh sb="94" eb="96">
      <t>ゲンカ</t>
    </rPh>
    <rPh sb="96" eb="98">
      <t>ショウキャク</t>
    </rPh>
    <rPh sb="98" eb="100">
      <t>ルイケイ</t>
    </rPh>
    <rPh sb="100" eb="101">
      <t>リツ</t>
    </rPh>
    <rPh sb="101" eb="102">
      <t>ナド</t>
    </rPh>
    <rPh sb="103" eb="105">
      <t>サンシュツ</t>
    </rPh>
    <rPh sb="114" eb="116">
      <t>コウシン</t>
    </rPh>
    <rPh sb="116" eb="118">
      <t>ジギョウ</t>
    </rPh>
    <rPh sb="119" eb="120">
      <t>タイ</t>
    </rPh>
    <rPh sb="122" eb="124">
      <t>トウシ</t>
    </rPh>
    <rPh sb="125" eb="127">
      <t>シサン</t>
    </rPh>
    <rPh sb="128" eb="129">
      <t>オコナ</t>
    </rPh>
    <rPh sb="135" eb="138">
      <t>ロウキュウカ</t>
    </rPh>
    <rPh sb="138" eb="140">
      <t>タイサク</t>
    </rPh>
    <rPh sb="142" eb="144">
      <t>テンカン</t>
    </rPh>
    <rPh sb="144" eb="146">
      <t>ジキ</t>
    </rPh>
    <rPh sb="146" eb="147">
      <t>トウ</t>
    </rPh>
    <rPh sb="148" eb="150">
      <t>ケントウ</t>
    </rPh>
    <rPh sb="151" eb="152">
      <t>スス</t>
    </rPh>
    <rPh sb="156" eb="158">
      <t>ヒツヨウ</t>
    </rPh>
    <rPh sb="162" eb="163">
      <t>オモ</t>
    </rPh>
    <phoneticPr fontId="15"/>
  </si>
  <si>
    <t>●収益的収支比率
　平成29年度において、法適用に伴う資産調査委託が完了したことにより、費用が減少し比率は少し改善されたが、以前として赤字収支となっているため、経営改善に向けた取組が必要である。
●企業債残高対事業規模比率
　平均値と比較して低い数値を示しているが、現在新規整備地区を拡大している状況であり、企業債は今後も増加していく状況である。一方使用料は、今後町の中心から人口密度の低い地域に新規整備が進むため、使用料の増加は大きく期待できない。そのため今後比率は悪化すると想定される。接続率の向上や料金の見直し等使用料収入の増加に向けた取り組みや事業規模の見直しが必要である。
●経費回収率
　汚水処理費を使用料で回収できていない状況である。経営の効率化による経費の見直し、使用料収入の増加に向けた接続率向上の取り組み等を実施し、経費回収率が100％以上となるよう経営改善に向けた取り組みが必要である。
●汚水処理原価
　平均値と比較して低い数値である。引き続き経費の削減や接続率の向上に取り組み、効率的な汚水処理を目指す。
●水洗化率
　平均値とほぼ同等の数値となっている。使用料収入の増加による収益的収支の改善や水質の保全という観点から水洗化率向上の取り組みを引き続き実施していく。</t>
    <rPh sb="1" eb="4">
      <t>シュウエキテキ</t>
    </rPh>
    <rPh sb="4" eb="6">
      <t>シュウシ</t>
    </rPh>
    <rPh sb="6" eb="8">
      <t>ヒリツ</t>
    </rPh>
    <rPh sb="10" eb="12">
      <t>ヘイセイ</t>
    </rPh>
    <rPh sb="14" eb="16">
      <t>ネンド</t>
    </rPh>
    <rPh sb="21" eb="22">
      <t>ホウ</t>
    </rPh>
    <rPh sb="22" eb="24">
      <t>テキヨウ</t>
    </rPh>
    <rPh sb="25" eb="26">
      <t>トモナ</t>
    </rPh>
    <rPh sb="27" eb="29">
      <t>シサン</t>
    </rPh>
    <rPh sb="29" eb="31">
      <t>チョウサ</t>
    </rPh>
    <rPh sb="31" eb="33">
      <t>イタク</t>
    </rPh>
    <rPh sb="34" eb="36">
      <t>カンリョウ</t>
    </rPh>
    <rPh sb="44" eb="46">
      <t>ヒヨウ</t>
    </rPh>
    <rPh sb="47" eb="49">
      <t>ゲンショウ</t>
    </rPh>
    <rPh sb="50" eb="52">
      <t>ヒリツ</t>
    </rPh>
    <rPh sb="53" eb="54">
      <t>スコ</t>
    </rPh>
    <rPh sb="55" eb="57">
      <t>カイゼン</t>
    </rPh>
    <rPh sb="62" eb="64">
      <t>イゼン</t>
    </rPh>
    <rPh sb="67" eb="69">
      <t>アカジ</t>
    </rPh>
    <rPh sb="69" eb="71">
      <t>シュウシ</t>
    </rPh>
    <rPh sb="80" eb="82">
      <t>ケイエイ</t>
    </rPh>
    <rPh sb="82" eb="84">
      <t>カイゼン</t>
    </rPh>
    <rPh sb="85" eb="86">
      <t>ム</t>
    </rPh>
    <rPh sb="88" eb="90">
      <t>トリクミ</t>
    </rPh>
    <rPh sb="91" eb="93">
      <t>ヒツヨウ</t>
    </rPh>
    <rPh sb="99" eb="101">
      <t>キギョウ</t>
    </rPh>
    <rPh sb="101" eb="102">
      <t>サイ</t>
    </rPh>
    <rPh sb="102" eb="104">
      <t>ザンダカ</t>
    </rPh>
    <rPh sb="104" eb="105">
      <t>タイ</t>
    </rPh>
    <rPh sb="105" eb="107">
      <t>ジギョウ</t>
    </rPh>
    <rPh sb="107" eb="109">
      <t>キボ</t>
    </rPh>
    <rPh sb="109" eb="111">
      <t>ヒリツ</t>
    </rPh>
    <rPh sb="113" eb="115">
      <t>ヘイキン</t>
    </rPh>
    <rPh sb="115" eb="116">
      <t>チ</t>
    </rPh>
    <rPh sb="117" eb="119">
      <t>ヒカク</t>
    </rPh>
    <rPh sb="121" eb="122">
      <t>ヒク</t>
    </rPh>
    <rPh sb="123" eb="125">
      <t>スウチ</t>
    </rPh>
    <rPh sb="126" eb="127">
      <t>シメ</t>
    </rPh>
    <rPh sb="133" eb="135">
      <t>ゲンザイ</t>
    </rPh>
    <rPh sb="135" eb="137">
      <t>シンキ</t>
    </rPh>
    <rPh sb="137" eb="139">
      <t>セイビ</t>
    </rPh>
    <rPh sb="139" eb="141">
      <t>チク</t>
    </rPh>
    <rPh sb="142" eb="144">
      <t>カクダイ</t>
    </rPh>
    <rPh sb="148" eb="150">
      <t>ジョウキョウ</t>
    </rPh>
    <rPh sb="154" eb="156">
      <t>キギョウ</t>
    </rPh>
    <rPh sb="156" eb="157">
      <t>サイ</t>
    </rPh>
    <rPh sb="158" eb="160">
      <t>コンゴ</t>
    </rPh>
    <rPh sb="161" eb="163">
      <t>ゾウカ</t>
    </rPh>
    <rPh sb="167" eb="169">
      <t>ジョウキョウ</t>
    </rPh>
    <rPh sb="173" eb="175">
      <t>イッポウ</t>
    </rPh>
    <rPh sb="175" eb="178">
      <t>シヨウリョウ</t>
    </rPh>
    <rPh sb="180" eb="182">
      <t>コンゴ</t>
    </rPh>
    <rPh sb="182" eb="183">
      <t>マチ</t>
    </rPh>
    <rPh sb="184" eb="186">
      <t>チュウシン</t>
    </rPh>
    <rPh sb="188" eb="190">
      <t>ジンコウ</t>
    </rPh>
    <rPh sb="190" eb="192">
      <t>ミツド</t>
    </rPh>
    <rPh sb="193" eb="194">
      <t>ヒク</t>
    </rPh>
    <rPh sb="195" eb="197">
      <t>チイキ</t>
    </rPh>
    <rPh sb="198" eb="200">
      <t>シンキ</t>
    </rPh>
    <rPh sb="200" eb="202">
      <t>セイビ</t>
    </rPh>
    <rPh sb="203" eb="204">
      <t>スス</t>
    </rPh>
    <rPh sb="208" eb="211">
      <t>シヨウリョウ</t>
    </rPh>
    <rPh sb="212" eb="214">
      <t>ゾウカ</t>
    </rPh>
    <rPh sb="215" eb="216">
      <t>オオ</t>
    </rPh>
    <rPh sb="218" eb="220">
      <t>キタイ</t>
    </rPh>
    <rPh sb="229" eb="231">
      <t>コンゴ</t>
    </rPh>
    <rPh sb="231" eb="233">
      <t>ヒリツ</t>
    </rPh>
    <rPh sb="234" eb="236">
      <t>アッカ</t>
    </rPh>
    <rPh sb="239" eb="241">
      <t>ソウテイ</t>
    </rPh>
    <rPh sb="245" eb="247">
      <t>セツゾク</t>
    </rPh>
    <rPh sb="247" eb="248">
      <t>リツ</t>
    </rPh>
    <rPh sb="249" eb="251">
      <t>コウジョウ</t>
    </rPh>
    <rPh sb="252" eb="254">
      <t>リョウキン</t>
    </rPh>
    <rPh sb="255" eb="257">
      <t>ミナオ</t>
    </rPh>
    <rPh sb="258" eb="259">
      <t>トウ</t>
    </rPh>
    <rPh sb="259" eb="262">
      <t>シヨウリョウ</t>
    </rPh>
    <rPh sb="262" eb="264">
      <t>シュウニュウ</t>
    </rPh>
    <rPh sb="265" eb="267">
      <t>ゾウカ</t>
    </rPh>
    <rPh sb="268" eb="269">
      <t>ム</t>
    </rPh>
    <rPh sb="271" eb="272">
      <t>ト</t>
    </rPh>
    <rPh sb="273" eb="274">
      <t>ク</t>
    </rPh>
    <rPh sb="276" eb="278">
      <t>ジギョウ</t>
    </rPh>
    <rPh sb="278" eb="280">
      <t>キボ</t>
    </rPh>
    <rPh sb="281" eb="283">
      <t>ミナオ</t>
    </rPh>
    <rPh sb="285" eb="287">
      <t>ヒツヨウ</t>
    </rPh>
    <rPh sb="293" eb="295">
      <t>ケイヒ</t>
    </rPh>
    <rPh sb="295" eb="297">
      <t>カイシュウ</t>
    </rPh>
    <rPh sb="297" eb="298">
      <t>リツ</t>
    </rPh>
    <rPh sb="324" eb="326">
      <t>ケイエイ</t>
    </rPh>
    <rPh sb="327" eb="330">
      <t>コウリツカ</t>
    </rPh>
    <rPh sb="333" eb="335">
      <t>ケイヒ</t>
    </rPh>
    <rPh sb="336" eb="338">
      <t>ミナオ</t>
    </rPh>
    <rPh sb="340" eb="343">
      <t>シヨウリョウ</t>
    </rPh>
    <rPh sb="343" eb="345">
      <t>シュウニュウ</t>
    </rPh>
    <rPh sb="346" eb="348">
      <t>ゾウカ</t>
    </rPh>
    <rPh sb="349" eb="350">
      <t>ム</t>
    </rPh>
    <rPh sb="352" eb="354">
      <t>セツゾク</t>
    </rPh>
    <rPh sb="354" eb="355">
      <t>リツ</t>
    </rPh>
    <rPh sb="355" eb="357">
      <t>コウジョウ</t>
    </rPh>
    <rPh sb="358" eb="359">
      <t>ト</t>
    </rPh>
    <rPh sb="360" eb="361">
      <t>ク</t>
    </rPh>
    <rPh sb="362" eb="363">
      <t>トウ</t>
    </rPh>
    <rPh sb="364" eb="366">
      <t>ジッシ</t>
    </rPh>
    <rPh sb="368" eb="370">
      <t>ケイヒ</t>
    </rPh>
    <rPh sb="370" eb="372">
      <t>カイシュウ</t>
    </rPh>
    <rPh sb="372" eb="373">
      <t>リツ</t>
    </rPh>
    <rPh sb="378" eb="380">
      <t>イジョウ</t>
    </rPh>
    <rPh sb="385" eb="387">
      <t>ケイエイ</t>
    </rPh>
    <rPh sb="387" eb="389">
      <t>カイゼン</t>
    </rPh>
    <rPh sb="390" eb="391">
      <t>ム</t>
    </rPh>
    <rPh sb="393" eb="394">
      <t>ト</t>
    </rPh>
    <rPh sb="395" eb="396">
      <t>ク</t>
    </rPh>
    <rPh sb="398" eb="400">
      <t>ヒツヨウ</t>
    </rPh>
    <rPh sb="406" eb="408">
      <t>オスイ</t>
    </rPh>
    <rPh sb="408" eb="410">
      <t>ショリ</t>
    </rPh>
    <rPh sb="410" eb="412">
      <t>ゲンカ</t>
    </rPh>
    <rPh sb="414" eb="416">
      <t>ヘイキン</t>
    </rPh>
    <rPh sb="416" eb="417">
      <t>チ</t>
    </rPh>
    <rPh sb="418" eb="420">
      <t>ヒカク</t>
    </rPh>
    <rPh sb="422" eb="423">
      <t>テイ</t>
    </rPh>
    <rPh sb="424" eb="426">
      <t>スウチ</t>
    </rPh>
    <rPh sb="430" eb="431">
      <t>ヒ</t>
    </rPh>
    <rPh sb="432" eb="433">
      <t>ツヅ</t>
    </rPh>
    <rPh sb="434" eb="436">
      <t>ケイヒ</t>
    </rPh>
    <rPh sb="437" eb="439">
      <t>サクゲン</t>
    </rPh>
    <rPh sb="440" eb="442">
      <t>セツゾク</t>
    </rPh>
    <rPh sb="442" eb="443">
      <t>リツ</t>
    </rPh>
    <rPh sb="444" eb="446">
      <t>コウジョウ</t>
    </rPh>
    <rPh sb="447" eb="448">
      <t>ト</t>
    </rPh>
    <rPh sb="449" eb="450">
      <t>ク</t>
    </rPh>
    <rPh sb="452" eb="455">
      <t>コウリツテキ</t>
    </rPh>
    <rPh sb="456" eb="458">
      <t>オスイ</t>
    </rPh>
    <rPh sb="458" eb="460">
      <t>ショリ</t>
    </rPh>
    <rPh sb="461" eb="463">
      <t>メザ</t>
    </rPh>
    <rPh sb="467" eb="470">
      <t>スイセンカ</t>
    </rPh>
    <rPh sb="470" eb="471">
      <t>リツ</t>
    </rPh>
    <rPh sb="473" eb="475">
      <t>ヘイキン</t>
    </rPh>
    <rPh sb="475" eb="476">
      <t>チ</t>
    </rPh>
    <rPh sb="479" eb="481">
      <t>ドウトウ</t>
    </rPh>
    <rPh sb="482" eb="484">
      <t>スウチ</t>
    </rPh>
    <rPh sb="491" eb="494">
      <t>シヨウリョウ</t>
    </rPh>
    <rPh sb="494" eb="496">
      <t>シュウニュウ</t>
    </rPh>
    <rPh sb="497" eb="499">
      <t>ゾウカ</t>
    </rPh>
    <rPh sb="511" eb="513">
      <t>スイシツ</t>
    </rPh>
    <rPh sb="514" eb="516">
      <t>ホゼン</t>
    </rPh>
    <rPh sb="523" eb="526">
      <t>スイセンカ</t>
    </rPh>
    <rPh sb="526" eb="527">
      <t>リツ</t>
    </rPh>
    <rPh sb="527" eb="529">
      <t>コウジョウ</t>
    </rPh>
    <rPh sb="530" eb="531">
      <t>ト</t>
    </rPh>
    <rPh sb="532" eb="533">
      <t>ク</t>
    </rPh>
    <rPh sb="535" eb="536">
      <t>ヒ</t>
    </rPh>
    <rPh sb="537" eb="538">
      <t>ツヅ</t>
    </rPh>
    <rPh sb="539" eb="541">
      <t>ジッシ</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</si>
</sst>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F9-4611-8FA1-82C7CBEC936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94F9-4611-8FA1-82C7CBEC936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7A-481E-AB6E-F56706D00FE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117A-481E-AB6E-F56706D00FE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81.540000000000006</c:v>
                </c:pt>
                <c:pt idx="1">
                  <c:v>79.23</c:v>
                </c:pt>
                <c:pt idx="2">
                  <c:v>82.41</c:v>
                </c:pt>
                <c:pt idx="3">
                  <c:v>82.1</c:v>
                </c:pt>
                <c:pt idx="4">
                  <c:v>82.65</c:v>
                </c:pt>
              </c:numCache>
            </c:numRef>
          </c:val>
          <c:extLst>
            <c:ext xmlns:c16="http://schemas.microsoft.com/office/drawing/2014/chart" uri="{C3380CC4-5D6E-409C-BE32-E72D297353CC}">
              <c16:uniqueId val="{00000000-2DF3-4554-8E69-E8B072D7414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2DF3-4554-8E69-E8B072D7414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90.43</c:v>
                </c:pt>
                <c:pt idx="1">
                  <c:v>89.55</c:v>
                </c:pt>
                <c:pt idx="2">
                  <c:v>57</c:v>
                </c:pt>
                <c:pt idx="3">
                  <c:v>73.599999999999994</c:v>
                </c:pt>
                <c:pt idx="4">
                  <c:v>84</c:v>
                </c:pt>
              </c:numCache>
            </c:numRef>
          </c:val>
          <c:extLst>
            <c:ext xmlns:c16="http://schemas.microsoft.com/office/drawing/2014/chart" uri="{C3380CC4-5D6E-409C-BE32-E72D297353CC}">
              <c16:uniqueId val="{00000000-6947-4556-8F8E-80B5865AE61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47-4556-8F8E-80B5865AE61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82-481A-B0DA-F24050BEEB9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82-481A-B0DA-F24050BEEB9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A0-4E30-B0A5-9A538B363A7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A0-4E30-B0A5-9A538B363A7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47-48DD-93A2-833E653889C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47-48DD-93A2-833E653889C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1F-41A1-945E-F5DC12112F1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1F-41A1-945E-F5DC12112F1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412.09</c:v>
                </c:pt>
                <c:pt idx="1">
                  <c:v>338.63</c:v>
                </c:pt>
                <c:pt idx="2">
                  <c:v>496.87</c:v>
                </c:pt>
                <c:pt idx="3">
                  <c:v>384.87</c:v>
                </c:pt>
                <c:pt idx="4">
                  <c:v>403.18</c:v>
                </c:pt>
              </c:numCache>
            </c:numRef>
          </c:val>
          <c:extLst>
            <c:ext xmlns:c16="http://schemas.microsoft.com/office/drawing/2014/chart" uri="{C3380CC4-5D6E-409C-BE32-E72D297353CC}">
              <c16:uniqueId val="{00000000-A02D-44FC-8D06-140177165F9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A02D-44FC-8D06-140177165F9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100.41</c:v>
                </c:pt>
                <c:pt idx="1">
                  <c:v>100.98</c:v>
                </c:pt>
                <c:pt idx="2">
                  <c:v>100</c:v>
                </c:pt>
                <c:pt idx="3">
                  <c:v>91.71</c:v>
                </c:pt>
                <c:pt idx="4">
                  <c:v>98.41</c:v>
                </c:pt>
              </c:numCache>
            </c:numRef>
          </c:val>
          <c:extLst>
            <c:ext xmlns:c16="http://schemas.microsoft.com/office/drawing/2014/chart" uri="{C3380CC4-5D6E-409C-BE32-E72D297353CC}">
              <c16:uniqueId val="{00000000-0FCC-441A-A10C-0329D512FEE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0FCC-441A-A10C-0329D512FEE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152.71</c:v>
                </c:pt>
                <c:pt idx="2">
                  <c:v>158.79</c:v>
                </c:pt>
                <c:pt idx="3">
                  <c:v>164.31</c:v>
                </c:pt>
                <c:pt idx="4">
                  <c:v>158</c:v>
                </c:pt>
              </c:numCache>
            </c:numRef>
          </c:val>
          <c:extLst>
            <c:ext xmlns:c16="http://schemas.microsoft.com/office/drawing/2014/chart" uri="{C3380CC4-5D6E-409C-BE32-E72D297353CC}">
              <c16:uniqueId val="{00000000-CED3-46F5-BD7E-406BF5D1450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CED3-46F5-BD7E-406BF5D1450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7" zoomScaleNormal="100" workbookViewId="0">
      <selection activeCell="BK22" sqref="BK2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小川町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30105</v>
      </c>
      <c r="AM8" s="68"/>
      <c r="AN8" s="68"/>
      <c r="AO8" s="68"/>
      <c r="AP8" s="68"/>
      <c r="AQ8" s="68"/>
      <c r="AR8" s="68"/>
      <c r="AS8" s="68"/>
      <c r="AT8" s="67">
        <f>データ!T6</f>
        <v>60.36</v>
      </c>
      <c r="AU8" s="67"/>
      <c r="AV8" s="67"/>
      <c r="AW8" s="67"/>
      <c r="AX8" s="67"/>
      <c r="AY8" s="67"/>
      <c r="AZ8" s="67"/>
      <c r="BA8" s="67"/>
      <c r="BB8" s="67">
        <f>データ!U6</f>
        <v>498.76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51.25</v>
      </c>
      <c r="Q10" s="67"/>
      <c r="R10" s="67"/>
      <c r="S10" s="67"/>
      <c r="T10" s="67"/>
      <c r="U10" s="67"/>
      <c r="V10" s="67"/>
      <c r="W10" s="67">
        <f>データ!Q6</f>
        <v>100.55</v>
      </c>
      <c r="X10" s="67"/>
      <c r="Y10" s="67"/>
      <c r="Z10" s="67"/>
      <c r="AA10" s="67"/>
      <c r="AB10" s="67"/>
      <c r="AC10" s="67"/>
      <c r="AD10" s="68">
        <f>データ!R6</f>
        <v>2366</v>
      </c>
      <c r="AE10" s="68"/>
      <c r="AF10" s="68"/>
      <c r="AG10" s="68"/>
      <c r="AH10" s="68"/>
      <c r="AI10" s="68"/>
      <c r="AJ10" s="68"/>
      <c r="AK10" s="2"/>
      <c r="AL10" s="68">
        <f>データ!V6</f>
        <v>15344</v>
      </c>
      <c r="AM10" s="68"/>
      <c r="AN10" s="68"/>
      <c r="AO10" s="68"/>
      <c r="AP10" s="68"/>
      <c r="AQ10" s="68"/>
      <c r="AR10" s="68"/>
      <c r="AS10" s="68"/>
      <c r="AT10" s="67">
        <f>データ!W6</f>
        <v>4.47</v>
      </c>
      <c r="AU10" s="67"/>
      <c r="AV10" s="67"/>
      <c r="AW10" s="67"/>
      <c r="AX10" s="67"/>
      <c r="AY10" s="67"/>
      <c r="AZ10" s="67"/>
      <c r="BA10" s="67"/>
      <c r="BB10" s="67">
        <f>データ!X6</f>
        <v>3432.66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114</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45</v>
      </c>
      <c r="O86" s="26" t="str">
        <f>データ!EO6</f>
        <v>【0.23】</v>
      </c>
    </row>
  </sheetData>
  <sheetProtection algorithmName="SHA-512" hashValue="Vfl2wL+/olgEfc9sKsZ+PHskaq84fLAlLz3TAFySs/rmJy2D+K9JCOw/p3uHxVC6SRaYjP2XRkRx7Rl3ZlqwQg==" saltValue="1DJxtsiUI3w/Jpfd4rvy/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113433</v>
      </c>
      <c r="D6" s="33">
        <f t="shared" si="3"/>
        <v>47</v>
      </c>
      <c r="E6" s="33">
        <f t="shared" si="3"/>
        <v>17</v>
      </c>
      <c r="F6" s="33">
        <f t="shared" si="3"/>
        <v>1</v>
      </c>
      <c r="G6" s="33">
        <f t="shared" si="3"/>
        <v>0</v>
      </c>
      <c r="H6" s="33" t="str">
        <f t="shared" si="3"/>
        <v>埼玉県　小川町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51.25</v>
      </c>
      <c r="Q6" s="34">
        <f t="shared" si="3"/>
        <v>100.55</v>
      </c>
      <c r="R6" s="34">
        <f t="shared" si="3"/>
        <v>2366</v>
      </c>
      <c r="S6" s="34">
        <f t="shared" si="3"/>
        <v>30105</v>
      </c>
      <c r="T6" s="34">
        <f t="shared" si="3"/>
        <v>60.36</v>
      </c>
      <c r="U6" s="34">
        <f t="shared" si="3"/>
        <v>498.76</v>
      </c>
      <c r="V6" s="34">
        <f t="shared" si="3"/>
        <v>15344</v>
      </c>
      <c r="W6" s="34">
        <f t="shared" si="3"/>
        <v>4.47</v>
      </c>
      <c r="X6" s="34">
        <f t="shared" si="3"/>
        <v>3432.66</v>
      </c>
      <c r="Y6" s="35">
        <f>IF(Y7="",NA(),Y7)</f>
        <v>90.43</v>
      </c>
      <c r="Z6" s="35">
        <f t="shared" ref="Z6:AH6" si="4">IF(Z7="",NA(),Z7)</f>
        <v>89.55</v>
      </c>
      <c r="AA6" s="35">
        <f t="shared" si="4"/>
        <v>57</v>
      </c>
      <c r="AB6" s="35">
        <f t="shared" si="4"/>
        <v>73.599999999999994</v>
      </c>
      <c r="AC6" s="35">
        <f t="shared" si="4"/>
        <v>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412.09</v>
      </c>
      <c r="BG6" s="35">
        <f t="shared" ref="BG6:BO6" si="7">IF(BG7="",NA(),BG7)</f>
        <v>338.63</v>
      </c>
      <c r="BH6" s="35">
        <f t="shared" si="7"/>
        <v>496.87</v>
      </c>
      <c r="BI6" s="35">
        <f t="shared" si="7"/>
        <v>384.87</v>
      </c>
      <c r="BJ6" s="35">
        <f t="shared" si="7"/>
        <v>403.18</v>
      </c>
      <c r="BK6" s="35">
        <f t="shared" si="7"/>
        <v>1136.5</v>
      </c>
      <c r="BL6" s="35">
        <f t="shared" si="7"/>
        <v>1118.56</v>
      </c>
      <c r="BM6" s="35">
        <f t="shared" si="7"/>
        <v>1111.31</v>
      </c>
      <c r="BN6" s="35">
        <f t="shared" si="7"/>
        <v>966.33</v>
      </c>
      <c r="BO6" s="35">
        <f t="shared" si="7"/>
        <v>958.81</v>
      </c>
      <c r="BP6" s="34" t="str">
        <f>IF(BP7="","",IF(BP7="-","【-】","【"&amp;SUBSTITUTE(TEXT(BP7,"#,##0.00"),"-","△")&amp;"】"))</f>
        <v>【682.78】</v>
      </c>
      <c r="BQ6" s="35">
        <f>IF(BQ7="",NA(),BQ7)</f>
        <v>100.41</v>
      </c>
      <c r="BR6" s="35">
        <f t="shared" ref="BR6:BZ6" si="8">IF(BR7="",NA(),BR7)</f>
        <v>100.98</v>
      </c>
      <c r="BS6" s="35">
        <f t="shared" si="8"/>
        <v>100</v>
      </c>
      <c r="BT6" s="35">
        <f t="shared" si="8"/>
        <v>91.71</v>
      </c>
      <c r="BU6" s="35">
        <f t="shared" si="8"/>
        <v>98.41</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150</v>
      </c>
      <c r="CC6" s="35">
        <f t="shared" ref="CC6:CK6" si="9">IF(CC7="",NA(),CC7)</f>
        <v>152.71</v>
      </c>
      <c r="CD6" s="35">
        <f t="shared" si="9"/>
        <v>158.79</v>
      </c>
      <c r="CE6" s="35">
        <f t="shared" si="9"/>
        <v>164.31</v>
      </c>
      <c r="CF6" s="35">
        <f t="shared" si="9"/>
        <v>158</v>
      </c>
      <c r="CG6" s="35">
        <f t="shared" si="9"/>
        <v>217.82</v>
      </c>
      <c r="CH6" s="35">
        <f t="shared" si="9"/>
        <v>215.28</v>
      </c>
      <c r="CI6" s="35">
        <f t="shared" si="9"/>
        <v>207.96</v>
      </c>
      <c r="CJ6" s="35">
        <f t="shared" si="9"/>
        <v>194.31</v>
      </c>
      <c r="CK6" s="35">
        <f t="shared" si="9"/>
        <v>190.99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54.67</v>
      </c>
      <c r="CT6" s="35">
        <f t="shared" si="10"/>
        <v>53.51</v>
      </c>
      <c r="CU6" s="35">
        <f t="shared" si="10"/>
        <v>53.5</v>
      </c>
      <c r="CV6" s="35">
        <f t="shared" si="10"/>
        <v>52.58</v>
      </c>
      <c r="CW6" s="34" t="str">
        <f>IF(CW7="","",IF(CW7="-","【-】","【"&amp;SUBSTITUTE(TEXT(CW7,"#,##0.00"),"-","△")&amp;"】"))</f>
        <v>【58.98】</v>
      </c>
      <c r="CX6" s="35">
        <f>IF(CX7="",NA(),CX7)</f>
        <v>81.540000000000006</v>
      </c>
      <c r="CY6" s="35">
        <f t="shared" ref="CY6:DG6" si="11">IF(CY7="",NA(),CY7)</f>
        <v>79.23</v>
      </c>
      <c r="CZ6" s="35">
        <f t="shared" si="11"/>
        <v>82.41</v>
      </c>
      <c r="DA6" s="35">
        <f t="shared" si="11"/>
        <v>82.1</v>
      </c>
      <c r="DB6" s="35">
        <f t="shared" si="11"/>
        <v>82.65</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113433</v>
      </c>
      <c r="D7" s="37">
        <v>47</v>
      </c>
      <c r="E7" s="37">
        <v>17</v>
      </c>
      <c r="F7" s="37">
        <v>1</v>
      </c>
      <c r="G7" s="37">
        <v>0</v>
      </c>
      <c r="H7" s="37" t="s">
        <v>99</v>
      </c>
      <c r="I7" s="37" t="s">
        <v>100</v>
      </c>
      <c r="J7" s="37" t="s">
        <v>101</v>
      </c>
      <c r="K7" s="37" t="s">
        <v>102</v>
      </c>
      <c r="L7" s="37" t="s">
        <v>103</v>
      </c>
      <c r="M7" s="37" t="s">
        <v>104</v>
      </c>
      <c r="N7" s="38" t="s">
        <v>105</v>
      </c>
      <c r="O7" s="38" t="s">
        <v>106</v>
      </c>
      <c r="P7" s="38">
        <v>51.25</v>
      </c>
      <c r="Q7" s="38">
        <v>100.55</v>
      </c>
      <c r="R7" s="38">
        <v>2366</v>
      </c>
      <c r="S7" s="38">
        <v>30105</v>
      </c>
      <c r="T7" s="38">
        <v>60.36</v>
      </c>
      <c r="U7" s="38">
        <v>498.76</v>
      </c>
      <c r="V7" s="38">
        <v>15344</v>
      </c>
      <c r="W7" s="38">
        <v>4.47</v>
      </c>
      <c r="X7" s="38">
        <v>3432.66</v>
      </c>
      <c r="Y7" s="38">
        <v>90.43</v>
      </c>
      <c r="Z7" s="38">
        <v>89.55</v>
      </c>
      <c r="AA7" s="38">
        <v>57</v>
      </c>
      <c r="AB7" s="38">
        <v>73.599999999999994</v>
      </c>
      <c r="AC7" s="38">
        <v>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412.09</v>
      </c>
      <c r="BG7" s="38">
        <v>338.63</v>
      </c>
      <c r="BH7" s="38">
        <v>496.87</v>
      </c>
      <c r="BI7" s="38">
        <v>384.87</v>
      </c>
      <c r="BJ7" s="38">
        <v>403.18</v>
      </c>
      <c r="BK7" s="38">
        <v>1136.5</v>
      </c>
      <c r="BL7" s="38">
        <v>1118.56</v>
      </c>
      <c r="BM7" s="38">
        <v>1111.31</v>
      </c>
      <c r="BN7" s="38">
        <v>966.33</v>
      </c>
      <c r="BO7" s="38">
        <v>958.81</v>
      </c>
      <c r="BP7" s="38">
        <v>682.78</v>
      </c>
      <c r="BQ7" s="38">
        <v>100.41</v>
      </c>
      <c r="BR7" s="38">
        <v>100.98</v>
      </c>
      <c r="BS7" s="38">
        <v>100</v>
      </c>
      <c r="BT7" s="38">
        <v>91.71</v>
      </c>
      <c r="BU7" s="38">
        <v>98.41</v>
      </c>
      <c r="BV7" s="38">
        <v>71.650000000000006</v>
      </c>
      <c r="BW7" s="38">
        <v>72.33</v>
      </c>
      <c r="BX7" s="38">
        <v>75.540000000000006</v>
      </c>
      <c r="BY7" s="38">
        <v>81.739999999999995</v>
      </c>
      <c r="BZ7" s="38">
        <v>82.88</v>
      </c>
      <c r="CA7" s="38">
        <v>100.91</v>
      </c>
      <c r="CB7" s="38">
        <v>150</v>
      </c>
      <c r="CC7" s="38">
        <v>152.71</v>
      </c>
      <c r="CD7" s="38">
        <v>158.79</v>
      </c>
      <c r="CE7" s="38">
        <v>164.31</v>
      </c>
      <c r="CF7" s="38">
        <v>158</v>
      </c>
      <c r="CG7" s="38">
        <v>217.82</v>
      </c>
      <c r="CH7" s="38">
        <v>215.28</v>
      </c>
      <c r="CI7" s="38">
        <v>207.96</v>
      </c>
      <c r="CJ7" s="38">
        <v>194.31</v>
      </c>
      <c r="CK7" s="38">
        <v>190.99</v>
      </c>
      <c r="CL7" s="38">
        <v>136.86000000000001</v>
      </c>
      <c r="CM7" s="38" t="s">
        <v>105</v>
      </c>
      <c r="CN7" s="38" t="s">
        <v>105</v>
      </c>
      <c r="CO7" s="38" t="s">
        <v>105</v>
      </c>
      <c r="CP7" s="38" t="s">
        <v>105</v>
      </c>
      <c r="CQ7" s="38" t="s">
        <v>105</v>
      </c>
      <c r="CR7" s="38">
        <v>54.44</v>
      </c>
      <c r="CS7" s="38">
        <v>54.67</v>
      </c>
      <c r="CT7" s="38">
        <v>53.51</v>
      </c>
      <c r="CU7" s="38">
        <v>53.5</v>
      </c>
      <c r="CV7" s="38">
        <v>52.58</v>
      </c>
      <c r="CW7" s="38">
        <v>58.98</v>
      </c>
      <c r="CX7" s="38">
        <v>81.540000000000006</v>
      </c>
      <c r="CY7" s="38">
        <v>79.23</v>
      </c>
      <c r="CZ7" s="38">
        <v>82.41</v>
      </c>
      <c r="DA7" s="38">
        <v>82.1</v>
      </c>
      <c r="DB7" s="38">
        <v>82.65</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小川町</cp:lastModifiedBy>
  <cp:lastPrinted>2020-01-22T09:39:46Z</cp:lastPrinted>
  <dcterms:created xsi:type="dcterms:W3CDTF">2019-12-05T05:02:57Z</dcterms:created>
  <dcterms:modified xsi:type="dcterms:W3CDTF">2020-01-24T08:40:20Z</dcterms:modified>
  <cp:category/>
</cp:coreProperties>
</file>