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6.150.130\Public2\情報系　専用フォルダー\51_上下水道課\03_下水道\H29～ 下水道\平成31年度\06 地方公営企業関係\02 地方公営企業に係る経営比較分析表関係\R02.01.16 県市町村課 公営企業に係る経営比較分析表(平成30年度決算)の分析等について(依頼)\R02.01.  　回答\"/>
    </mc:Choice>
  </mc:AlternateContent>
  <workbookProtection workbookAlgorithmName="SHA-512" workbookHashValue="ApV9RxXsKwJaSHIdadMmGl7CIs5+bOdv4NpmrSt9oneJQ+J9YbUe6nbeckM4AynbNnPcIQQqBhfczSd/pFxo9A==" workbookSaltValue="UzshrtQ/BByEGKkEPaAU4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<sst xmlns="http://schemas.openxmlformats.org/spreadsheetml/2006/main" count="240" uniqueCount="114">
  <si>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</si>
  <si>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</si>
  <si>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</si>
  <si>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</si>
  <si>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</si>
  <si>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</si>
  <si>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</si>
  <si>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</si>
  <si>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</si>
  <si>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</si>
  <si>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</si>
  <si>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</si>
  <si>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</si>
  <si>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</si>
  <si>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</si>
  <si>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</si>
  <si>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</si>
  <si>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</si>
  <si>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</si>
  <si>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</si>
  <si>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</si>
  <si>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</si>
  <si>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</si>
  <si>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</si>
  <si>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</si>
  <si>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</si>
  <si>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</si>
  <si>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</si>
  <si>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</si>
  <si>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</si>
  <si>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</si>
  <si>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</si>
  <si>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</si>
  <si>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</si>
  <si>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</si>
  <si>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</si>
  <si>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</si>
  <si>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</si>
  <si>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</si>
  <si>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</si>
  <si>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</si>
  <si>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</si>
  <si>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</si>
  <si>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</si>
  <si>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</si>
  <si>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</si>
  <si>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</si>
  <si>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</si>
  <si>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</si>
  <si>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</si>
  <si>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</si>
  <si>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</si>
  <si>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</si>
  <si>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</si>
  <si>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</si>
  <si>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</si>
  <si>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</si>
  <si>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</si>
  <si>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</si>
  <si>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</si>
  <si>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</si>
  <si>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</si>
  <si>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</si>
  <si>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</si>
  <si>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</si>
  <si>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</si>
  <si>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</si>
  <si>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</si>
  <si>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</si>
  <si>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</si>
  <si>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</si>
  <si>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</si>
  <si>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</si>
  <si>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</si>
  <si>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</si>
  <si>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</si>
  <si>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</si>
  <si>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</si>
  <si>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</si>
  <si>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</si>
  <si>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</si>
  <si>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</si>
  <si>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</si>
  <si>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</si>
  <si>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</si>
  <si>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</si>
  <si>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</si>
  <si>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</si>
  <si>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</si>
  <si>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</si>
  <si>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</si>
  <si>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</si>
  <si>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</si>
  <si>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</si>
  <si>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</si>
  <si>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</si>
  <si>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</si>
  <si>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</si>
  <si>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嵐山町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</si>
  <si>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</si>
  <si>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</si>
  <si>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</si>
  <si>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</si>
  <si>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</si>
  <si>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</si>
  <si>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</si>
  <si>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</si>
  <si>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</si>
  <si>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</si>
  <si>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</si>
  <si>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</si>
  <si>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地方債の元金償還が据置期間中であった為比率は安定しているが、当該年度より元金償還の開始にあたり今後比率が悪化していくことが見込まれ、使用料改定等を含めた収入増加策や維持管理費の抑制策を検討することが必要である　　　　　　　　　　　　　　　　　　　　　　　　④企業債残高対事業規模比率　　　　　　　　　　　　　使用料収入は整備が進むにつれ増収となるものの地方債発行額は増加している。ただし、使用料水準の適正化を図ることが肝要である。　　　　　　　　　　　　　　　　　　⑤経費回収率　　　　　　　　　　　　　　　　　　　　整備が進むに従い維持管理費も増加し、使用料収入では賄いきれていない状況であり、費用の節減と令和２年度から公営企業会計の導入後の経営分析による使用料の適正化を図る必要がある。　　　　　　　　　　　　　　　　　　　⑥汚水処理原価　　　　　　　　　　　　　　　　　　　　寄附浄化槽を含む町管理型浄化槽の増加による保守管理委託料及び清掃委託料等の維持管理費が増加したことに伴い処理原価が悪化した。一層の維持管理費の節減に努めると共に、使用料の適正化を図る必要がある。　　　　　　　　　　　　　　　　　　　　　　　⑦施設利用率　　　　　　　　　　　　　　　　　　　　　　　　　　　　浄化槽は、原則、床面積により人槽が決定されるが、高齢化や節水器具の普及に伴い施設対応能力に対する処理水量割合が低いと推測される。　　　　　　　　　　　　　　　　　　⑧水洗化率　　　　　　　　　　　　　　　　　　　　　　　　　　　　　類似団体と比較して高い基準にあるが、これは、昨年度まで個人設置も含めて区域内人口を分母としていたが、当該年度より市町村設置型の人口を分母とするよう指摘を受けて変更した為、100％の水洗化率となっている。</t>
    <rPh sb="1" eb="4">
      <t>シュウエキテキ</t>
    </rPh>
    <rPh sb="4" eb="6">
      <t>シュウシ</t>
    </rPh>
    <rPh sb="6" eb="8">
      <t>ヒリツ</t>
    </rPh>
    <rPh sb="26" eb="29">
      <t>チホウサイ</t>
    </rPh>
    <rPh sb="30" eb="32">
      <t>ガンキン</t>
    </rPh>
    <rPh sb="32" eb="34">
      <t>ショウカン</t>
    </rPh>
    <rPh sb="35" eb="37">
      <t>スエオキ</t>
    </rPh>
    <rPh sb="37" eb="39">
      <t>キカン</t>
    </rPh>
    <rPh sb="39" eb="40">
      <t>ナカ</t>
    </rPh>
    <rPh sb="44" eb="45">
      <t>タメ</t>
    </rPh>
    <rPh sb="45" eb="47">
      <t>ヒリツ</t>
    </rPh>
    <rPh sb="48" eb="50">
      <t>アンテイ</t>
    </rPh>
    <rPh sb="56" eb="58">
      <t>トウガイ</t>
    </rPh>
    <rPh sb="58" eb="60">
      <t>ネンド</t>
    </rPh>
    <rPh sb="62" eb="64">
      <t>ガンキン</t>
    </rPh>
    <rPh sb="64" eb="66">
      <t>ショウカン</t>
    </rPh>
    <rPh sb="67" eb="69">
      <t>カイシ</t>
    </rPh>
    <rPh sb="73" eb="75">
      <t>コンゴ</t>
    </rPh>
    <rPh sb="75" eb="77">
      <t>ヒリツ</t>
    </rPh>
    <rPh sb="78" eb="80">
      <t>アッカ</t>
    </rPh>
    <rPh sb="87" eb="89">
      <t>ミコ</t>
    </rPh>
    <rPh sb="92" eb="95">
      <t>シヨウリョウ</t>
    </rPh>
    <rPh sb="95" eb="97">
      <t>カイテイ</t>
    </rPh>
    <rPh sb="97" eb="98">
      <t>ナド</t>
    </rPh>
    <rPh sb="99" eb="100">
      <t>フク</t>
    </rPh>
    <rPh sb="102" eb="104">
      <t>シュウニュウ</t>
    </rPh>
    <rPh sb="104" eb="106">
      <t>ゾウカ</t>
    </rPh>
    <rPh sb="106" eb="107">
      <t>サク</t>
    </rPh>
    <rPh sb="108" eb="110">
      <t>イジ</t>
    </rPh>
    <rPh sb="110" eb="112">
      <t>カンリ</t>
    </rPh>
    <rPh sb="112" eb="113">
      <t>ヒ</t>
    </rPh>
    <rPh sb="114" eb="116">
      <t>ヨクセイ</t>
    </rPh>
    <rPh sb="116" eb="117">
      <t>サク</t>
    </rPh>
    <rPh sb="118" eb="120">
      <t>ケントウ</t>
    </rPh>
    <rPh sb="125" eb="127">
      <t>ヒツヨウ</t>
    </rPh>
    <rPh sb="155" eb="157">
      <t>キギョウ</t>
    </rPh>
    <rPh sb="157" eb="158">
      <t>サイ</t>
    </rPh>
    <rPh sb="158" eb="160">
      <t>ザンダカ</t>
    </rPh>
    <rPh sb="160" eb="161">
      <t>タイ</t>
    </rPh>
    <rPh sb="161" eb="163">
      <t>ジギョウ</t>
    </rPh>
    <rPh sb="163" eb="165">
      <t>キボ</t>
    </rPh>
    <rPh sb="165" eb="167">
      <t>ヒリツ</t>
    </rPh>
    <rPh sb="180" eb="183">
      <t>シヨウリョウ</t>
    </rPh>
    <rPh sb="183" eb="185">
      <t>シュウニュウ</t>
    </rPh>
    <rPh sb="186" eb="188">
      <t>セイビ</t>
    </rPh>
    <rPh sb="189" eb="190">
      <t>スス</t>
    </rPh>
    <rPh sb="194" eb="196">
      <t>ゾウシュウ</t>
    </rPh>
    <rPh sb="202" eb="205">
      <t>チホウサイ</t>
    </rPh>
    <rPh sb="205" eb="208">
      <t>ハッコウガク</t>
    </rPh>
    <rPh sb="209" eb="211">
      <t>ゾウカ</t>
    </rPh>
    <rPh sb="220" eb="223">
      <t>シヨウリョウ</t>
    </rPh>
    <rPh sb="223" eb="225">
      <t>スイジュン</t>
    </rPh>
    <rPh sb="226" eb="229">
      <t>テキセイカ</t>
    </rPh>
    <rPh sb="230" eb="231">
      <t>ハカ</t>
    </rPh>
    <rPh sb="235" eb="237">
      <t>カンヨウ</t>
    </rPh>
    <rPh sb="260" eb="262">
      <t>ケイヒ</t>
    </rPh>
    <rPh sb="262" eb="264">
      <t>カイシュウ</t>
    </rPh>
    <rPh sb="264" eb="265">
      <t>リツ</t>
    </rPh>
    <rPh sb="285" eb="287">
      <t>セイビ</t>
    </rPh>
    <rPh sb="288" eb="289">
      <t>スス</t>
    </rPh>
    <rPh sb="291" eb="292">
      <t>シタガ</t>
    </rPh>
    <rPh sb="293" eb="295">
      <t>イジ</t>
    </rPh>
    <rPh sb="295" eb="298">
      <t>カンリヒ</t>
    </rPh>
    <rPh sb="299" eb="301">
      <t>ゾウカ</t>
    </rPh>
    <rPh sb="303" eb="306">
      <t>シヨウリョウ</t>
    </rPh>
    <rPh sb="306" eb="308">
      <t>シュウニュウ</t>
    </rPh>
    <rPh sb="391" eb="393">
      <t>オスイ</t>
    </rPh>
    <rPh sb="393" eb="395">
      <t>ショリ</t>
    </rPh>
    <rPh sb="395" eb="397">
      <t>ゲンカ</t>
    </rPh>
    <rPh sb="417" eb="419">
      <t>キフ</t>
    </rPh>
    <rPh sb="419" eb="422">
      <t>ジョウカソウ</t>
    </rPh>
    <rPh sb="423" eb="424">
      <t>フク</t>
    </rPh>
    <rPh sb="425" eb="426">
      <t>マチ</t>
    </rPh>
    <rPh sb="426" eb="429">
      <t>カンリガタ</t>
    </rPh>
    <rPh sb="429" eb="432">
      <t>ジョウカソウ</t>
    </rPh>
    <rPh sb="433" eb="435">
      <t>ゾウカ</t>
    </rPh>
    <rPh sb="438" eb="440">
      <t>ホシュ</t>
    </rPh>
    <rPh sb="440" eb="442">
      <t>カンリ</t>
    </rPh>
    <rPh sb="442" eb="445">
      <t>イタクリョウ</t>
    </rPh>
    <rPh sb="445" eb="446">
      <t>オヨ</t>
    </rPh>
    <rPh sb="447" eb="449">
      <t>セイソウ</t>
    </rPh>
    <rPh sb="449" eb="452">
      <t>イタクリョウ</t>
    </rPh>
    <rPh sb="452" eb="453">
      <t>ナド</t>
    </rPh>
    <rPh sb="454" eb="456">
      <t>イジ</t>
    </rPh>
    <rPh sb="456" eb="459">
      <t>カンリヒ</t>
    </rPh>
    <rPh sb="460" eb="462">
      <t>ゾウカ</t>
    </rPh>
    <rPh sb="467" eb="468">
      <t>トモナ</t>
    </rPh>
    <rPh sb="469" eb="471">
      <t>ショリ</t>
    </rPh>
    <rPh sb="471" eb="473">
      <t>ゲンカ</t>
    </rPh>
    <rPh sb="474" eb="476">
      <t>アッカ</t>
    </rPh>
    <rPh sb="479" eb="481">
      <t>イッソウ</t>
    </rPh>
    <rPh sb="482" eb="484">
      <t>イジ</t>
    </rPh>
    <rPh sb="484" eb="487">
      <t>カンリヒ</t>
    </rPh>
    <rPh sb="488" eb="490">
      <t>セツゲン</t>
    </rPh>
    <rPh sb="491" eb="492">
      <t>ツト</t>
    </rPh>
    <rPh sb="495" eb="496">
      <t>トモ</t>
    </rPh>
    <rPh sb="498" eb="501">
      <t>シヨウリョウ</t>
    </rPh>
    <rPh sb="502" eb="505">
      <t>テキセイカ</t>
    </rPh>
    <rPh sb="506" eb="507">
      <t>ハカ</t>
    </rPh>
    <rPh sb="508" eb="510">
      <t>ヒツヨウ</t>
    </rPh>
    <rPh sb="538" eb="540">
      <t>シセツ</t>
    </rPh>
    <rPh sb="540" eb="542">
      <t>リヨウ</t>
    </rPh>
    <rPh sb="542" eb="543">
      <t>リツ</t>
    </rPh>
    <rPh sb="571" eb="574">
      <t>ジョウカソウ</t>
    </rPh>
    <rPh sb="576" eb="578">
      <t>ゲンソク</t>
    </rPh>
    <rPh sb="579" eb="582">
      <t>ユカメンセキ</t>
    </rPh>
    <rPh sb="585" eb="586">
      <t>ジン</t>
    </rPh>
    <rPh sb="586" eb="587">
      <t>ソウ</t>
    </rPh>
    <rPh sb="588" eb="590">
      <t>ケッテイ</t>
    </rPh>
    <rPh sb="595" eb="598">
      <t>コウレイカ</t>
    </rPh>
    <rPh sb="599" eb="601">
      <t>セッスイ</t>
    </rPh>
    <rPh sb="601" eb="603">
      <t>キグ</t>
    </rPh>
    <rPh sb="604" eb="606">
      <t>フキュウ</t>
    </rPh>
    <rPh sb="607" eb="608">
      <t>トモナ</t>
    </rPh>
    <rPh sb="609" eb="611">
      <t>シセツ</t>
    </rPh>
    <rPh sb="611" eb="613">
      <t>タイオウ</t>
    </rPh>
    <rPh sb="613" eb="615">
      <t>ノウリョク</t>
    </rPh>
    <rPh sb="616" eb="617">
      <t>タイ</t>
    </rPh>
    <rPh sb="619" eb="621">
      <t>ショリ</t>
    </rPh>
    <rPh sb="621" eb="623">
      <t>スイリョウ</t>
    </rPh>
    <rPh sb="623" eb="625">
      <t>ワリアイ</t>
    </rPh>
    <rPh sb="626" eb="627">
      <t>ヒク</t>
    </rPh>
    <rPh sb="629" eb="631">
      <t>スイソク</t>
    </rPh>
    <rPh sb="654" eb="657">
      <t>スイセンカ</t>
    </rPh>
    <rPh sb="657" eb="658">
      <t>リツ</t>
    </rPh>
    <rPh sb="687" eb="689">
      <t>ルイジ</t>
    </rPh>
    <rPh sb="689" eb="691">
      <t>ダンタイ</t>
    </rPh>
    <rPh sb="692" eb="694">
      <t>ヒカク</t>
    </rPh>
    <rPh sb="696" eb="697">
      <t>タカ</t>
    </rPh>
    <rPh sb="698" eb="700">
      <t>キジュン</t>
    </rPh>
    <rPh sb="709" eb="712">
      <t>サクネンド</t>
    </rPh>
    <rPh sb="714" eb="716">
      <t>コジン</t>
    </rPh>
    <rPh sb="716" eb="718">
      <t>セッチ</t>
    </rPh>
    <rPh sb="719" eb="720">
      <t>フク</t>
    </rPh>
    <rPh sb="722" eb="724">
      <t>クイキ</t>
    </rPh>
    <rPh sb="724" eb="725">
      <t>ナイ</t>
    </rPh>
    <rPh sb="725" eb="727">
      <t>ジンコウ</t>
    </rPh>
    <rPh sb="728" eb="730">
      <t>ブンボ</t>
    </rPh>
    <rPh sb="737" eb="739">
      <t>トウガイ</t>
    </rPh>
    <rPh sb="739" eb="741">
      <t>ネンド</t>
    </rPh>
    <rPh sb="743" eb="746">
      <t>シチョウソン</t>
    </rPh>
    <rPh sb="746" eb="748">
      <t>セッチ</t>
    </rPh>
    <rPh sb="748" eb="749">
      <t>カタ</t>
    </rPh>
    <rPh sb="750" eb="752">
      <t>ジンコウ</t>
    </rPh>
    <rPh sb="753" eb="755">
      <t>ブンボ</t>
    </rPh>
    <rPh sb="760" eb="762">
      <t>シテキ</t>
    </rPh>
    <rPh sb="763" eb="764">
      <t>ウ</t>
    </rPh>
    <rPh sb="766" eb="768">
      <t>ヘンコウ</t>
    </rPh>
    <rPh sb="770" eb="771">
      <t>タメ</t>
    </rPh>
    <rPh sb="777" eb="780">
      <t>スイセンカ</t>
    </rPh>
    <rPh sb="780" eb="781">
      <t>リツ</t>
    </rPh>
    <phoneticPr fontId="4"/>
  </si>
  <si>
    <t>町管理型に寄附移管された合併処理浄化槽については、設置年度や設置場所の状況がまちまちであるが、最近の傾向として設置後20年経過したものに不具合が多いことから、将来的に耐用年数を迎える浄化槽の調査と老朽化対策を検討する必要がある。</t>
    <rPh sb="0" eb="1">
      <t>マチ</t>
    </rPh>
    <rPh sb="1" eb="4">
      <t>カンリガタ</t>
    </rPh>
    <rPh sb="5" eb="7">
      <t>キフ</t>
    </rPh>
    <rPh sb="7" eb="9">
      <t>イカン</t>
    </rPh>
    <rPh sb="12" eb="14">
      <t>ガッペイ</t>
    </rPh>
    <rPh sb="14" eb="16">
      <t>ショリ</t>
    </rPh>
    <rPh sb="16" eb="19">
      <t>ジョウカソウ</t>
    </rPh>
    <rPh sb="25" eb="27">
      <t>セッチ</t>
    </rPh>
    <rPh sb="27" eb="29">
      <t>ネンド</t>
    </rPh>
    <rPh sb="30" eb="32">
      <t>セッチ</t>
    </rPh>
    <rPh sb="32" eb="34">
      <t>バショ</t>
    </rPh>
    <rPh sb="35" eb="37">
      <t>ジョウキョウ</t>
    </rPh>
    <rPh sb="47" eb="49">
      <t>サイキン</t>
    </rPh>
    <rPh sb="50" eb="52">
      <t>ケイコウ</t>
    </rPh>
    <rPh sb="55" eb="57">
      <t>セッチ</t>
    </rPh>
    <rPh sb="57" eb="58">
      <t>ゴ</t>
    </rPh>
    <rPh sb="60" eb="61">
      <t>ネン</t>
    </rPh>
    <rPh sb="61" eb="63">
      <t>ケイカ</t>
    </rPh>
    <rPh sb="68" eb="71">
      <t>フグアイ</t>
    </rPh>
    <rPh sb="72" eb="73">
      <t>オオ</t>
    </rPh>
    <rPh sb="79" eb="82">
      <t>ショウライテキ</t>
    </rPh>
    <rPh sb="83" eb="85">
      <t>タイヨウ</t>
    </rPh>
    <rPh sb="85" eb="87">
      <t>ネンスウ</t>
    </rPh>
    <rPh sb="88" eb="89">
      <t>ムカ</t>
    </rPh>
    <rPh sb="91" eb="94">
      <t>ジョウカソウ</t>
    </rPh>
    <rPh sb="95" eb="97">
      <t>チョウサ</t>
    </rPh>
    <rPh sb="98" eb="101">
      <t>ロウキュウカ</t>
    </rPh>
    <rPh sb="101" eb="103">
      <t>タイサク</t>
    </rPh>
    <rPh sb="104" eb="106">
      <t>ケントウ</t>
    </rPh>
    <rPh sb="108" eb="110">
      <t>ヒツヨウ</t>
    </rPh>
    <phoneticPr fontId="4"/>
  </si>
  <si>
    <t>現在、経営・資産等の状況を的確に把握し、経営基盤の計画的な強化と財政マネジメントの向上に取り組む必要から公営企業会計を令和２年度より導入予定である。当該会計導入後、施設更新の優先度の把握や適切な維持管理、将来投資経費を踏まえた適正な料金算定による財源確保等に取組み、浄化槽の更新計画や経営戦略を立てながら住民生活に必要不可欠なサービスを持続的に提供していく必要がある。</t>
    <rPh sb="0" eb="2">
      <t>ゲンザイ</t>
    </rPh>
    <rPh sb="3" eb="5">
      <t>ケイエイ</t>
    </rPh>
    <rPh sb="6" eb="9">
      <t>シサンナド</t>
    </rPh>
    <rPh sb="10" eb="12">
      <t>ジョウキョウ</t>
    </rPh>
    <rPh sb="13" eb="15">
      <t>テキカク</t>
    </rPh>
    <rPh sb="16" eb="18">
      <t>ハアク</t>
    </rPh>
    <rPh sb="20" eb="22">
      <t>ケイエイ</t>
    </rPh>
    <rPh sb="22" eb="24">
      <t>キバン</t>
    </rPh>
    <rPh sb="25" eb="27">
      <t>ケイカク</t>
    </rPh>
    <rPh sb="27" eb="28">
      <t>テキ</t>
    </rPh>
    <rPh sb="29" eb="31">
      <t>キョウカ</t>
    </rPh>
    <rPh sb="32" eb="34">
      <t>ザイセイ</t>
    </rPh>
    <rPh sb="41" eb="43">
      <t>コウジョウ</t>
    </rPh>
    <rPh sb="44" eb="45">
      <t>ト</t>
    </rPh>
    <rPh sb="46" eb="47">
      <t>ク</t>
    </rPh>
    <rPh sb="48" eb="50">
      <t>ヒツヨウ</t>
    </rPh>
    <rPh sb="52" eb="54">
      <t>コウエイ</t>
    </rPh>
    <rPh sb="54" eb="56">
      <t>キギョウ</t>
    </rPh>
    <rPh sb="56" eb="58">
      <t>カイケイ</t>
    </rPh>
    <rPh sb="59" eb="61">
      <t>レイワ</t>
    </rPh>
    <rPh sb="62" eb="64">
      <t>ネンド</t>
    </rPh>
    <rPh sb="66" eb="68">
      <t>ドウニュウ</t>
    </rPh>
    <rPh sb="68" eb="70">
      <t>ヨテイ</t>
    </rPh>
    <rPh sb="74" eb="76">
      <t>トウガイ</t>
    </rPh>
    <rPh sb="76" eb="78">
      <t>カイケイ</t>
    </rPh>
    <rPh sb="78" eb="80">
      <t>ドウニュウ</t>
    </rPh>
    <rPh sb="80" eb="81">
      <t>ゴ</t>
    </rPh>
    <rPh sb="82" eb="84">
      <t>シセツ</t>
    </rPh>
    <rPh sb="84" eb="86">
      <t>コウシン</t>
    </rPh>
    <rPh sb="87" eb="90">
      <t>ユウセンド</t>
    </rPh>
    <rPh sb="91" eb="93">
      <t>ハアク</t>
    </rPh>
    <rPh sb="94" eb="96">
      <t>テキセツ</t>
    </rPh>
    <rPh sb="97" eb="99">
      <t>イジ</t>
    </rPh>
    <rPh sb="99" eb="101">
      <t>カンリ</t>
    </rPh>
    <rPh sb="102" eb="104">
      <t>ショウライ</t>
    </rPh>
    <rPh sb="104" eb="106">
      <t>トウシ</t>
    </rPh>
    <rPh sb="106" eb="108">
      <t>ケイヒ</t>
    </rPh>
    <rPh sb="109" eb="110">
      <t>フ</t>
    </rPh>
    <rPh sb="113" eb="115">
      <t>テキセイ</t>
    </rPh>
    <rPh sb="116" eb="118">
      <t>リョウキン</t>
    </rPh>
    <rPh sb="118" eb="120">
      <t>サンテイ</t>
    </rPh>
    <rPh sb="123" eb="125">
      <t>ザイゲン</t>
    </rPh>
    <rPh sb="125" eb="127">
      <t>カクホ</t>
    </rPh>
    <rPh sb="127" eb="128">
      <t>ナド</t>
    </rPh>
    <rPh sb="129" eb="131">
      <t>トリク</t>
    </rPh>
    <rPh sb="133" eb="136">
      <t>ジョウカソウ</t>
    </rPh>
    <rPh sb="137" eb="139">
      <t>コウシン</t>
    </rPh>
    <rPh sb="139" eb="141">
      <t>ケイカク</t>
    </rPh>
    <rPh sb="142" eb="144">
      <t>ケイエイ</t>
    </rPh>
    <rPh sb="144" eb="146">
      <t>センリャク</t>
    </rPh>
    <rPh sb="147" eb="148">
      <t>タ</t>
    </rPh>
    <rPh sb="152" eb="154">
      <t>ジュウミン</t>
    </rPh>
    <rPh sb="154" eb="156">
      <t>セイカツ</t>
    </rPh>
    <rPh sb="157" eb="159">
      <t>ヒツヨウ</t>
    </rPh>
    <rPh sb="159" eb="162">
      <t>フカケツ</t>
    </rPh>
    <rPh sb="168" eb="171">
      <t>ジゾクテキ</t>
    </rPh>
    <rPh sb="172" eb="174">
      <t>テイキョウ</t>
    </rPh>
    <rPh sb="178" eb="18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</si>
</sst>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64-42D0-A597-3461EADD372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264-42D0-A597-3461EADD372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43.93</c:v>
                </c:pt>
                <c:pt idx="2">
                  <c:v>45.07</c:v>
                </c:pt>
                <c:pt idx="3">
                  <c:v>47.93</c:v>
                </c:pt>
                <c:pt idx="4">
                  <c:v>47.73</c:v>
                </c:pt>
              </c:numCache>
            </c:numRef>
          </c:val>
          <c:extLst>
            <c:ext xmlns:c16="http://schemas.microsoft.com/office/drawing/2014/chart" uri="{C3380CC4-5D6E-409C-BE32-E72D297353CC}">
              <c16:uniqueId val="{00000000-D4CC-4581-900F-D1C583DFB4C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c:ext xmlns:c16="http://schemas.microsoft.com/office/drawing/2014/chart" uri="{C3380CC4-5D6E-409C-BE32-E72D297353CC}">
              <c16:uniqueId val="{00000001-D4CC-4581-900F-D1C583DFB4C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71.739999999999995</c:v>
                </c:pt>
                <c:pt idx="1">
                  <c:v>70.5</c:v>
                </c:pt>
                <c:pt idx="2">
                  <c:v>72</c:v>
                </c:pt>
                <c:pt idx="3">
                  <c:v>74.12</c:v>
                </c:pt>
                <c:pt idx="4">
                  <c:v>100</c:v>
                </c:pt>
              </c:numCache>
            </c:numRef>
          </c:val>
          <c:extLst>
            <c:ext xmlns:c16="http://schemas.microsoft.com/office/drawing/2014/chart" uri="{C3380CC4-5D6E-409C-BE32-E72D297353CC}">
              <c16:uniqueId val="{00000000-2430-41B8-899B-F311221F351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c:ext xmlns:c16="http://schemas.microsoft.com/office/drawing/2014/chart" uri="{C3380CC4-5D6E-409C-BE32-E72D297353CC}">
              <c16:uniqueId val="{00000001-2430-41B8-899B-F311221F351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98.89</c:v>
                </c:pt>
                <c:pt idx="1">
                  <c:v>101.36</c:v>
                </c:pt>
                <c:pt idx="2">
                  <c:v>91.09</c:v>
                </c:pt>
                <c:pt idx="3">
                  <c:v>79.83</c:v>
                </c:pt>
                <c:pt idx="4">
                  <c:v>97.59</c:v>
                </c:pt>
              </c:numCache>
            </c:numRef>
          </c:val>
          <c:extLst>
            <c:ext xmlns:c16="http://schemas.microsoft.com/office/drawing/2014/chart" uri="{C3380CC4-5D6E-409C-BE32-E72D297353CC}">
              <c16:uniqueId val="{00000000-646E-4F2B-BCEA-95EFC87FDDF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6E-4F2B-BCEA-95EFC87FDDF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FF-4557-99CA-8710FA0C7BC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FF-4557-99CA-8710FA0C7BC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DF-4B34-892F-E9D22B17E15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DF-4B34-892F-E9D22B17E15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E0-4B4A-A9AD-8221C1F358E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E0-4B4A-A9AD-8221C1F358E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FD-4F0D-A398-207BE1B41B2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FD-4F0D-A398-207BE1B41B2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496.67</c:v>
                </c:pt>
                <c:pt idx="1">
                  <c:v>379.48</c:v>
                </c:pt>
                <c:pt idx="2">
                  <c:v>358.26</c:v>
                </c:pt>
                <c:pt idx="3">
                  <c:v>340.54</c:v>
                </c:pt>
                <c:pt idx="4">
                  <c:v>354.39</c:v>
                </c:pt>
              </c:numCache>
            </c:numRef>
          </c:val>
          <c:extLst>
            <c:ext xmlns:c16="http://schemas.microsoft.com/office/drawing/2014/chart" uri="{C3380CC4-5D6E-409C-BE32-E72D297353CC}">
              <c16:uniqueId val="{00000000-DBEE-49DF-9151-08FED04FA18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c:ext xmlns:c16="http://schemas.microsoft.com/office/drawing/2014/chart" uri="{C3380CC4-5D6E-409C-BE32-E72D297353CC}">
              <c16:uniqueId val="{00000001-DBEE-49DF-9151-08FED04FA18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42.87</c:v>
                </c:pt>
                <c:pt idx="1">
                  <c:v>50.37</c:v>
                </c:pt>
                <c:pt idx="2">
                  <c:v>53.14</c:v>
                </c:pt>
                <c:pt idx="3">
                  <c:v>48</c:v>
                </c:pt>
                <c:pt idx="4">
                  <c:v>49.21</c:v>
                </c:pt>
              </c:numCache>
            </c:numRef>
          </c:val>
          <c:extLst>
            <c:ext xmlns:c16="http://schemas.microsoft.com/office/drawing/2014/chart" uri="{C3380CC4-5D6E-409C-BE32-E72D297353CC}">
              <c16:uniqueId val="{00000000-495E-4A0B-93BC-278763228D7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c:ext xmlns:c16="http://schemas.microsoft.com/office/drawing/2014/chart" uri="{C3380CC4-5D6E-409C-BE32-E72D297353CC}">
              <c16:uniqueId val="{00000001-495E-4A0B-93BC-278763228D7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381.79</c:v>
                </c:pt>
                <c:pt idx="1">
                  <c:v>321.75</c:v>
                </c:pt>
                <c:pt idx="2">
                  <c:v>304.31</c:v>
                </c:pt>
                <c:pt idx="3">
                  <c:v>337.64</c:v>
                </c:pt>
                <c:pt idx="4">
                  <c:v>329.66</c:v>
                </c:pt>
              </c:numCache>
            </c:numRef>
          </c:val>
          <c:extLst>
            <c:ext xmlns:c16="http://schemas.microsoft.com/office/drawing/2014/chart" uri="{C3380CC4-5D6E-409C-BE32-E72D297353CC}">
              <c16:uniqueId val="{00000000-2821-4FE9-B273-67294F3FE5C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c:ext xmlns:c16="http://schemas.microsoft.com/office/drawing/2014/chart" uri="{C3380CC4-5D6E-409C-BE32-E72D297353CC}">
              <c16:uniqueId val="{00000001-2821-4FE9-B273-67294F3FE5C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埼玉県　嵐山町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特定地域生活排水処理</v>
      </c>
      <c r="Q8" s="77"/>
      <c r="R8" s="77"/>
      <c r="S8" s="77"/>
      <c r="T8" s="77"/>
      <c r="U8" s="77"/>
      <c r="V8" s="77"/>
      <c r="W8" s="77" t="str">
        <f>データ!L6</f>
        <v>K3</v>
      </c>
      <c r="X8" s="77"/>
      <c r="Y8" s="77"/>
      <c r="Z8" s="77"/>
      <c r="AA8" s="77"/>
      <c r="AB8" s="77"/>
      <c r="AC8" s="77"/>
      <c r="AD8" s="78" t="str">
        <f>データ!$M$6</f>
        <v>非設置</v>
      </c>
      <c r="AE8" s="78"/>
      <c r="AF8" s="78"/>
      <c r="AG8" s="78"/>
      <c r="AH8" s="78"/>
      <c r="AI8" s="78"/>
      <c r="AJ8" s="78"/>
      <c r="AK8" s="3"/>
      <c r="AL8" s="74">
        <f>データ!S6</f>
        <v>17996</v>
      </c>
      <c r="AM8" s="74"/>
      <c r="AN8" s="74"/>
      <c r="AO8" s="74"/>
      <c r="AP8" s="74"/>
      <c r="AQ8" s="74"/>
      <c r="AR8" s="74"/>
      <c r="AS8" s="74"/>
      <c r="AT8" s="73">
        <f>データ!T6</f>
        <v>29.92</v>
      </c>
      <c r="AU8" s="73"/>
      <c r="AV8" s="73"/>
      <c r="AW8" s="73"/>
      <c r="AX8" s="73"/>
      <c r="AY8" s="73"/>
      <c r="AZ8" s="73"/>
      <c r="BA8" s="73"/>
      <c r="BB8" s="73">
        <f>データ!U6</f>
        <v>601.47</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7.51</v>
      </c>
      <c r="Q10" s="73"/>
      <c r="R10" s="73"/>
      <c r="S10" s="73"/>
      <c r="T10" s="73"/>
      <c r="U10" s="73"/>
      <c r="V10" s="73"/>
      <c r="W10" s="73">
        <f>データ!Q6</f>
        <v>100</v>
      </c>
      <c r="X10" s="73"/>
      <c r="Y10" s="73"/>
      <c r="Z10" s="73"/>
      <c r="AA10" s="73"/>
      <c r="AB10" s="73"/>
      <c r="AC10" s="73"/>
      <c r="AD10" s="74">
        <f>データ!R6</f>
        <v>3024</v>
      </c>
      <c r="AE10" s="74"/>
      <c r="AF10" s="74"/>
      <c r="AG10" s="74"/>
      <c r="AH10" s="74"/>
      <c r="AI10" s="74"/>
      <c r="AJ10" s="74"/>
      <c r="AK10" s="2"/>
      <c r="AL10" s="74">
        <f>データ!V6</f>
        <v>1349</v>
      </c>
      <c r="AM10" s="74"/>
      <c r="AN10" s="74"/>
      <c r="AO10" s="74"/>
      <c r="AP10" s="74"/>
      <c r="AQ10" s="74"/>
      <c r="AR10" s="74"/>
      <c r="AS10" s="74"/>
      <c r="AT10" s="73">
        <f>データ!W6</f>
        <v>26.48</v>
      </c>
      <c r="AU10" s="73"/>
      <c r="AV10" s="73"/>
      <c r="AW10" s="73"/>
      <c r="AX10" s="73"/>
      <c r="AY10" s="73"/>
      <c r="AZ10" s="73"/>
      <c r="BA10" s="73"/>
      <c r="BB10" s="73">
        <f>データ!X6</f>
        <v>50.94</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111</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43</v>
      </c>
      <c r="N86" s="26" t="s">
        <v>44</v>
      </c>
      <c r="O86" s="26" t="str">
        <f>データ!EO6</f>
        <v>【-】</v>
      </c>
    </row>
  </sheetData>
  <sheetProtection algorithmName="SHA-512" hashValue="FlqA7zFFX8xqe9bJjeW0/bJ7Pa8O2UnzQ2Be/I6m2BxODaOmDtNNM5Wx+bEA8agLD3+Y70otitQ3ANkyw3zyNQ==" saltValue="jnPm5r1IWWCIEtqrXE4jA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113425</v>
      </c>
      <c r="D6" s="33">
        <f t="shared" si="3"/>
        <v>47</v>
      </c>
      <c r="E6" s="33">
        <f t="shared" si="3"/>
        <v>18</v>
      </c>
      <c r="F6" s="33">
        <f t="shared" si="3"/>
        <v>0</v>
      </c>
      <c r="G6" s="33">
        <f t="shared" si="3"/>
        <v>0</v>
      </c>
      <c r="H6" s="33" t="str">
        <f t="shared" si="3"/>
        <v>埼玉県　嵐山町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7.51</v>
      </c>
      <c r="Q6" s="34">
        <f t="shared" si="3"/>
        <v>100</v>
      </c>
      <c r="R6" s="34">
        <f t="shared" si="3"/>
        <v>3024</v>
      </c>
      <c r="S6" s="34">
        <f t="shared" si="3"/>
        <v>17996</v>
      </c>
      <c r="T6" s="34">
        <f t="shared" si="3"/>
        <v>29.92</v>
      </c>
      <c r="U6" s="34">
        <f t="shared" si="3"/>
        <v>601.47</v>
      </c>
      <c r="V6" s="34">
        <f t="shared" si="3"/>
        <v>1349</v>
      </c>
      <c r="W6" s="34">
        <f t="shared" si="3"/>
        <v>26.48</v>
      </c>
      <c r="X6" s="34">
        <f t="shared" si="3"/>
        <v>50.94</v>
      </c>
      <c r="Y6" s="35">
        <f>IF(Y7="",NA(),Y7)</f>
        <v>98.89</v>
      </c>
      <c r="Z6" s="35">
        <f t="shared" ref="Z6:AH6" si="4">IF(Z7="",NA(),Z7)</f>
        <v>101.36</v>
      </c>
      <c r="AA6" s="35">
        <f t="shared" si="4"/>
        <v>91.09</v>
      </c>
      <c r="AB6" s="35">
        <f t="shared" si="4"/>
        <v>79.83</v>
      </c>
      <c r="AC6" s="35">
        <f t="shared" si="4"/>
        <v>97.59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496.67</v>
      </c>
      <c r="BG6" s="35">
        <f t="shared" ref="BG6:BO6" si="7">IF(BG7="",NA(),BG7)</f>
        <v>379.48</v>
      </c>
      <c r="BH6" s="35">
        <f t="shared" si="7"/>
        <v>358.26</v>
      </c>
      <c r="BI6" s="35">
        <f t="shared" si="7"/>
        <v>340.54</v>
      </c>
      <c r="BJ6" s="35">
        <f t="shared" si="7"/>
        <v>354.39</v>
      </c>
      <c r="BK6" s="35">
        <f t="shared" si="7"/>
        <v>416.91</v>
      </c>
      <c r="BL6" s="35">
        <f t="shared" si="7"/>
        <v>392.19</v>
      </c>
      <c r="BM6" s="35">
        <f t="shared" si="7"/>
        <v>413.5</v>
      </c>
      <c r="BN6" s="35">
        <f t="shared" si="7"/>
        <v>407.42</v>
      </c>
      <c r="BO6" s="35">
        <f t="shared" si="7"/>
        <v>386.46</v>
      </c>
      <c r="BP6" s="34" t="str">
        <f>IF(BP7="","",IF(BP7="-","【-】","【"&amp;SUBSTITUTE(TEXT(BP7,"#,##0.00"),"-","△")&amp;"】"))</f>
        <v>【325.02】</v>
      </c>
      <c r="BQ6" s="35">
        <f>IF(BQ7="",NA(),BQ7)</f>
        <v>42.87</v>
      </c>
      <c r="BR6" s="35">
        <f t="shared" ref="BR6:BZ6" si="8">IF(BR7="",NA(),BR7)</f>
        <v>50.37</v>
      </c>
      <c r="BS6" s="35">
        <f t="shared" si="8"/>
        <v>53.14</v>
      </c>
      <c r="BT6" s="35">
        <f t="shared" si="8"/>
        <v>48</v>
      </c>
      <c r="BU6" s="35">
        <f t="shared" si="8"/>
        <v>49.21</v>
      </c>
      <c r="BV6" s="35">
        <f t="shared" si="8"/>
        <v>57.93</v>
      </c>
      <c r="BW6" s="35">
        <f t="shared" si="8"/>
        <v>57.03</v>
      </c>
      <c r="BX6" s="35">
        <f t="shared" si="8"/>
        <v>55.84</v>
      </c>
      <c r="BY6" s="35">
        <f t="shared" si="8"/>
        <v>57.08</v>
      </c>
      <c r="BZ6" s="35">
        <f t="shared" si="8"/>
        <v>55.85</v>
      </c>
      <c r="CA6" s="34" t="str">
        <f>IF(CA7="","",IF(CA7="-","【-】","【"&amp;SUBSTITUTE(TEXT(CA7,"#,##0.00"),"-","△")&amp;"】"))</f>
        <v>【60.61】</v>
      </c>
      <c r="CB6" s="35">
        <f>IF(CB7="",NA(),CB7)</f>
        <v>381.79</v>
      </c>
      <c r="CC6" s="35">
        <f t="shared" ref="CC6:CK6" si="9">IF(CC7="",NA(),CC7)</f>
        <v>321.75</v>
      </c>
      <c r="CD6" s="35">
        <f t="shared" si="9"/>
        <v>304.31</v>
      </c>
      <c r="CE6" s="35">
        <f t="shared" si="9"/>
        <v>337.64</v>
      </c>
      <c r="CF6" s="35">
        <f t="shared" si="9"/>
        <v>329.66</v>
      </c>
      <c r="CG6" s="35">
        <f t="shared" si="9"/>
        <v>276.93</v>
      </c>
      <c r="CH6" s="35">
        <f t="shared" si="9"/>
        <v>283.73</v>
      </c>
      <c r="CI6" s="35">
        <f t="shared" si="9"/>
        <v>287.57</v>
      </c>
      <c r="CJ6" s="35">
        <f t="shared" si="9"/>
        <v>286.86</v>
      </c>
      <c r="CK6" s="35">
        <f t="shared" si="9"/>
        <v>287.91000000000003</v>
      </c>
      <c r="CL6" s="34" t="str">
        <f>IF(CL7="","",IF(CL7="-","【-】","【"&amp;SUBSTITUTE(TEXT(CL7,"#,##0.00"),"-","△")&amp;"】"))</f>
        <v>【270.94】</v>
      </c>
      <c r="CM6" s="35" t="str">
        <f>IF(CM7="",NA(),CM7)</f>
        <v>-</v>
      </c>
      <c r="CN6" s="35">
        <f t="shared" ref="CN6:CV6" si="10">IF(CN7="",NA(),CN7)</f>
        <v>43.93</v>
      </c>
      <c r="CO6" s="35">
        <f t="shared" si="10"/>
        <v>45.07</v>
      </c>
      <c r="CP6" s="35">
        <f t="shared" si="10"/>
        <v>47.93</v>
      </c>
      <c r="CQ6" s="35">
        <f t="shared" si="10"/>
        <v>47.73</v>
      </c>
      <c r="CR6" s="35">
        <f t="shared" si="10"/>
        <v>59.08</v>
      </c>
      <c r="CS6" s="35">
        <f t="shared" si="10"/>
        <v>58.25</v>
      </c>
      <c r="CT6" s="35">
        <f t="shared" si="10"/>
        <v>61.55</v>
      </c>
      <c r="CU6" s="35">
        <f t="shared" si="10"/>
        <v>57.22</v>
      </c>
      <c r="CV6" s="35">
        <f t="shared" si="10"/>
        <v>54.93</v>
      </c>
      <c r="CW6" s="34" t="str">
        <f>IF(CW7="","",IF(CW7="-","【-】","【"&amp;SUBSTITUTE(TEXT(CW7,"#,##0.00"),"-","△")&amp;"】"))</f>
        <v>【57.80】</v>
      </c>
      <c r="CX6" s="35">
        <f>IF(CX7="",NA(),CX7)</f>
        <v>71.739999999999995</v>
      </c>
      <c r="CY6" s="35">
        <f t="shared" ref="CY6:DG6" si="11">IF(CY7="",NA(),CY7)</f>
        <v>70.5</v>
      </c>
      <c r="CZ6" s="35">
        <f t="shared" si="11"/>
        <v>72</v>
      </c>
      <c r="DA6" s="35">
        <f t="shared" si="11"/>
        <v>74.12</v>
      </c>
      <c r="DB6" s="35">
        <f t="shared" si="11"/>
        <v>100</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113425</v>
      </c>
      <c r="D7" s="37">
        <v>47</v>
      </c>
      <c r="E7" s="37">
        <v>18</v>
      </c>
      <c r="F7" s="37">
        <v>0</v>
      </c>
      <c r="G7" s="37">
        <v>0</v>
      </c>
      <c r="H7" s="37" t="s">
        <v>98</v>
      </c>
      <c r="I7" s="37" t="s">
        <v>99</v>
      </c>
      <c r="J7" s="37" t="s">
        <v>100</v>
      </c>
      <c r="K7" s="37" t="s">
        <v>101</v>
      </c>
      <c r="L7" s="37" t="s">
        <v>102</v>
      </c>
      <c r="M7" s="37" t="s">
        <v>103</v>
      </c>
      <c r="N7" s="38" t="s">
        <v>104</v>
      </c>
      <c r="O7" s="38" t="s">
        <v>105</v>
      </c>
      <c r="P7" s="38">
        <v>7.51</v>
      </c>
      <c r="Q7" s="38">
        <v>100</v>
      </c>
      <c r="R7" s="38">
        <v>3024</v>
      </c>
      <c r="S7" s="38">
        <v>17996</v>
      </c>
      <c r="T7" s="38">
        <v>29.92</v>
      </c>
      <c r="U7" s="38">
        <v>601.47</v>
      </c>
      <c r="V7" s="38">
        <v>1349</v>
      </c>
      <c r="W7" s="38">
        <v>26.48</v>
      </c>
      <c r="X7" s="38">
        <v>50.94</v>
      </c>
      <c r="Y7" s="38">
        <v>98.89</v>
      </c>
      <c r="Z7" s="38">
        <v>101.36</v>
      </c>
      <c r="AA7" s="38">
        <v>91.09</v>
      </c>
      <c r="AB7" s="38">
        <v>79.83</v>
      </c>
      <c r="AC7" s="38">
        <v>97.59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496.67</v>
      </c>
      <c r="BG7" s="38">
        <v>379.48</v>
      </c>
      <c r="BH7" s="38">
        <v>358.26</v>
      </c>
      <c r="BI7" s="38">
        <v>340.54</v>
      </c>
      <c r="BJ7" s="38">
        <v>354.39</v>
      </c>
      <c r="BK7" s="38">
        <v>416.91</v>
      </c>
      <c r="BL7" s="38">
        <v>392.19</v>
      </c>
      <c r="BM7" s="38">
        <v>413.5</v>
      </c>
      <c r="BN7" s="38">
        <v>407.42</v>
      </c>
      <c r="BO7" s="38">
        <v>386.46</v>
      </c>
      <c r="BP7" s="38">
        <v>325.02</v>
      </c>
      <c r="BQ7" s="38">
        <v>42.87</v>
      </c>
      <c r="BR7" s="38">
        <v>50.37</v>
      </c>
      <c r="BS7" s="38">
        <v>53.14</v>
      </c>
      <c r="BT7" s="38">
        <v>48</v>
      </c>
      <c r="BU7" s="38">
        <v>49.21</v>
      </c>
      <c r="BV7" s="38">
        <v>57.93</v>
      </c>
      <c r="BW7" s="38">
        <v>57.03</v>
      </c>
      <c r="BX7" s="38">
        <v>55.84</v>
      </c>
      <c r="BY7" s="38">
        <v>57.08</v>
      </c>
      <c r="BZ7" s="38">
        <v>55.85</v>
      </c>
      <c r="CA7" s="38">
        <v>60.61</v>
      </c>
      <c r="CB7" s="38">
        <v>381.79</v>
      </c>
      <c r="CC7" s="38">
        <v>321.75</v>
      </c>
      <c r="CD7" s="38">
        <v>304.31</v>
      </c>
      <c r="CE7" s="38">
        <v>337.64</v>
      </c>
      <c r="CF7" s="38">
        <v>329.66</v>
      </c>
      <c r="CG7" s="38">
        <v>276.93</v>
      </c>
      <c r="CH7" s="38">
        <v>283.73</v>
      </c>
      <c r="CI7" s="38">
        <v>287.57</v>
      </c>
      <c r="CJ7" s="38">
        <v>286.86</v>
      </c>
      <c r="CK7" s="38">
        <v>287.91000000000003</v>
      </c>
      <c r="CL7" s="38">
        <v>270.94</v>
      </c>
      <c r="CM7" s="38" t="s">
        <v>104</v>
      </c>
      <c r="CN7" s="38">
        <v>43.93</v>
      </c>
      <c r="CO7" s="38">
        <v>45.07</v>
      </c>
      <c r="CP7" s="38">
        <v>47.93</v>
      </c>
      <c r="CQ7" s="38">
        <v>47.73</v>
      </c>
      <c r="CR7" s="38">
        <v>59.08</v>
      </c>
      <c r="CS7" s="38">
        <v>58.25</v>
      </c>
      <c r="CT7" s="38">
        <v>61.55</v>
      </c>
      <c r="CU7" s="38">
        <v>57.22</v>
      </c>
      <c r="CV7" s="38">
        <v>54.93</v>
      </c>
      <c r="CW7" s="38">
        <v>57.8</v>
      </c>
      <c r="CX7" s="38">
        <v>71.739999999999995</v>
      </c>
      <c r="CY7" s="38">
        <v>70.5</v>
      </c>
      <c r="CZ7" s="38">
        <v>72</v>
      </c>
      <c r="DA7" s="38">
        <v>74.12</v>
      </c>
      <c r="DB7" s="38">
        <v>100</v>
      </c>
      <c r="DC7" s="38">
        <v>77.12</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嵐山町</cp:lastModifiedBy>
  <cp:lastPrinted>2020-01-23T11:17:39Z</cp:lastPrinted>
  <dcterms:created xsi:type="dcterms:W3CDTF">2019-12-05T05:28:46Z</dcterms:created>
  <dcterms:modified xsi:type="dcterms:W3CDTF">2020-01-23T11:22:00Z</dcterms:modified>
  <cp:category/>
</cp:coreProperties>
</file>