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gPG72Qkz3Qk2c1WjxuUWAZbP9e7xSNPgaUHY1KYL6o4/HlyCQFPBdOYVos1KTwQOFGj5DK8qTPjX4ZO+psGnQ==" workbookSaltValue="bsOp2+TZWeWji+Fr5vfOE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Z30" i="4" l="1"/>
  <c r="BK76" i="4"/>
  <c r="LH51" i="4"/>
  <c r="BZ51" i="4"/>
  <c r="LT76" i="4"/>
  <c r="GQ51" i="4"/>
  <c r="LH30" i="4"/>
  <c r="GQ30" i="4"/>
  <c r="IE76" i="4"/>
  <c r="BG30" i="4"/>
  <c r="FX30" i="4"/>
  <c r="AV76" i="4"/>
  <c r="KO51" i="4"/>
  <c r="LE76" i="4"/>
  <c r="FX51" i="4"/>
  <c r="HP76" i="4"/>
  <c r="BG51" i="4"/>
  <c r="KO30" i="4"/>
  <c r="FE51" i="4"/>
  <c r="HA76" i="4"/>
  <c r="AN51" i="4"/>
  <c r="FE30" i="4"/>
  <c r="AG76" i="4"/>
  <c r="AN30" i="4"/>
  <c r="JV30" i="4"/>
  <c r="JV51" i="4"/>
  <c r="KP76" i="4"/>
  <c r="KA76" i="4"/>
  <c r="EL51" i="4"/>
  <c r="JC30" i="4"/>
  <c r="GL76" i="4"/>
  <c r="U51" i="4"/>
  <c r="EL30" i="4"/>
  <c r="U30" i="4"/>
  <c r="R76" i="4"/>
  <c r="JC51" i="4"/>
</calcChain>
</file>

<file path=xl/sharedStrings.xml><?xml version="1.0" encoding="utf-8"?>
<sst xmlns="http://schemas.openxmlformats.org/spreadsheetml/2006/main" count="278" uniqueCount="127">
  <si>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</si>
  <si>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</si>
  <si>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</si>
  <si>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</si>
  <si>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</si>
  <si>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</si>
  <si>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</si>
  <si>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</si>
  <si>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</si>
  <si>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</si>
  <si>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</si>
  <si>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</si>
  <si>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</si>
  <si>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</si>
  <si>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</si>
  <si>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</si>
  <si>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</si>
  <si>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</si>
  <si>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</si>
  <si>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</si>
  <si>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</si>
  <si>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</si>
  <si>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</si>
  <si>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</si>
  <si>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</si>
  <si>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</si>
  <si>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</si>
  <si>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</si>
  <si>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</si>
  <si>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</si>
  <si>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</si>
  <si>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</si>
  <si>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</si>
  <si>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</si>
  <si>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</si>
  <si>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</si>
  <si>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</si>
  <si>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</si>
  <si>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</si>
  <si>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</si>
  <si>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</si>
  <si>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</si>
  <si>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</si>
  <si>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</si>
  <si>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</si>
  <si>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</si>
  <si>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</si>
  <si>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</si>
  <si>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</si>
  <si>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</si>
  <si>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</si>
  <si>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</si>
  <si>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</si>
  <si>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</si>
  <si>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</si>
  <si>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</si>
  <si>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</si>
  <si>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</si>
  <si>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</si>
  <si>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</si>
  <si>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</si>
  <si>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</si>
  <si>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</si>
  <si>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</si>
  <si>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</si>
  <si>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</si>
  <si>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</si>
  <si>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</si>
  <si>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</si>
  <si>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</si>
  <si>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</si>
  <si>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</si>
  <si>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</si>
  <si>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</si>
  <si>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</si>
  <si>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</si>
  <si>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</si>
  <si>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</si>
  <si>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</si>
  <si>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</si>
  <si>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</si>
  <si>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</si>
  <si>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</si>
  <si>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</si>
  <si>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</si>
  <si>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</si>
  <si>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</si>
  <si>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</si>
  <si>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</si>
  <si>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</si>
  <si>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</si>
  <si>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</si>
  <si>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</si>
  <si>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</si>
  <si>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</si>
  <si>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</si>
  <si>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</si>
  <si>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</si>
  <si>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</si>
  <si>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</si>
  <si>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</si>
  <si>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</si>
  <si>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</si>
  <si>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</si>
  <si>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</si>
  <si>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埼玉県　草加市</t>
  </si>
  <si>
    <t>シティパーキングアコス</t>
  </si>
  <si>
    <t>法非適用</t>
  </si>
  <si>
    <t>駐車場整備事業</t>
  </si>
  <si>
    <t>-</t>
  </si>
  <si>
    <t>Ａ２Ｂ１</t>
  </si>
  <si>
    <t>非設置</t>
  </si>
  <si>
    <t>該当数値なし</t>
  </si>
  <si>
    <t>都市計画駐車場 附置義務駐車施設</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</si>
  <si>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</si>
  <si>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</si>
  <si>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</si>
  <si>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</si>
  <si>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</si>
  <si>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</si>
  <si>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</si>
  <si>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</si>
  <si>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</si>
  <si>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⑥有形固定資産減価償却率について、当施設については地方公営企業法非適用事業であるため指標は算出されません。
⑦草加駅東口駅前広場は周辺と比較し、地価が最も高く設定されている。
⑨累積欠損金比率について、当施設については地方公営企業法非適用事業であるため指標は算出されません。
⑩企業債残高対料金収入比率について、当施設は企業債残高が無いため指標は算出されません。</t>
    <rPh sb="55" eb="58">
      <t>ソウカエキ</t>
    </rPh>
    <rPh sb="58" eb="60">
      <t>ヒガシグチ</t>
    </rPh>
    <rPh sb="60" eb="62">
      <t>エキマエ</t>
    </rPh>
    <rPh sb="62" eb="64">
      <t>ヒロバ</t>
    </rPh>
    <rPh sb="65" eb="67">
      <t>シュウヘン</t>
    </rPh>
    <rPh sb="68" eb="70">
      <t>ヒカク</t>
    </rPh>
    <rPh sb="72" eb="74">
      <t>チカ</t>
    </rPh>
    <rPh sb="75" eb="76">
      <t>モット</t>
    </rPh>
    <rPh sb="77" eb="78">
      <t>タカ</t>
    </rPh>
    <rPh sb="79" eb="81">
      <t>セッテイ</t>
    </rPh>
    <phoneticPr fontId="5"/>
  </si>
  <si>
    <t>①経常収支比率については、100％を超えており、類似施設平均と比較しても約16％上回っているが、今後も健全経営を続けていくためには、更なる費用削減や経営改善に向けた取り組みを検討していく必要がある。
②③については、他会計からの繰入金等がないため該当しない。
④⑤売上ＧＯＰ比率及びＥＢＩＴＤＡについては、平成28年から減少しているが、平成30年は④⑤とも増加しており、④売上ＧＯＰについては、全国平均並びに類似施設平均を大きく上回っている。理由としては、平成30年度から利用料金制を導入し、一部施設修繕に関しては、指定管理者（民間事業者）が実施したことで、民間のノウハウを活かし、時間の短縮や費用の削減が図れたため、修繕費（営業費用）を抑えられたことが増加した要因であると考えられる。</t>
    <rPh sb="36" eb="37">
      <t>ヤク</t>
    </rPh>
    <rPh sb="40" eb="42">
      <t>ウワマワ</t>
    </rPh>
    <rPh sb="87" eb="89">
      <t>ケントウ</t>
    </rPh>
    <rPh sb="168" eb="170">
      <t>ヘイセイ</t>
    </rPh>
    <rPh sb="172" eb="173">
      <t>ネン</t>
    </rPh>
    <rPh sb="178" eb="180">
      <t>ゾウカ</t>
    </rPh>
    <rPh sb="186" eb="188">
      <t>ウリアゲ</t>
    </rPh>
    <rPh sb="197" eb="199">
      <t>ゼンコク</t>
    </rPh>
    <rPh sb="199" eb="201">
      <t>ヘイキン</t>
    </rPh>
    <rPh sb="201" eb="202">
      <t>ナラ</t>
    </rPh>
    <rPh sb="204" eb="206">
      <t>ルイジ</t>
    </rPh>
    <rPh sb="206" eb="208">
      <t>シセツ</t>
    </rPh>
    <rPh sb="208" eb="210">
      <t>ヘイキン</t>
    </rPh>
    <rPh sb="211" eb="212">
      <t>オオ</t>
    </rPh>
    <rPh sb="214" eb="216">
      <t>ウワマワ</t>
    </rPh>
    <rPh sb="221" eb="223">
      <t>リユウ</t>
    </rPh>
    <rPh sb="228" eb="230">
      <t>ヘイセイ</t>
    </rPh>
    <rPh sb="232" eb="234">
      <t>ネンド</t>
    </rPh>
    <rPh sb="236" eb="241">
      <t>リヨウリョウキンセイ</t>
    </rPh>
    <rPh sb="242" eb="244">
      <t>ドウニュウ</t>
    </rPh>
    <rPh sb="246" eb="248">
      <t>イチブ</t>
    </rPh>
    <rPh sb="248" eb="250">
      <t>シセツ</t>
    </rPh>
    <rPh sb="250" eb="252">
      <t>シュウゼン</t>
    </rPh>
    <rPh sb="253" eb="254">
      <t>カン</t>
    </rPh>
    <rPh sb="258" eb="263">
      <t>シテイカンリシャ</t>
    </rPh>
    <rPh sb="264" eb="266">
      <t>ミンカン</t>
    </rPh>
    <rPh sb="266" eb="269">
      <t>ジギョウシャ</t>
    </rPh>
    <rPh sb="271" eb="273">
      <t>ジッシ</t>
    </rPh>
    <rPh sb="279" eb="281">
      <t>ミンカン</t>
    </rPh>
    <rPh sb="287" eb="288">
      <t>イ</t>
    </rPh>
    <rPh sb="291" eb="293">
      <t>ジカン</t>
    </rPh>
    <rPh sb="294" eb="296">
      <t>タンシュク</t>
    </rPh>
    <rPh sb="297" eb="299">
      <t>ヒヨウ</t>
    </rPh>
    <rPh sb="300" eb="302">
      <t>サクゲン</t>
    </rPh>
    <rPh sb="303" eb="304">
      <t>ハカ</t>
    </rPh>
    <rPh sb="309" eb="312">
      <t>シュウゼンヒ</t>
    </rPh>
    <rPh sb="313" eb="315">
      <t>エイギョウ</t>
    </rPh>
    <rPh sb="315" eb="317">
      <t>ヒヨウ</t>
    </rPh>
    <rPh sb="319" eb="320">
      <t>オサ</t>
    </rPh>
    <rPh sb="327" eb="329">
      <t>ゾウカ</t>
    </rPh>
    <rPh sb="331" eb="333">
      <t>ヨウイン</t>
    </rPh>
    <rPh sb="337" eb="338">
      <t>カンガ</t>
    </rPh>
    <phoneticPr fontId="5"/>
  </si>
  <si>
    <t>⑪稼働率について、当施設については類似施設平均を大きく上回っていることから、駐車場施設としての需要は大きいと判断される。
　また、平成30年は平成29年と比較し5.3％増加しており、隣接する商業施設の施設改修等が要因ではないかと考えている。今後においても、更なる稼働率の向上のため、駐車場施設の改善や効果的な取り組みが必要であると考えられる。</t>
    <rPh sb="71" eb="73">
      <t>ヘイセイ</t>
    </rPh>
    <rPh sb="75" eb="76">
      <t>ネン</t>
    </rPh>
    <rPh sb="77" eb="79">
      <t>ヒカク</t>
    </rPh>
    <rPh sb="84" eb="86">
      <t>ゾウカ</t>
    </rPh>
    <rPh sb="91" eb="93">
      <t>リンセツ</t>
    </rPh>
    <rPh sb="95" eb="97">
      <t>ショウギョウ</t>
    </rPh>
    <rPh sb="97" eb="99">
      <t>シセツ</t>
    </rPh>
    <rPh sb="100" eb="102">
      <t>シセツ</t>
    </rPh>
    <rPh sb="102" eb="104">
      <t>カイシュウ</t>
    </rPh>
    <rPh sb="104" eb="105">
      <t>ナド</t>
    </rPh>
    <rPh sb="106" eb="108">
      <t>ヨウイン</t>
    </rPh>
    <rPh sb="114" eb="115">
      <t>カンガ</t>
    </rPh>
    <rPh sb="120" eb="122">
      <t>コンゴ</t>
    </rPh>
    <rPh sb="141" eb="144">
      <t>チュウシャジョウ</t>
    </rPh>
    <rPh sb="144" eb="146">
      <t>シセツ</t>
    </rPh>
    <phoneticPr fontId="5"/>
  </si>
  <si>
    <t>当施設は、草加駅東口第一種市街地再開発事業と併せ「草加駅東口地下自動車駐車場」の建設事業が実施され、駐車場整備が行われたものである。
収益等の状況については、これまで経常収支比率は100％を超えており、安定していると見受けられ、平成30年度は類似施設平均をはじめて上回ったが、今後発生する経年劣化による施設設備の更新や修繕に係る費用が必要になることから、設備投資に向けた財源の確保に向け、更なる経費削減や経営改善が求められる。
令和2年度以降は指定管理者制度である利用料金制の強みである指定管理者による自主事業を積極的に行い、利用者へのサービスの向上に繋がるよう、指定管理者と協議しながら安定した経営を目指していく。
また、今後発生する大規模な施設整備の更新に対しては、指定管理者から市への納付金を活用し、更新費用等に充てることで財源を確保していく。</t>
    <rPh sb="132" eb="134">
      <t>ウワマワ</t>
    </rPh>
    <rPh sb="214" eb="216">
      <t>レイワ</t>
    </rPh>
    <rPh sb="217" eb="219">
      <t>ネンド</t>
    </rPh>
    <rPh sb="219" eb="221">
      <t>イコウ</t>
    </rPh>
    <rPh sb="238" eb="239">
      <t>ツヨ</t>
    </rPh>
    <rPh sb="251" eb="253">
      <t>ジシュ</t>
    </rPh>
    <rPh sb="253" eb="255">
      <t>ジギョウ</t>
    </rPh>
    <rPh sb="256" eb="259">
      <t>セッキョクテキ</t>
    </rPh>
    <rPh sb="260" eb="261">
      <t>オコナ</t>
    </rPh>
    <rPh sb="273" eb="275">
      <t>コウジョウ</t>
    </rPh>
    <rPh sb="276" eb="277">
      <t>ツナ</t>
    </rPh>
    <rPh sb="288" eb="290">
      <t>キョウギ</t>
    </rPh>
    <rPh sb="294" eb="296">
      <t>アンテイ</t>
    </rPh>
    <rPh sb="298" eb="300">
      <t>ケイエイ</t>
    </rPh>
    <rPh sb="301" eb="303">
      <t>メザ</t>
    </rPh>
    <rPh sb="312" eb="314">
      <t>コンゴ</t>
    </rPh>
    <rPh sb="314" eb="316">
      <t>ハッセイ</t>
    </rPh>
    <rPh sb="318" eb="321">
      <t>ダイキボ</t>
    </rPh>
    <rPh sb="322" eb="324">
      <t>シセツ</t>
    </rPh>
    <rPh sb="324" eb="326">
      <t>セイビ</t>
    </rPh>
    <rPh sb="327" eb="329">
      <t>コウシン</t>
    </rPh>
    <rPh sb="330" eb="331">
      <t>タイ</t>
    </rPh>
    <rPh sb="335" eb="340">
      <t>シテイカンリシャ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</si>
</sst>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107.9</c:v>
                </c:pt>
                <c:pt idx="1">
                  <c:v>111.2</c:v>
                </c:pt>
                <c:pt idx="2">
                  <c:v>104.5</c:v>
                </c:pt>
                <c:pt idx="3">
                  <c:v>104.8</c:v>
                </c:pt>
                <c:pt idx="4">
                  <c:v>144.69999999999999</c:v>
                </c:pt>
              </c:numCache>
            </c:numRef>
          </c:val>
          <c:extLst xmlns:c16r2="http://schemas.microsoft.com/office/drawing/2015/06/chart">
            <c:ext xmlns:c16="http://schemas.microsoft.com/office/drawing/2014/chart" uri="{C3380CC4-5D6E-409C-BE32-E72D297353CC}">
              <c16:uniqueId val="{00000000-4508-4778-AD50-4DEB9EAE494F}"/>
            </c:ext>
          </c:extLst>
        </c:ser>
        <c:dLbls>
          <c:showLegendKey val="0"/>
          <c:showVal val="0"/>
          <c:showCatName val="0"/>
          <c:showSerName val="0"/>
          <c:showPercent val="0"/>
          <c:showBubbleSize val="0"/>
        </c:dLbls>
        <c:gapWidth val="150"/>
        <c:axId val="58471936"/>
        <c:axId val="5847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4508-4778-AD50-4DEB9EAE494F}"/>
            </c:ext>
          </c:extLst>
        </c:ser>
        <c:dLbls>
          <c:showLegendKey val="0"/>
          <c:showVal val="0"/>
          <c:showCatName val="0"/>
          <c:showSerName val="0"/>
          <c:showPercent val="0"/>
          <c:showBubbleSize val="0"/>
        </c:dLbls>
        <c:marker val="1"/>
        <c:smooth val="0"/>
        <c:axId val="58471936"/>
        <c:axId val="58473856"/>
      </c:lineChart>
      <c:dateAx>
        <c:axId val="58471936"/>
        <c:scaling>
          <c:orientation val="minMax"/>
        </c:scaling>
        <c:delete val="1"/>
        <c:axPos val="b"/>
        <c:numFmt formatCode="ge" sourceLinked="1"/>
        <c:majorTickMark val="none"/>
        <c:minorTickMark val="none"/>
        <c:tickLblPos val="none"/>
        <c:crossAx val="58473856"/>
        <c:crosses val="autoZero"/>
        <c:auto val="1"/>
        <c:lblOffset val="100"/>
        <c:baseTimeUnit val="years"/>
      </c:dateAx>
      <c:valAx>
        <c:axId val="5847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7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95-4E32-A2A0-2E26456940E2}"/>
            </c:ext>
          </c:extLst>
        </c:ser>
        <c:dLbls>
          <c:showLegendKey val="0"/>
          <c:showVal val="0"/>
          <c:showCatName val="0"/>
          <c:showSerName val="0"/>
          <c:showPercent val="0"/>
          <c:showBubbleSize val="0"/>
        </c:dLbls>
        <c:gapWidth val="150"/>
        <c:axId val="42477056"/>
        <c:axId val="424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A495-4E32-A2A0-2E26456940E2}"/>
            </c:ext>
          </c:extLst>
        </c:ser>
        <c:dLbls>
          <c:showLegendKey val="0"/>
          <c:showVal val="0"/>
          <c:showCatName val="0"/>
          <c:showSerName val="0"/>
          <c:showPercent val="0"/>
          <c:showBubbleSize val="0"/>
        </c:dLbls>
        <c:marker val="1"/>
        <c:smooth val="0"/>
        <c:axId val="42477056"/>
        <c:axId val="42478976"/>
      </c:lineChart>
      <c:dateAx>
        <c:axId val="42477056"/>
        <c:scaling>
          <c:orientation val="minMax"/>
        </c:scaling>
        <c:delete val="1"/>
        <c:axPos val="b"/>
        <c:numFmt formatCode="ge" sourceLinked="1"/>
        <c:majorTickMark val="none"/>
        <c:minorTickMark val="none"/>
        <c:tickLblPos val="none"/>
        <c:crossAx val="42478976"/>
        <c:crosses val="autoZero"/>
        <c:auto val="1"/>
        <c:lblOffset val="100"/>
        <c:baseTimeUnit val="years"/>
      </c:dateAx>
      <c:valAx>
        <c:axId val="4247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7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C81-4776-A3F5-9B02BBFEE8D6}"/>
            </c:ext>
          </c:extLst>
        </c:ser>
        <c:dLbls>
          <c:showLegendKey val="0"/>
          <c:showVal val="0"/>
          <c:showCatName val="0"/>
          <c:showSerName val="0"/>
          <c:showPercent val="0"/>
          <c:showBubbleSize val="0"/>
        </c:dLbls>
        <c:gapWidth val="150"/>
        <c:axId val="58352768"/>
        <c:axId val="583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C81-4776-A3F5-9B02BBFEE8D6}"/>
            </c:ext>
          </c:extLst>
        </c:ser>
        <c:dLbls>
          <c:showLegendKey val="0"/>
          <c:showVal val="0"/>
          <c:showCatName val="0"/>
          <c:showSerName val="0"/>
          <c:showPercent val="0"/>
          <c:showBubbleSize val="0"/>
        </c:dLbls>
        <c:marker val="1"/>
        <c:smooth val="0"/>
        <c:axId val="58352768"/>
        <c:axId val="58354688"/>
      </c:lineChart>
      <c:dateAx>
        <c:axId val="58352768"/>
        <c:scaling>
          <c:orientation val="minMax"/>
        </c:scaling>
        <c:delete val="1"/>
        <c:axPos val="b"/>
        <c:numFmt formatCode="ge" sourceLinked="1"/>
        <c:majorTickMark val="none"/>
        <c:minorTickMark val="none"/>
        <c:tickLblPos val="none"/>
        <c:crossAx val="58354688"/>
        <c:crosses val="autoZero"/>
        <c:auto val="1"/>
        <c:lblOffset val="100"/>
        <c:baseTimeUnit val="years"/>
      </c:dateAx>
      <c:valAx>
        <c:axId val="5835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5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07C-44D6-A0E8-8FFA44C3C960}"/>
            </c:ext>
          </c:extLst>
        </c:ser>
        <c:dLbls>
          <c:showLegendKey val="0"/>
          <c:showVal val="0"/>
          <c:showCatName val="0"/>
          <c:showSerName val="0"/>
          <c:showPercent val="0"/>
          <c:showBubbleSize val="0"/>
        </c:dLbls>
        <c:gapWidth val="150"/>
        <c:axId val="42642048"/>
        <c:axId val="426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07C-44D6-A0E8-8FFA44C3C960}"/>
            </c:ext>
          </c:extLst>
        </c:ser>
        <c:dLbls>
          <c:showLegendKey val="0"/>
          <c:showVal val="0"/>
          <c:showCatName val="0"/>
          <c:showSerName val="0"/>
          <c:showPercent val="0"/>
          <c:showBubbleSize val="0"/>
        </c:dLbls>
        <c:marker val="1"/>
        <c:smooth val="0"/>
        <c:axId val="42642048"/>
        <c:axId val="42644224"/>
      </c:lineChart>
      <c:dateAx>
        <c:axId val="42642048"/>
        <c:scaling>
          <c:orientation val="minMax"/>
        </c:scaling>
        <c:delete val="1"/>
        <c:axPos val="b"/>
        <c:numFmt formatCode="ge" sourceLinked="1"/>
        <c:majorTickMark val="none"/>
        <c:minorTickMark val="none"/>
        <c:tickLblPos val="none"/>
        <c:crossAx val="42644224"/>
        <c:crosses val="autoZero"/>
        <c:auto val="1"/>
        <c:lblOffset val="100"/>
        <c:baseTimeUnit val="years"/>
      </c:dateAx>
      <c:valAx>
        <c:axId val="4264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4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62-4DEC-B4EE-4846FCF827D8}"/>
            </c:ext>
          </c:extLst>
        </c:ser>
        <c:dLbls>
          <c:showLegendKey val="0"/>
          <c:showVal val="0"/>
          <c:showCatName val="0"/>
          <c:showSerName val="0"/>
          <c:showPercent val="0"/>
          <c:showBubbleSize val="0"/>
        </c:dLbls>
        <c:gapWidth val="150"/>
        <c:axId val="42690816"/>
        <c:axId val="426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8B62-4DEC-B4EE-4846FCF827D8}"/>
            </c:ext>
          </c:extLst>
        </c:ser>
        <c:dLbls>
          <c:showLegendKey val="0"/>
          <c:showVal val="0"/>
          <c:showCatName val="0"/>
          <c:showSerName val="0"/>
          <c:showPercent val="0"/>
          <c:showBubbleSize val="0"/>
        </c:dLbls>
        <c:marker val="1"/>
        <c:smooth val="0"/>
        <c:axId val="42690816"/>
        <c:axId val="42697088"/>
      </c:lineChart>
      <c:dateAx>
        <c:axId val="42690816"/>
        <c:scaling>
          <c:orientation val="minMax"/>
        </c:scaling>
        <c:delete val="1"/>
        <c:axPos val="b"/>
        <c:numFmt formatCode="ge" sourceLinked="1"/>
        <c:majorTickMark val="none"/>
        <c:minorTickMark val="none"/>
        <c:tickLblPos val="none"/>
        <c:crossAx val="42697088"/>
        <c:crosses val="autoZero"/>
        <c:auto val="1"/>
        <c:lblOffset val="100"/>
        <c:baseTimeUnit val="years"/>
      </c:dateAx>
      <c:valAx>
        <c:axId val="4269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9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8E-46D5-8E59-93503A825806}"/>
            </c:ext>
          </c:extLst>
        </c:ser>
        <c:dLbls>
          <c:showLegendKey val="0"/>
          <c:showVal val="0"/>
          <c:showCatName val="0"/>
          <c:showSerName val="0"/>
          <c:showPercent val="0"/>
          <c:showBubbleSize val="0"/>
        </c:dLbls>
        <c:gapWidth val="150"/>
        <c:axId val="42739584"/>
        <c:axId val="427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3A8E-46D5-8E59-93503A825806}"/>
            </c:ext>
          </c:extLst>
        </c:ser>
        <c:dLbls>
          <c:showLegendKey val="0"/>
          <c:showVal val="0"/>
          <c:showCatName val="0"/>
          <c:showSerName val="0"/>
          <c:showPercent val="0"/>
          <c:showBubbleSize val="0"/>
        </c:dLbls>
        <c:marker val="1"/>
        <c:smooth val="0"/>
        <c:axId val="42739584"/>
        <c:axId val="42745856"/>
      </c:lineChart>
      <c:dateAx>
        <c:axId val="42739584"/>
        <c:scaling>
          <c:orientation val="minMax"/>
        </c:scaling>
        <c:delete val="1"/>
        <c:axPos val="b"/>
        <c:numFmt formatCode="ge" sourceLinked="1"/>
        <c:majorTickMark val="none"/>
        <c:minorTickMark val="none"/>
        <c:tickLblPos val="none"/>
        <c:crossAx val="42745856"/>
        <c:crosses val="autoZero"/>
        <c:auto val="1"/>
        <c:lblOffset val="100"/>
        <c:baseTimeUnit val="years"/>
      </c:dateAx>
      <c:valAx>
        <c:axId val="4274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73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275.10000000000002</c:v>
                </c:pt>
                <c:pt idx="1">
                  <c:v>276.8</c:v>
                </c:pt>
                <c:pt idx="2">
                  <c:v>269.60000000000002</c:v>
                </c:pt>
                <c:pt idx="3">
                  <c:v>275.10000000000002</c:v>
                </c:pt>
                <c:pt idx="4">
                  <c:v>280.39999999999998</c:v>
                </c:pt>
              </c:numCache>
            </c:numRef>
          </c:val>
          <c:extLst xmlns:c16r2="http://schemas.microsoft.com/office/drawing/2015/06/chart">
            <c:ext xmlns:c16="http://schemas.microsoft.com/office/drawing/2014/chart" uri="{C3380CC4-5D6E-409C-BE32-E72D297353CC}">
              <c16:uniqueId val="{00000000-2041-4015-9289-15B66853D3E8}"/>
            </c:ext>
          </c:extLst>
        </c:ser>
        <c:dLbls>
          <c:showLegendKey val="0"/>
          <c:showVal val="0"/>
          <c:showCatName val="0"/>
          <c:showSerName val="0"/>
          <c:showPercent val="0"/>
          <c:showBubbleSize val="0"/>
        </c:dLbls>
        <c:gapWidth val="150"/>
        <c:axId val="42769792"/>
        <c:axId val="427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2041-4015-9289-15B66853D3E8}"/>
            </c:ext>
          </c:extLst>
        </c:ser>
        <c:dLbls>
          <c:showLegendKey val="0"/>
          <c:showVal val="0"/>
          <c:showCatName val="0"/>
          <c:showSerName val="0"/>
          <c:showPercent val="0"/>
          <c:showBubbleSize val="0"/>
        </c:dLbls>
        <c:marker val="1"/>
        <c:smooth val="0"/>
        <c:axId val="42769792"/>
        <c:axId val="42796544"/>
      </c:lineChart>
      <c:dateAx>
        <c:axId val="42769792"/>
        <c:scaling>
          <c:orientation val="minMax"/>
        </c:scaling>
        <c:delete val="1"/>
        <c:axPos val="b"/>
        <c:numFmt formatCode="ge" sourceLinked="1"/>
        <c:majorTickMark val="none"/>
        <c:minorTickMark val="none"/>
        <c:tickLblPos val="none"/>
        <c:crossAx val="42796544"/>
        <c:crosses val="autoZero"/>
        <c:auto val="1"/>
        <c:lblOffset val="100"/>
        <c:baseTimeUnit val="years"/>
      </c:dateAx>
      <c:valAx>
        <c:axId val="4279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6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7.3</c:v>
                </c:pt>
                <c:pt idx="1">
                  <c:v>10.1</c:v>
                </c:pt>
                <c:pt idx="2">
                  <c:v>4.3</c:v>
                </c:pt>
                <c:pt idx="3">
                  <c:v>4.5999999999999996</c:v>
                </c:pt>
                <c:pt idx="4">
                  <c:v>30.9</c:v>
                </c:pt>
              </c:numCache>
            </c:numRef>
          </c:val>
          <c:extLst xmlns:c16r2="http://schemas.microsoft.com/office/drawing/2015/06/chart">
            <c:ext xmlns:c16="http://schemas.microsoft.com/office/drawing/2014/chart" uri="{C3380CC4-5D6E-409C-BE32-E72D297353CC}">
              <c16:uniqueId val="{00000000-79EE-4B63-AD8A-0C5A4B924FD5}"/>
            </c:ext>
          </c:extLst>
        </c:ser>
        <c:dLbls>
          <c:showLegendKey val="0"/>
          <c:showVal val="0"/>
          <c:showCatName val="0"/>
          <c:showSerName val="0"/>
          <c:showPercent val="0"/>
          <c:showBubbleSize val="0"/>
        </c:dLbls>
        <c:gapWidth val="150"/>
        <c:axId val="42826752"/>
        <c:axId val="428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79EE-4B63-AD8A-0C5A4B924FD5}"/>
            </c:ext>
          </c:extLst>
        </c:ser>
        <c:dLbls>
          <c:showLegendKey val="0"/>
          <c:showVal val="0"/>
          <c:showCatName val="0"/>
          <c:showSerName val="0"/>
          <c:showPercent val="0"/>
          <c:showBubbleSize val="0"/>
        </c:dLbls>
        <c:marker val="1"/>
        <c:smooth val="0"/>
        <c:axId val="42826752"/>
        <c:axId val="42837120"/>
      </c:lineChart>
      <c:dateAx>
        <c:axId val="42826752"/>
        <c:scaling>
          <c:orientation val="minMax"/>
        </c:scaling>
        <c:delete val="1"/>
        <c:axPos val="b"/>
        <c:numFmt formatCode="ge" sourceLinked="1"/>
        <c:majorTickMark val="none"/>
        <c:minorTickMark val="none"/>
        <c:tickLblPos val="none"/>
        <c:crossAx val="42837120"/>
        <c:crosses val="autoZero"/>
        <c:auto val="1"/>
        <c:lblOffset val="100"/>
        <c:baseTimeUnit val="years"/>
      </c:dateAx>
      <c:valAx>
        <c:axId val="4283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82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16388</c:v>
                </c:pt>
                <c:pt idx="1">
                  <c:v>23715</c:v>
                </c:pt>
                <c:pt idx="2">
                  <c:v>10293</c:v>
                </c:pt>
                <c:pt idx="3">
                  <c:v>10184</c:v>
                </c:pt>
                <c:pt idx="4">
                  <c:v>15080</c:v>
                </c:pt>
              </c:numCache>
            </c:numRef>
          </c:val>
          <c:extLst xmlns:c16r2="http://schemas.microsoft.com/office/drawing/2015/06/chart">
            <c:ext xmlns:c16="http://schemas.microsoft.com/office/drawing/2014/chart" uri="{C3380CC4-5D6E-409C-BE32-E72D297353CC}">
              <c16:uniqueId val="{00000000-1F78-4A9E-97E7-40699E1D2F2E}"/>
            </c:ext>
          </c:extLst>
        </c:ser>
        <c:dLbls>
          <c:showLegendKey val="0"/>
          <c:showVal val="0"/>
          <c:showCatName val="0"/>
          <c:showSerName val="0"/>
          <c:showPercent val="0"/>
          <c:showBubbleSize val="0"/>
        </c:dLbls>
        <c:gapWidth val="150"/>
        <c:axId val="42945152"/>
        <c:axId val="429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1F78-4A9E-97E7-40699E1D2F2E}"/>
            </c:ext>
          </c:extLst>
        </c:ser>
        <c:dLbls>
          <c:showLegendKey val="0"/>
          <c:showVal val="0"/>
          <c:showCatName val="0"/>
          <c:showSerName val="0"/>
          <c:showPercent val="0"/>
          <c:showBubbleSize val="0"/>
        </c:dLbls>
        <c:marker val="1"/>
        <c:smooth val="0"/>
        <c:axId val="42945152"/>
        <c:axId val="42951424"/>
      </c:lineChart>
      <c:dateAx>
        <c:axId val="42945152"/>
        <c:scaling>
          <c:orientation val="minMax"/>
        </c:scaling>
        <c:delete val="1"/>
        <c:axPos val="b"/>
        <c:numFmt formatCode="ge" sourceLinked="1"/>
        <c:majorTickMark val="none"/>
        <c:minorTickMark val="none"/>
        <c:tickLblPos val="none"/>
        <c:crossAx val="42951424"/>
        <c:crosses val="autoZero"/>
        <c:auto val="1"/>
        <c:lblOffset val="100"/>
        <c:baseTimeUnit val="years"/>
      </c:dateAx>
      <c:valAx>
        <c:axId val="4295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4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52"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埼玉県草加市　シティパーキングアコス</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23112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474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124</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107.9</v>
      </c>
      <c r="V31" s="110"/>
      <c r="W31" s="110"/>
      <c r="X31" s="110"/>
      <c r="Y31" s="110"/>
      <c r="Z31" s="110"/>
      <c r="AA31" s="110"/>
      <c r="AB31" s="110"/>
      <c r="AC31" s="110"/>
      <c r="AD31" s="110"/>
      <c r="AE31" s="110"/>
      <c r="AF31" s="110"/>
      <c r="AG31" s="110"/>
      <c r="AH31" s="110"/>
      <c r="AI31" s="110"/>
      <c r="AJ31" s="110"/>
      <c r="AK31" s="110"/>
      <c r="AL31" s="110"/>
      <c r="AM31" s="110"/>
      <c r="AN31" s="110">
        <f>データ!Z7</f>
        <v>111.2</v>
      </c>
      <c r="AO31" s="110"/>
      <c r="AP31" s="110"/>
      <c r="AQ31" s="110"/>
      <c r="AR31" s="110"/>
      <c r="AS31" s="110"/>
      <c r="AT31" s="110"/>
      <c r="AU31" s="110"/>
      <c r="AV31" s="110"/>
      <c r="AW31" s="110"/>
      <c r="AX31" s="110"/>
      <c r="AY31" s="110"/>
      <c r="AZ31" s="110"/>
      <c r="BA31" s="110"/>
      <c r="BB31" s="110"/>
      <c r="BC31" s="110"/>
      <c r="BD31" s="110"/>
      <c r="BE31" s="110"/>
      <c r="BF31" s="110"/>
      <c r="BG31" s="110">
        <f>データ!AA7</f>
        <v>104.5</v>
      </c>
      <c r="BH31" s="110"/>
      <c r="BI31" s="110"/>
      <c r="BJ31" s="110"/>
      <c r="BK31" s="110"/>
      <c r="BL31" s="110"/>
      <c r="BM31" s="110"/>
      <c r="BN31" s="110"/>
      <c r="BO31" s="110"/>
      <c r="BP31" s="110"/>
      <c r="BQ31" s="110"/>
      <c r="BR31" s="110"/>
      <c r="BS31" s="110"/>
      <c r="BT31" s="110"/>
      <c r="BU31" s="110"/>
      <c r="BV31" s="110"/>
      <c r="BW31" s="110"/>
      <c r="BX31" s="110"/>
      <c r="BY31" s="110"/>
      <c r="BZ31" s="110">
        <f>データ!AB7</f>
        <v>104.8</v>
      </c>
      <c r="CA31" s="110"/>
      <c r="CB31" s="110"/>
      <c r="CC31" s="110"/>
      <c r="CD31" s="110"/>
      <c r="CE31" s="110"/>
      <c r="CF31" s="110"/>
      <c r="CG31" s="110"/>
      <c r="CH31" s="110"/>
      <c r="CI31" s="110"/>
      <c r="CJ31" s="110"/>
      <c r="CK31" s="110"/>
      <c r="CL31" s="110"/>
      <c r="CM31" s="110"/>
      <c r="CN31" s="110"/>
      <c r="CO31" s="110"/>
      <c r="CP31" s="110"/>
      <c r="CQ31" s="110"/>
      <c r="CR31" s="110"/>
      <c r="CS31" s="110">
        <f>データ!AC7</f>
        <v>144.69999999999999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275.10000000000002</v>
      </c>
      <c r="JD31" s="81"/>
      <c r="JE31" s="81"/>
      <c r="JF31" s="81"/>
      <c r="JG31" s="81"/>
      <c r="JH31" s="81"/>
      <c r="JI31" s="81"/>
      <c r="JJ31" s="81"/>
      <c r="JK31" s="81"/>
      <c r="JL31" s="81"/>
      <c r="JM31" s="81"/>
      <c r="JN31" s="81"/>
      <c r="JO31" s="81"/>
      <c r="JP31" s="81"/>
      <c r="JQ31" s="81"/>
      <c r="JR31" s="81"/>
      <c r="JS31" s="81"/>
      <c r="JT31" s="81"/>
      <c r="JU31" s="82"/>
      <c r="JV31" s="80">
        <f>データ!DL7</f>
        <v>276.8</v>
      </c>
      <c r="JW31" s="81"/>
      <c r="JX31" s="81"/>
      <c r="JY31" s="81"/>
      <c r="JZ31" s="81"/>
      <c r="KA31" s="81"/>
      <c r="KB31" s="81"/>
      <c r="KC31" s="81"/>
      <c r="KD31" s="81"/>
      <c r="KE31" s="81"/>
      <c r="KF31" s="81"/>
      <c r="KG31" s="81"/>
      <c r="KH31" s="81"/>
      <c r="KI31" s="81"/>
      <c r="KJ31" s="81"/>
      <c r="KK31" s="81"/>
      <c r="KL31" s="81"/>
      <c r="KM31" s="81"/>
      <c r="KN31" s="82"/>
      <c r="KO31" s="80">
        <f>データ!DM7</f>
        <v>269.60000000000002</v>
      </c>
      <c r="KP31" s="81"/>
      <c r="KQ31" s="81"/>
      <c r="KR31" s="81"/>
      <c r="KS31" s="81"/>
      <c r="KT31" s="81"/>
      <c r="KU31" s="81"/>
      <c r="KV31" s="81"/>
      <c r="KW31" s="81"/>
      <c r="KX31" s="81"/>
      <c r="KY31" s="81"/>
      <c r="KZ31" s="81"/>
      <c r="LA31" s="81"/>
      <c r="LB31" s="81"/>
      <c r="LC31" s="81"/>
      <c r="LD31" s="81"/>
      <c r="LE31" s="81"/>
      <c r="LF31" s="81"/>
      <c r="LG31" s="82"/>
      <c r="LH31" s="80">
        <f>データ!DN7</f>
        <v>275.10000000000002</v>
      </c>
      <c r="LI31" s="81"/>
      <c r="LJ31" s="81"/>
      <c r="LK31" s="81"/>
      <c r="LL31" s="81"/>
      <c r="LM31" s="81"/>
      <c r="LN31" s="81"/>
      <c r="LO31" s="81"/>
      <c r="LP31" s="81"/>
      <c r="LQ31" s="81"/>
      <c r="LR31" s="81"/>
      <c r="LS31" s="81"/>
      <c r="LT31" s="81"/>
      <c r="LU31" s="81"/>
      <c r="LV31" s="81"/>
      <c r="LW31" s="81"/>
      <c r="LX31" s="81"/>
      <c r="LY31" s="81"/>
      <c r="LZ31" s="82"/>
      <c r="MA31" s="80">
        <f>データ!DO7</f>
        <v>280.39999999999998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7.3</v>
      </c>
      <c r="EM52" s="110"/>
      <c r="EN52" s="110"/>
      <c r="EO52" s="110"/>
      <c r="EP52" s="110"/>
      <c r="EQ52" s="110"/>
      <c r="ER52" s="110"/>
      <c r="ES52" s="110"/>
      <c r="ET52" s="110"/>
      <c r="EU52" s="110"/>
      <c r="EV52" s="110"/>
      <c r="EW52" s="110"/>
      <c r="EX52" s="110"/>
      <c r="EY52" s="110"/>
      <c r="EZ52" s="110"/>
      <c r="FA52" s="110"/>
      <c r="FB52" s="110"/>
      <c r="FC52" s="110"/>
      <c r="FD52" s="110"/>
      <c r="FE52" s="110">
        <f>データ!BG7</f>
        <v>10.1</v>
      </c>
      <c r="FF52" s="110"/>
      <c r="FG52" s="110"/>
      <c r="FH52" s="110"/>
      <c r="FI52" s="110"/>
      <c r="FJ52" s="110"/>
      <c r="FK52" s="110"/>
      <c r="FL52" s="110"/>
      <c r="FM52" s="110"/>
      <c r="FN52" s="110"/>
      <c r="FO52" s="110"/>
      <c r="FP52" s="110"/>
      <c r="FQ52" s="110"/>
      <c r="FR52" s="110"/>
      <c r="FS52" s="110"/>
      <c r="FT52" s="110"/>
      <c r="FU52" s="110"/>
      <c r="FV52" s="110"/>
      <c r="FW52" s="110"/>
      <c r="FX52" s="110">
        <f>データ!BH7</f>
        <v>4.3</v>
      </c>
      <c r="FY52" s="110"/>
      <c r="FZ52" s="110"/>
      <c r="GA52" s="110"/>
      <c r="GB52" s="110"/>
      <c r="GC52" s="110"/>
      <c r="GD52" s="110"/>
      <c r="GE52" s="110"/>
      <c r="GF52" s="110"/>
      <c r="GG52" s="110"/>
      <c r="GH52" s="110"/>
      <c r="GI52" s="110"/>
      <c r="GJ52" s="110"/>
      <c r="GK52" s="110"/>
      <c r="GL52" s="110"/>
      <c r="GM52" s="110"/>
      <c r="GN52" s="110"/>
      <c r="GO52" s="110"/>
      <c r="GP52" s="110"/>
      <c r="GQ52" s="110">
        <f>データ!BI7</f>
        <v>4.5999999999999996</v>
      </c>
      <c r="GR52" s="110"/>
      <c r="GS52" s="110"/>
      <c r="GT52" s="110"/>
      <c r="GU52" s="110"/>
      <c r="GV52" s="110"/>
      <c r="GW52" s="110"/>
      <c r="GX52" s="110"/>
      <c r="GY52" s="110"/>
      <c r="GZ52" s="110"/>
      <c r="HA52" s="110"/>
      <c r="HB52" s="110"/>
      <c r="HC52" s="110"/>
      <c r="HD52" s="110"/>
      <c r="HE52" s="110"/>
      <c r="HF52" s="110"/>
      <c r="HG52" s="110"/>
      <c r="HH52" s="110"/>
      <c r="HI52" s="110"/>
      <c r="HJ52" s="110">
        <f>データ!BJ7</f>
        <v>30.9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16388</v>
      </c>
      <c r="JD52" s="106"/>
      <c r="JE52" s="106"/>
      <c r="JF52" s="106"/>
      <c r="JG52" s="106"/>
      <c r="JH52" s="106"/>
      <c r="JI52" s="106"/>
      <c r="JJ52" s="106"/>
      <c r="JK52" s="106"/>
      <c r="JL52" s="106"/>
      <c r="JM52" s="106"/>
      <c r="JN52" s="106"/>
      <c r="JO52" s="106"/>
      <c r="JP52" s="106"/>
      <c r="JQ52" s="106"/>
      <c r="JR52" s="106"/>
      <c r="JS52" s="106"/>
      <c r="JT52" s="106"/>
      <c r="JU52" s="106"/>
      <c r="JV52" s="106">
        <f>データ!BR7</f>
        <v>23715</v>
      </c>
      <c r="JW52" s="106"/>
      <c r="JX52" s="106"/>
      <c r="JY52" s="106"/>
      <c r="JZ52" s="106"/>
      <c r="KA52" s="106"/>
      <c r="KB52" s="106"/>
      <c r="KC52" s="106"/>
      <c r="KD52" s="106"/>
      <c r="KE52" s="106"/>
      <c r="KF52" s="106"/>
      <c r="KG52" s="106"/>
      <c r="KH52" s="106"/>
      <c r="KI52" s="106"/>
      <c r="KJ52" s="106"/>
      <c r="KK52" s="106"/>
      <c r="KL52" s="106"/>
      <c r="KM52" s="106"/>
      <c r="KN52" s="106"/>
      <c r="KO52" s="106">
        <f>データ!BS7</f>
        <v>10293</v>
      </c>
      <c r="KP52" s="106"/>
      <c r="KQ52" s="106"/>
      <c r="KR52" s="106"/>
      <c r="KS52" s="106"/>
      <c r="KT52" s="106"/>
      <c r="KU52" s="106"/>
      <c r="KV52" s="106"/>
      <c r="KW52" s="106"/>
      <c r="KX52" s="106"/>
      <c r="KY52" s="106"/>
      <c r="KZ52" s="106"/>
      <c r="LA52" s="106"/>
      <c r="LB52" s="106"/>
      <c r="LC52" s="106"/>
      <c r="LD52" s="106"/>
      <c r="LE52" s="106"/>
      <c r="LF52" s="106"/>
      <c r="LG52" s="106"/>
      <c r="LH52" s="106">
        <f>データ!BT7</f>
        <v>10184</v>
      </c>
      <c r="LI52" s="106"/>
      <c r="LJ52" s="106"/>
      <c r="LK52" s="106"/>
      <c r="LL52" s="106"/>
      <c r="LM52" s="106"/>
      <c r="LN52" s="106"/>
      <c r="LO52" s="106"/>
      <c r="LP52" s="106"/>
      <c r="LQ52" s="106"/>
      <c r="LR52" s="106"/>
      <c r="LS52" s="106"/>
      <c r="LT52" s="106"/>
      <c r="LU52" s="106"/>
      <c r="LV52" s="106"/>
      <c r="LW52" s="106"/>
      <c r="LX52" s="106"/>
      <c r="LY52" s="106"/>
      <c r="LZ52" s="106"/>
      <c r="MA52" s="106">
        <f>データ!BU7</f>
        <v>15080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51" t="s">
        <v>126</v>
      </c>
      <c r="NE66" s="152"/>
      <c r="NF66" s="152"/>
      <c r="NG66" s="152"/>
      <c r="NH66" s="152"/>
      <c r="NI66" s="152"/>
      <c r="NJ66" s="152"/>
      <c r="NK66" s="152"/>
      <c r="NL66" s="152"/>
      <c r="NM66" s="152"/>
      <c r="NN66" s="152"/>
      <c r="NO66" s="152"/>
      <c r="NP66" s="152"/>
      <c r="NQ66" s="152"/>
      <c r="NR66" s="15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394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51"/>
      <c r="NE74" s="152"/>
      <c r="NF74" s="152"/>
      <c r="NG74" s="152"/>
      <c r="NH74" s="152"/>
      <c r="NI74" s="152"/>
      <c r="NJ74" s="152"/>
      <c r="NK74" s="152"/>
      <c r="NL74" s="152"/>
      <c r="NM74" s="152"/>
      <c r="NN74" s="152"/>
      <c r="NO74" s="152"/>
      <c r="NP74" s="152"/>
      <c r="NQ74" s="152"/>
      <c r="NR74" s="15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51"/>
      <c r="NE75" s="152"/>
      <c r="NF75" s="152"/>
      <c r="NG75" s="152"/>
      <c r="NH75" s="152"/>
      <c r="NI75" s="152"/>
      <c r="NJ75" s="152"/>
      <c r="NK75" s="152"/>
      <c r="NL75" s="152"/>
      <c r="NM75" s="152"/>
      <c r="NN75" s="152"/>
      <c r="NO75" s="152"/>
      <c r="NP75" s="152"/>
      <c r="NQ75" s="152"/>
      <c r="NR75" s="153"/>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51"/>
      <c r="NE76" s="152"/>
      <c r="NF76" s="152"/>
      <c r="NG76" s="152"/>
      <c r="NH76" s="152"/>
      <c r="NI76" s="152"/>
      <c r="NJ76" s="152"/>
      <c r="NK76" s="152"/>
      <c r="NL76" s="152"/>
      <c r="NM76" s="152"/>
      <c r="NN76" s="152"/>
      <c r="NO76" s="152"/>
      <c r="NP76" s="152"/>
      <c r="NQ76" s="152"/>
      <c r="NR76" s="153"/>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51"/>
      <c r="NE77" s="152"/>
      <c r="NF77" s="152"/>
      <c r="NG77" s="152"/>
      <c r="NH77" s="152"/>
      <c r="NI77" s="152"/>
      <c r="NJ77" s="152"/>
      <c r="NK77" s="152"/>
      <c r="NL77" s="152"/>
      <c r="NM77" s="152"/>
      <c r="NN77" s="152"/>
      <c r="NO77" s="152"/>
      <c r="NP77" s="152"/>
      <c r="NQ77" s="152"/>
      <c r="NR77" s="153"/>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51"/>
      <c r="NE78" s="152"/>
      <c r="NF78" s="152"/>
      <c r="NG78" s="152"/>
      <c r="NH78" s="152"/>
      <c r="NI78" s="152"/>
      <c r="NJ78" s="152"/>
      <c r="NK78" s="152"/>
      <c r="NL78" s="152"/>
      <c r="NM78" s="152"/>
      <c r="NN78" s="152"/>
      <c r="NO78" s="152"/>
      <c r="NP78" s="152"/>
      <c r="NQ78" s="152"/>
      <c r="NR78" s="15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51"/>
      <c r="NE79" s="152"/>
      <c r="NF79" s="152"/>
      <c r="NG79" s="152"/>
      <c r="NH79" s="152"/>
      <c r="NI79" s="152"/>
      <c r="NJ79" s="152"/>
      <c r="NK79" s="152"/>
      <c r="NL79" s="152"/>
      <c r="NM79" s="152"/>
      <c r="NN79" s="152"/>
      <c r="NO79" s="152"/>
      <c r="NP79" s="152"/>
      <c r="NQ79" s="152"/>
      <c r="NR79" s="15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4"/>
      <c r="NE82" s="155"/>
      <c r="NF82" s="155"/>
      <c r="NG82" s="155"/>
      <c r="NH82" s="155"/>
      <c r="NI82" s="155"/>
      <c r="NJ82" s="155"/>
      <c r="NK82" s="155"/>
      <c r="NL82" s="155"/>
      <c r="NM82" s="155"/>
      <c r="NN82" s="155"/>
      <c r="NO82" s="155"/>
      <c r="NP82" s="155"/>
      <c r="NQ82" s="155"/>
      <c r="NR82" s="156"/>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uKDTjmznLKaqwuzjFN7KZxLj1dNv2VmfeHwDD7LHKP9pKGuz95NaVhAAnbTkqxfPiC7BiQridV88EMuACzEsAQ==" saltValue="aBvRQopmECRkMJ4s3jzAc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2018</v>
      </c>
      <c r="C6" s="60">
        <f t="shared" ref="C6:X6" si="1">C8</f>
        <v>112216</v>
      </c>
      <c r="D6" s="60">
        <f t="shared" si="1"/>
        <v>47</v>
      </c>
      <c r="E6" s="60">
        <f t="shared" si="1"/>
        <v>14</v>
      </c>
      <c r="F6" s="60">
        <f t="shared" si="1"/>
        <v>0</v>
      </c>
      <c r="G6" s="60">
        <f t="shared" si="1"/>
        <v>1</v>
      </c>
      <c r="H6" s="60" t="str">
        <f>SUBSTITUTE(H8,"　","")</f>
        <v>埼玉県草加市</v>
      </c>
      <c r="I6" s="60" t="str">
        <f t="shared" si="1"/>
        <v>シティパーキングアコス</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附置義務駐車施設</v>
      </c>
      <c r="Q6" s="62" t="str">
        <f t="shared" si="1"/>
        <v>地下式</v>
      </c>
      <c r="R6" s="63">
        <f t="shared" si="1"/>
        <v>27</v>
      </c>
      <c r="S6" s="62" t="str">
        <f t="shared" si="1"/>
        <v>駅</v>
      </c>
      <c r="T6" s="62" t="str">
        <f t="shared" si="1"/>
        <v>無</v>
      </c>
      <c r="U6" s="63">
        <f t="shared" si="1"/>
        <v>23112</v>
      </c>
      <c r="V6" s="63">
        <f t="shared" si="1"/>
        <v>474</v>
      </c>
      <c r="W6" s="63">
        <f t="shared" si="1"/>
        <v>300</v>
      </c>
      <c r="X6" s="62" t="str">
        <f t="shared" si="1"/>
        <v>利用料金制</v>
      </c>
      <c r="Y6" s="64">
        <f>IF(Y8="-",NA(),Y8)</f>
        <v>107.9</v>
      </c>
      <c r="Z6" s="64">
        <f t="shared" ref="Z6:AH6" si="2">IF(Z8="-",NA(),Z8)</f>
        <v>111.2</v>
      </c>
      <c r="AA6" s="64">
        <f t="shared" si="2"/>
        <v>104.5</v>
      </c>
      <c r="AB6" s="64">
        <f t="shared" si="2"/>
        <v>104.8</v>
      </c>
      <c r="AC6" s="64">
        <f t="shared" si="2"/>
        <v>144.69999999999999</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7.3</v>
      </c>
      <c r="BG6" s="64">
        <f t="shared" ref="BG6:BO6" si="5">IF(BG8="-",NA(),BG8)</f>
        <v>10.1</v>
      </c>
      <c r="BH6" s="64">
        <f t="shared" si="5"/>
        <v>4.3</v>
      </c>
      <c r="BI6" s="64">
        <f t="shared" si="5"/>
        <v>4.5999999999999996</v>
      </c>
      <c r="BJ6" s="64">
        <f t="shared" si="5"/>
        <v>30.9</v>
      </c>
      <c r="BK6" s="64">
        <f t="shared" si="5"/>
        <v>18.2</v>
      </c>
      <c r="BL6" s="64">
        <f t="shared" si="5"/>
        <v>17.5</v>
      </c>
      <c r="BM6" s="64">
        <f t="shared" si="5"/>
        <v>14.3</v>
      </c>
      <c r="BN6" s="64">
        <f t="shared" si="5"/>
        <v>11.8</v>
      </c>
      <c r="BO6" s="64">
        <f t="shared" si="5"/>
        <v>8.6</v>
      </c>
      <c r="BP6" s="61" t="str">
        <f>IF(BP8="-","",IF(BP8="-","【-】","【"&amp;SUBSTITUTE(TEXT(BP8,"#,##0.0"),"-","△")&amp;"】"))</f>
        <v>【26.3】</v>
      </c>
      <c r="BQ6" s="65">
        <f>IF(BQ8="-",NA(),BQ8)</f>
        <v>16388</v>
      </c>
      <c r="BR6" s="65">
        <f t="shared" ref="BR6:BZ6" si="6">IF(BR8="-",NA(),BR8)</f>
        <v>23715</v>
      </c>
      <c r="BS6" s="65">
        <f t="shared" si="6"/>
        <v>10293</v>
      </c>
      <c r="BT6" s="65">
        <f t="shared" si="6"/>
        <v>10184</v>
      </c>
      <c r="BU6" s="65">
        <f t="shared" si="6"/>
        <v>15080</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101</v>
      </c>
      <c r="CM6" s="63">
        <f t="shared" ref="CM6:CN6" si="7">CM8</f>
        <v>394</v>
      </c>
      <c r="CN6" s="63">
        <f t="shared" si="7"/>
        <v>0</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275.10000000000002</v>
      </c>
      <c r="DL6" s="64">
        <f t="shared" ref="DL6:DT6" si="9">IF(DL8="-",NA(),DL8)</f>
        <v>276.8</v>
      </c>
      <c r="DM6" s="64">
        <f t="shared" si="9"/>
        <v>269.60000000000002</v>
      </c>
      <c r="DN6" s="64">
        <f t="shared" si="9"/>
        <v>275.10000000000002</v>
      </c>
      <c r="DO6" s="64">
        <f t="shared" si="9"/>
        <v>280.39999999999998</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103</v>
      </c>
      <c r="B7" s="60">
        <f t="shared" ref="B7:X7" si="10">B8</f>
        <v>2018</v>
      </c>
      <c r="C7" s="60">
        <f t="shared" si="10"/>
        <v>112216</v>
      </c>
      <c r="D7" s="60">
        <f t="shared" si="10"/>
        <v>47</v>
      </c>
      <c r="E7" s="60">
        <f t="shared" si="10"/>
        <v>14</v>
      </c>
      <c r="F7" s="60">
        <f t="shared" si="10"/>
        <v>0</v>
      </c>
      <c r="G7" s="60">
        <f t="shared" si="10"/>
        <v>1</v>
      </c>
      <c r="H7" s="60" t="str">
        <f t="shared" si="10"/>
        <v>埼玉県　草加市</v>
      </c>
      <c r="I7" s="60" t="str">
        <f t="shared" si="10"/>
        <v>シティパーキングアコス</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附置義務駐車施設</v>
      </c>
      <c r="Q7" s="62" t="str">
        <f t="shared" si="10"/>
        <v>地下式</v>
      </c>
      <c r="R7" s="63">
        <f t="shared" si="10"/>
        <v>27</v>
      </c>
      <c r="S7" s="62" t="str">
        <f t="shared" si="10"/>
        <v>駅</v>
      </c>
      <c r="T7" s="62" t="str">
        <f t="shared" si="10"/>
        <v>無</v>
      </c>
      <c r="U7" s="63">
        <f t="shared" si="10"/>
        <v>23112</v>
      </c>
      <c r="V7" s="63">
        <f t="shared" si="10"/>
        <v>474</v>
      </c>
      <c r="W7" s="63">
        <f t="shared" si="10"/>
        <v>300</v>
      </c>
      <c r="X7" s="62" t="str">
        <f t="shared" si="10"/>
        <v>利用料金制</v>
      </c>
      <c r="Y7" s="64">
        <f>Y8</f>
        <v>107.9</v>
      </c>
      <c r="Z7" s="64">
        <f t="shared" ref="Z7:AH7" si="11">Z8</f>
        <v>111.2</v>
      </c>
      <c r="AA7" s="64">
        <f t="shared" si="11"/>
        <v>104.5</v>
      </c>
      <c r="AB7" s="64">
        <f t="shared" si="11"/>
        <v>104.8</v>
      </c>
      <c r="AC7" s="64">
        <f t="shared" si="11"/>
        <v>144.69999999999999</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7.3</v>
      </c>
      <c r="BG7" s="64">
        <f t="shared" ref="BG7:BO7" si="14">BG8</f>
        <v>10.1</v>
      </c>
      <c r="BH7" s="64">
        <f t="shared" si="14"/>
        <v>4.3</v>
      </c>
      <c r="BI7" s="64">
        <f t="shared" si="14"/>
        <v>4.5999999999999996</v>
      </c>
      <c r="BJ7" s="64">
        <f t="shared" si="14"/>
        <v>30.9</v>
      </c>
      <c r="BK7" s="64">
        <f t="shared" si="14"/>
        <v>18.2</v>
      </c>
      <c r="BL7" s="64">
        <f t="shared" si="14"/>
        <v>17.5</v>
      </c>
      <c r="BM7" s="64">
        <f t="shared" si="14"/>
        <v>14.3</v>
      </c>
      <c r="BN7" s="64">
        <f t="shared" si="14"/>
        <v>11.8</v>
      </c>
      <c r="BO7" s="64">
        <f t="shared" si="14"/>
        <v>8.6</v>
      </c>
      <c r="BP7" s="61"/>
      <c r="BQ7" s="65">
        <f>BQ8</f>
        <v>16388</v>
      </c>
      <c r="BR7" s="65">
        <f t="shared" ref="BR7:BZ7" si="15">BR8</f>
        <v>23715</v>
      </c>
      <c r="BS7" s="65">
        <f t="shared" si="15"/>
        <v>10293</v>
      </c>
      <c r="BT7" s="65">
        <f t="shared" si="15"/>
        <v>10184</v>
      </c>
      <c r="BU7" s="65">
        <f t="shared" si="15"/>
        <v>15080</v>
      </c>
      <c r="BV7" s="65">
        <f t="shared" si="15"/>
        <v>37843</v>
      </c>
      <c r="BW7" s="65">
        <f t="shared" si="15"/>
        <v>36318</v>
      </c>
      <c r="BX7" s="65">
        <f t="shared" si="15"/>
        <v>37745</v>
      </c>
      <c r="BY7" s="65">
        <f t="shared" si="15"/>
        <v>35151</v>
      </c>
      <c r="BZ7" s="65">
        <f t="shared" si="15"/>
        <v>29367</v>
      </c>
      <c r="CA7" s="63"/>
      <c r="CB7" s="64" t="s">
        <v>104</v>
      </c>
      <c r="CC7" s="64" t="s">
        <v>104</v>
      </c>
      <c r="CD7" s="64" t="s">
        <v>104</v>
      </c>
      <c r="CE7" s="64" t="s">
        <v>104</v>
      </c>
      <c r="CF7" s="64" t="s">
        <v>104</v>
      </c>
      <c r="CG7" s="64" t="s">
        <v>104</v>
      </c>
      <c r="CH7" s="64" t="s">
        <v>104</v>
      </c>
      <c r="CI7" s="64" t="s">
        <v>104</v>
      </c>
      <c r="CJ7" s="64" t="s">
        <v>104</v>
      </c>
      <c r="CK7" s="64" t="s">
        <v>102</v>
      </c>
      <c r="CL7" s="61"/>
      <c r="CM7" s="63">
        <f>CM8</f>
        <v>394</v>
      </c>
      <c r="CN7" s="63">
        <f>CN8</f>
        <v>0</v>
      </c>
      <c r="CO7" s="64" t="s">
        <v>104</v>
      </c>
      <c r="CP7" s="64" t="s">
        <v>104</v>
      </c>
      <c r="CQ7" s="64" t="s">
        <v>104</v>
      </c>
      <c r="CR7" s="64" t="s">
        <v>104</v>
      </c>
      <c r="CS7" s="64" t="s">
        <v>104</v>
      </c>
      <c r="CT7" s="64" t="s">
        <v>104</v>
      </c>
      <c r="CU7" s="64" t="s">
        <v>104</v>
      </c>
      <c r="CV7" s="64" t="s">
        <v>104</v>
      </c>
      <c r="CW7" s="64" t="s">
        <v>104</v>
      </c>
      <c r="CX7" s="64" t="s">
        <v>102</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275.10000000000002</v>
      </c>
      <c r="DL7" s="64">
        <f t="shared" ref="DL7:DT7" si="17">DL8</f>
        <v>276.8</v>
      </c>
      <c r="DM7" s="64">
        <f t="shared" si="17"/>
        <v>269.60000000000002</v>
      </c>
      <c r="DN7" s="64">
        <f t="shared" si="17"/>
        <v>275.10000000000002</v>
      </c>
      <c r="DO7" s="64">
        <f t="shared" si="17"/>
        <v>280.39999999999998</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112216</v>
      </c>
      <c r="D8" s="67">
        <v>47</v>
      </c>
      <c r="E8" s="67">
        <v>14</v>
      </c>
      <c r="F8" s="67">
        <v>0</v>
      </c>
      <c r="G8" s="67">
        <v>1</v>
      </c>
      <c r="H8" s="67" t="s">
        <v>105</v>
      </c>
      <c r="I8" s="67" t="s">
        <v>106</v>
      </c>
      <c r="J8" s="67" t="s">
        <v>107</v>
      </c>
      <c r="K8" s="67" t="s">
        <v>108</v>
      </c>
      <c r="L8" s="67" t="s">
        <v>109</v>
      </c>
      <c r="M8" s="67" t="s">
        <v>110</v>
      </c>
      <c r="N8" s="67" t="s">
        <v>111</v>
      </c>
      <c r="O8" s="68" t="s">
        <v>112</v>
      </c>
      <c r="P8" s="69" t="s">
        <v>113</v>
      </c>
      <c r="Q8" s="69" t="s">
        <v>114</v>
      </c>
      <c r="R8" s="70">
        <v>27</v>
      </c>
      <c r="S8" s="69" t="s">
        <v>115</v>
      </c>
      <c r="T8" s="69" t="s">
        <v>116</v>
      </c>
      <c r="U8" s="70">
        <v>23112</v>
      </c>
      <c r="V8" s="70">
        <v>474</v>
      </c>
      <c r="W8" s="70">
        <v>300</v>
      </c>
      <c r="X8" s="69" t="s">
        <v>117</v>
      </c>
      <c r="Y8" s="71">
        <v>107.9</v>
      </c>
      <c r="Z8" s="71">
        <v>111.2</v>
      </c>
      <c r="AA8" s="71">
        <v>104.5</v>
      </c>
      <c r="AB8" s="71">
        <v>104.8</v>
      </c>
      <c r="AC8" s="71">
        <v>144.69999999999999</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7.3</v>
      </c>
      <c r="BG8" s="71">
        <v>10.1</v>
      </c>
      <c r="BH8" s="71">
        <v>4.3</v>
      </c>
      <c r="BI8" s="71">
        <v>4.5999999999999996</v>
      </c>
      <c r="BJ8" s="71">
        <v>30.9</v>
      </c>
      <c r="BK8" s="71">
        <v>18.2</v>
      </c>
      <c r="BL8" s="71">
        <v>17.5</v>
      </c>
      <c r="BM8" s="71">
        <v>14.3</v>
      </c>
      <c r="BN8" s="71">
        <v>11.8</v>
      </c>
      <c r="BO8" s="71">
        <v>8.6</v>
      </c>
      <c r="BP8" s="68">
        <v>26.3</v>
      </c>
      <c r="BQ8" s="72">
        <v>16388</v>
      </c>
      <c r="BR8" s="72">
        <v>23715</v>
      </c>
      <c r="BS8" s="72">
        <v>10293</v>
      </c>
      <c r="BT8" s="73">
        <v>10184</v>
      </c>
      <c r="BU8" s="73">
        <v>15080</v>
      </c>
      <c r="BV8" s="72">
        <v>37843</v>
      </c>
      <c r="BW8" s="72">
        <v>36318</v>
      </c>
      <c r="BX8" s="72">
        <v>37745</v>
      </c>
      <c r="BY8" s="72">
        <v>35151</v>
      </c>
      <c r="BZ8" s="72">
        <v>29367</v>
      </c>
      <c r="CA8" s="70">
        <v>16102</v>
      </c>
      <c r="CB8" s="71" t="s">
        <v>109</v>
      </c>
      <c r="CC8" s="71" t="s">
        <v>109</v>
      </c>
      <c r="CD8" s="71" t="s">
        <v>109</v>
      </c>
      <c r="CE8" s="71" t="s">
        <v>109</v>
      </c>
      <c r="CF8" s="71" t="s">
        <v>109</v>
      </c>
      <c r="CG8" s="71" t="s">
        <v>109</v>
      </c>
      <c r="CH8" s="71" t="s">
        <v>109</v>
      </c>
      <c r="CI8" s="71" t="s">
        <v>109</v>
      </c>
      <c r="CJ8" s="71" t="s">
        <v>109</v>
      </c>
      <c r="CK8" s="71" t="s">
        <v>109</v>
      </c>
      <c r="CL8" s="68" t="s">
        <v>109</v>
      </c>
      <c r="CM8" s="70">
        <v>394</v>
      </c>
      <c r="CN8" s="70">
        <v>0</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351.1</v>
      </c>
      <c r="DF8" s="71">
        <v>278.89999999999998</v>
      </c>
      <c r="DG8" s="71">
        <v>205.5</v>
      </c>
      <c r="DH8" s="71">
        <v>187.9</v>
      </c>
      <c r="DI8" s="71">
        <v>139.69999999999999</v>
      </c>
      <c r="DJ8" s="68">
        <v>103.6</v>
      </c>
      <c r="DK8" s="71">
        <v>275.10000000000002</v>
      </c>
      <c r="DL8" s="71">
        <v>276.8</v>
      </c>
      <c r="DM8" s="71">
        <v>269.60000000000002</v>
      </c>
      <c r="DN8" s="71">
        <v>275.10000000000002</v>
      </c>
      <c r="DO8" s="71">
        <v>280.39999999999998</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2019-12-05T07:20:53Z</dcterms:created>
  <dcterms:modified xsi:type="dcterms:W3CDTF">2020-02-03T05:36:23Z</dcterms:modified>
  <cp:category/>
</cp:coreProperties>
</file>