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下水道課バックアップデータ\経理\公営企業に係る「経営比較分析表」の分析等について\R1\通知\"/>
    </mc:Choice>
  </mc:AlternateContent>
  <workbookProtection workbookAlgorithmName="SHA-512" workbookHashValue="hWV+sLOu61cUVnIL45VtppwdFioZl3KzwQaX1vF0H4IF7bTSZCMnQlxk1lG/bHBiTHs3kbzDTPP2Tjf8YmS05A==" workbookSaltValue="z7kQg63AQ2oB+hN6h1Jig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<sst xmlns="http://schemas.openxmlformats.org/spreadsheetml/2006/main" count="233" uniqueCount="112">
  <si>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</si>
  <si>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</si>
  <si>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</si>
  <si>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</si>
  <si>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</si>
  <si>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</si>
  <si>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</si>
  <si>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</si>
  <si>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</si>
  <si>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</si>
  <si>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</si>
  <si>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</si>
  <si>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</si>
  <si>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</si>
  <si>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</si>
  <si>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</si>
  <si>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</si>
  <si>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</si>
  <si>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</si>
  <si>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</si>
  <si>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</si>
  <si>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</si>
  <si>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</si>
  <si>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</si>
  <si>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</si>
  <si>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</si>
  <si>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</si>
  <si>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</si>
  <si>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</si>
  <si>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</si>
  <si>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</si>
  <si>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</si>
  <si>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</si>
  <si>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</si>
  <si>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</si>
  <si>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</si>
  <si>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</si>
  <si>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</si>
  <si>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</si>
  <si>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</si>
  <si>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</si>
  <si>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</si>
  <si>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</si>
  <si>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</si>
  <si>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</si>
  <si>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</si>
  <si>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</si>
  <si>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</si>
  <si>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</si>
  <si>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</si>
  <si>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</si>
  <si>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</si>
  <si>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</si>
  <si>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</si>
  <si>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</si>
  <si>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</si>
  <si>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</si>
  <si>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</si>
  <si>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</si>
  <si>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</si>
  <si>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</si>
  <si>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</si>
  <si>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</si>
  <si>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</si>
  <si>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</si>
  <si>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</si>
  <si>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</si>
  <si>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</si>
  <si>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</si>
  <si>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</si>
  <si>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</si>
  <si>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</si>
  <si>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</si>
  <si>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</si>
  <si>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</si>
  <si>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</si>
  <si>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</si>
  <si>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</si>
  <si>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</si>
  <si>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</si>
  <si>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</si>
  <si>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</si>
  <si>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</si>
  <si>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</si>
  <si>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</si>
  <si>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</si>
  <si>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</si>
  <si>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</si>
  <si>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</si>
  <si>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</si>
  <si>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</si>
  <si>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</si>
  <si>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</si>
  <si>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</si>
  <si>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</si>
  <si>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</si>
  <si>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行田市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</si>
  <si>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</si>
  <si>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</si>
  <si>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</si>
  <si>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</si>
  <si>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</si>
  <si>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</si>
  <si>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</si>
  <si>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</si>
  <si>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</si>
  <si>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</si>
  <si>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</si>
  <si>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</si>
  <si>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⑤経費回収率
　平成３１年４月１日より公営企業会計へ移行したことから平成３０年度は３月３１日をもって打ち切り決算を行ったため、例年と比較して出納整理期間中（４・５月）の使用料収入分が減少した。そのため、前年度までと比較すると収益的収支比率及び経費回収率は低下している。
④企業債残高対事業規模比率
　類似団体平均値と比べ依然として高い数値となっているが、国の補助金を活用しつつ計画的な管渠整備を実施してきたことにより、企業債の残高は５年で約１８億７千万円削減し減少傾向である。
⑥汚水処理原価
　分流式下水道に要する繰出金により類似団体と比べやや低い数値となっている。今後も一般会計からの繰り出しにより１５０円／m3で推移すると思われる。
⑧水洗化率
　新規接続世帯の増により、昨年度より上昇傾向にあるが、依然として類似団体平均を下回っている。引き続き普及促進活動を積極的に行い接続率の向上に努めたい。</t>
    <rPh sb="1" eb="3">
      <t>シュウエキ</t>
    </rPh>
    <rPh sb="10" eb="12">
      <t>ケイヒ</t>
    </rPh>
    <rPh sb="12" eb="14">
      <t>カイシュウ</t>
    </rPh>
    <rPh sb="14" eb="15">
      <t>リツ</t>
    </rPh>
    <rPh sb="17" eb="19">
      <t>ヘイセイ</t>
    </rPh>
    <rPh sb="21" eb="22">
      <t>ネン</t>
    </rPh>
    <rPh sb="23" eb="24">
      <t>ガツ</t>
    </rPh>
    <rPh sb="25" eb="26">
      <t>ニチ</t>
    </rPh>
    <rPh sb="28" eb="30">
      <t>コウエイ</t>
    </rPh>
    <rPh sb="30" eb="32">
      <t>キギョウ</t>
    </rPh>
    <rPh sb="32" eb="34">
      <t>カイケイ</t>
    </rPh>
    <rPh sb="35" eb="37">
      <t>イコウ</t>
    </rPh>
    <rPh sb="43" eb="45">
      <t>ヘイセイ</t>
    </rPh>
    <rPh sb="47" eb="49">
      <t>ネンド</t>
    </rPh>
    <rPh sb="51" eb="52">
      <t>ガツ</t>
    </rPh>
    <rPh sb="54" eb="55">
      <t>ニチ</t>
    </rPh>
    <rPh sb="59" eb="60">
      <t>ウ</t>
    </rPh>
    <rPh sb="61" eb="62">
      <t>キ</t>
    </rPh>
    <rPh sb="63" eb="65">
      <t>ケッサン</t>
    </rPh>
    <rPh sb="66" eb="67">
      <t>オコナ</t>
    </rPh>
    <rPh sb="72" eb="74">
      <t>レイネン</t>
    </rPh>
    <rPh sb="75" eb="77">
      <t>ヒカク</t>
    </rPh>
    <rPh sb="79" eb="81">
      <t>スイトウ</t>
    </rPh>
    <rPh sb="81" eb="83">
      <t>セイリ</t>
    </rPh>
    <rPh sb="83" eb="86">
      <t>キカンチュウ</t>
    </rPh>
    <rPh sb="90" eb="91">
      <t>ガツ</t>
    </rPh>
    <rPh sb="93" eb="96">
      <t>シヨウリョウ</t>
    </rPh>
    <rPh sb="96" eb="98">
      <t>シュウニュウ</t>
    </rPh>
    <rPh sb="98" eb="99">
      <t>ブン</t>
    </rPh>
    <rPh sb="100" eb="102">
      <t>ゲンショウ</t>
    </rPh>
    <rPh sb="110" eb="113">
      <t>ゼンネンド</t>
    </rPh>
    <rPh sb="116" eb="118">
      <t>ヒカク</t>
    </rPh>
    <rPh sb="121" eb="123">
      <t>シュウエキ</t>
    </rPh>
    <rPh sb="123" eb="124">
      <t>テキ</t>
    </rPh>
    <rPh sb="124" eb="126">
      <t>シュウシ</t>
    </rPh>
    <rPh sb="126" eb="128">
      <t>ヒリツ</t>
    </rPh>
    <rPh sb="128" eb="129">
      <t>オヨ</t>
    </rPh>
    <rPh sb="130" eb="132">
      <t>ケイヒ</t>
    </rPh>
    <rPh sb="132" eb="134">
      <t>カイシュウ</t>
    </rPh>
    <rPh sb="134" eb="135">
      <t>リツ</t>
    </rPh>
    <rPh sb="136" eb="138">
      <t>テイカ</t>
    </rPh>
    <rPh sb="170" eb="172">
      <t>イゼン</t>
    </rPh>
    <rPh sb="227" eb="228">
      <t>ネン</t>
    </rPh>
    <rPh sb="232" eb="233">
      <t>オク</t>
    </rPh>
    <rPh sb="234" eb="237">
      <t>センマンエン</t>
    </rPh>
    <rPh sb="259" eb="261">
      <t>ブンリュウ</t>
    </rPh>
    <rPh sb="261" eb="262">
      <t>シキ</t>
    </rPh>
    <rPh sb="262" eb="265">
      <t>ゲスイドウ</t>
    </rPh>
    <rPh sb="266" eb="267">
      <t>ヨウ</t>
    </rPh>
    <rPh sb="269" eb="270">
      <t>ク</t>
    </rPh>
    <rPh sb="270" eb="271">
      <t>ダ</t>
    </rPh>
    <rPh sb="271" eb="272">
      <t>キン</t>
    </rPh>
    <rPh sb="284" eb="285">
      <t>ヒク</t>
    </rPh>
    <rPh sb="295" eb="297">
      <t>コンゴ</t>
    </rPh>
    <rPh sb="298" eb="300">
      <t>イッパン</t>
    </rPh>
    <rPh sb="300" eb="302">
      <t>カイケイ</t>
    </rPh>
    <rPh sb="305" eb="306">
      <t>ク</t>
    </rPh>
    <rPh sb="307" eb="308">
      <t>ダ</t>
    </rPh>
    <rPh sb="315" eb="316">
      <t>エン</t>
    </rPh>
    <rPh sb="320" eb="322">
      <t>スイイ</t>
    </rPh>
    <rPh sb="325" eb="326">
      <t>オモ</t>
    </rPh>
    <rPh sb="339" eb="341">
      <t>シンキ</t>
    </rPh>
    <rPh sb="341" eb="343">
      <t>セツゾク</t>
    </rPh>
    <rPh sb="343" eb="345">
      <t>セタイ</t>
    </rPh>
    <rPh sb="356" eb="358">
      <t>ジョウショウ</t>
    </rPh>
    <rPh sb="358" eb="360">
      <t>ケイコウ</t>
    </rPh>
    <rPh sb="365" eb="367">
      <t>イゼン</t>
    </rPh>
    <rPh sb="370" eb="372">
      <t>ルイジ</t>
    </rPh>
    <rPh sb="372" eb="374">
      <t>ダンタイ</t>
    </rPh>
    <rPh sb="374" eb="376">
      <t>ヘイキン</t>
    </rPh>
    <rPh sb="377" eb="379">
      <t>シタマワ</t>
    </rPh>
    <rPh sb="384" eb="385">
      <t>ヒ</t>
    </rPh>
    <rPh sb="386" eb="387">
      <t>ツヅ</t>
    </rPh>
    <rPh sb="388" eb="390">
      <t>フキュウ</t>
    </rPh>
    <rPh sb="390" eb="392">
      <t>ソクシン</t>
    </rPh>
    <rPh sb="392" eb="394">
      <t>カツドウ</t>
    </rPh>
    <rPh sb="395" eb="398">
      <t>セッキョクテキ</t>
    </rPh>
    <rPh sb="399" eb="400">
      <t>オコナ</t>
    </rPh>
    <rPh sb="401" eb="403">
      <t>セツゾク</t>
    </rPh>
    <rPh sb="403" eb="404">
      <t>リツ</t>
    </rPh>
    <rPh sb="405" eb="407">
      <t>コウジョウ</t>
    </rPh>
    <rPh sb="408" eb="409">
      <t>ツト</t>
    </rPh>
    <phoneticPr fontId="15"/>
  </si>
  <si>
    <t>　本市においては人口減少及び節水機器の普及等に伴い使用料収入は減少傾向にある。しかしながら、今後、施設の老朽化による改築更新事業を行っていかなければならず、効率的な面整備を進めるとともに使用料改定による財源確保に努める必要がある。
　令和元年度より地方公営企業法（財務規定等）を適用し、公営企業会計へ移行した。また、安定的に下水道事業を継続していくための中長期的な投資・財政計画である「経営戦略」を令和２年度に策定予定であり、更なる経営の健全化に努めたい。</t>
    <rPh sb="1" eb="3">
      <t>ホンシ</t>
    </rPh>
    <rPh sb="8" eb="10">
      <t>ジンコウ</t>
    </rPh>
    <rPh sb="10" eb="12">
      <t>ゲンショウ</t>
    </rPh>
    <rPh sb="12" eb="13">
      <t>オヨ</t>
    </rPh>
    <rPh sb="14" eb="16">
      <t>セッスイ</t>
    </rPh>
    <rPh sb="16" eb="18">
      <t>キキ</t>
    </rPh>
    <rPh sb="19" eb="21">
      <t>フキュウ</t>
    </rPh>
    <rPh sb="21" eb="22">
      <t>トウ</t>
    </rPh>
    <rPh sb="23" eb="24">
      <t>トモナ</t>
    </rPh>
    <rPh sb="25" eb="28">
      <t>シヨウリョウ</t>
    </rPh>
    <rPh sb="28" eb="30">
      <t>シュウニュウ</t>
    </rPh>
    <rPh sb="31" eb="33">
      <t>ゲンショウ</t>
    </rPh>
    <rPh sb="33" eb="35">
      <t>ケイコウ</t>
    </rPh>
    <rPh sb="46" eb="48">
      <t>コンゴ</t>
    </rPh>
    <rPh sb="49" eb="51">
      <t>シセツ</t>
    </rPh>
    <rPh sb="52" eb="55">
      <t>ロウキュウカ</t>
    </rPh>
    <rPh sb="58" eb="60">
      <t>カイチク</t>
    </rPh>
    <rPh sb="60" eb="62">
      <t>コウシン</t>
    </rPh>
    <rPh sb="62" eb="64">
      <t>ジギョウ</t>
    </rPh>
    <rPh sb="65" eb="66">
      <t>オコナ</t>
    </rPh>
    <rPh sb="78" eb="81">
      <t>コウリツテキ</t>
    </rPh>
    <rPh sb="82" eb="83">
      <t>メン</t>
    </rPh>
    <rPh sb="83" eb="85">
      <t>セイビ</t>
    </rPh>
    <rPh sb="86" eb="87">
      <t>スス</t>
    </rPh>
    <rPh sb="93" eb="96">
      <t>シヨウリョウ</t>
    </rPh>
    <rPh sb="96" eb="98">
      <t>カイテイ</t>
    </rPh>
    <rPh sb="101" eb="103">
      <t>ザイゲン</t>
    </rPh>
    <rPh sb="103" eb="105">
      <t>カクホ</t>
    </rPh>
    <rPh sb="106" eb="107">
      <t>ツト</t>
    </rPh>
    <rPh sb="109" eb="111">
      <t>ヒツヨウ</t>
    </rPh>
    <rPh sb="117" eb="119">
      <t>レイワ</t>
    </rPh>
    <rPh sb="119" eb="120">
      <t>ガン</t>
    </rPh>
    <rPh sb="120" eb="122">
      <t>ネンド</t>
    </rPh>
    <rPh sb="124" eb="126">
      <t>チホウ</t>
    </rPh>
    <rPh sb="126" eb="128">
      <t>コウエイ</t>
    </rPh>
    <rPh sb="128" eb="130">
      <t>キギョウ</t>
    </rPh>
    <rPh sb="130" eb="131">
      <t>ホウ</t>
    </rPh>
    <rPh sb="132" eb="134">
      <t>ザイム</t>
    </rPh>
    <rPh sb="134" eb="136">
      <t>キテイ</t>
    </rPh>
    <rPh sb="136" eb="137">
      <t>トウ</t>
    </rPh>
    <rPh sb="139" eb="141">
      <t>テキヨウ</t>
    </rPh>
    <rPh sb="143" eb="145">
      <t>コウエイ</t>
    </rPh>
    <rPh sb="145" eb="147">
      <t>キギョウ</t>
    </rPh>
    <rPh sb="147" eb="149">
      <t>カイケイ</t>
    </rPh>
    <rPh sb="150" eb="152">
      <t>イコウ</t>
    </rPh>
    <rPh sb="158" eb="161">
      <t>アンテイテキ</t>
    </rPh>
    <rPh sb="162" eb="165">
      <t>ゲスイドウ</t>
    </rPh>
    <rPh sb="165" eb="167">
      <t>ジギョウ</t>
    </rPh>
    <rPh sb="168" eb="170">
      <t>ケイゾク</t>
    </rPh>
    <rPh sb="177" eb="181">
      <t>チュウチョウキテキ</t>
    </rPh>
    <rPh sb="182" eb="184">
      <t>トウシ</t>
    </rPh>
    <rPh sb="185" eb="187">
      <t>ザイセイ</t>
    </rPh>
    <rPh sb="187" eb="189">
      <t>ケイカク</t>
    </rPh>
    <rPh sb="193" eb="195">
      <t>ケイエイ</t>
    </rPh>
    <rPh sb="195" eb="197">
      <t>センリャク</t>
    </rPh>
    <rPh sb="202" eb="204">
      <t>ネンド</t>
    </rPh>
    <rPh sb="213" eb="214">
      <t>サラ</t>
    </rPh>
    <rPh sb="216" eb="218">
      <t>ケイエイ</t>
    </rPh>
    <rPh sb="219" eb="222">
      <t>ケンゼンカ</t>
    </rPh>
    <rPh sb="223" eb="224">
      <t>ツト</t>
    </rPh>
    <phoneticPr fontId="4"/>
  </si>
  <si>
    <t xml:space="preserve">　本市の下水道事業は昭和２５年より事業開始しており、管渠延長約２５３㎞のうち耐用年数を超える管路施設は約３０㎞である。
  平成３０年度は布設替工事及び管更正工事を行ったため管渠改善率が増加した。
　ポンプ場施設については、平成３０年度に長寿命化工事が終了している。
　今後は平成３０年度に策定した下水道ストックマネジメント計画に基づき、施設の劣化・損傷を把握するための点検・調査と、長寿命化対策を含めた修繕・改築を計画的かつ効率的に実施していく予定である。
</t>
    <rPh sb="14" eb="15">
      <t>ネン</t>
    </rPh>
    <rPh sb="17" eb="19">
      <t>ジギョウ</t>
    </rPh>
    <rPh sb="19" eb="21">
      <t>カイシ</t>
    </rPh>
    <rPh sb="26" eb="28">
      <t>カンキョ</t>
    </rPh>
    <rPh sb="28" eb="30">
      <t>エンチョウ</t>
    </rPh>
    <rPh sb="30" eb="31">
      <t>ヤク</t>
    </rPh>
    <rPh sb="38" eb="40">
      <t>タイヨウ</t>
    </rPh>
    <rPh sb="40" eb="42">
      <t>ネンスウ</t>
    </rPh>
    <rPh sb="43" eb="44">
      <t>コ</t>
    </rPh>
    <rPh sb="46" eb="48">
      <t>カンロ</t>
    </rPh>
    <rPh sb="48" eb="50">
      <t>シセツ</t>
    </rPh>
    <rPh sb="51" eb="52">
      <t>ヤク</t>
    </rPh>
    <rPh sb="62" eb="64">
      <t>ヘイセイ</t>
    </rPh>
    <rPh sb="66" eb="68">
      <t>ネンド</t>
    </rPh>
    <rPh sb="69" eb="72">
      <t>フセツガ</t>
    </rPh>
    <rPh sb="72" eb="74">
      <t>コウジ</t>
    </rPh>
    <rPh sb="74" eb="75">
      <t>オヨ</t>
    </rPh>
    <rPh sb="76" eb="77">
      <t>カン</t>
    </rPh>
    <rPh sb="77" eb="79">
      <t>コウセイ</t>
    </rPh>
    <rPh sb="79" eb="81">
      <t>コウジ</t>
    </rPh>
    <rPh sb="82" eb="83">
      <t>オコナ</t>
    </rPh>
    <rPh sb="87" eb="89">
      <t>カンキョ</t>
    </rPh>
    <rPh sb="89" eb="91">
      <t>カイゼン</t>
    </rPh>
    <rPh sb="91" eb="92">
      <t>リツ</t>
    </rPh>
    <rPh sb="93" eb="95">
      <t>ゾウカ</t>
    </rPh>
    <rPh sb="103" eb="104">
      <t>ジョウ</t>
    </rPh>
    <rPh sb="104" eb="106">
      <t>シセツ</t>
    </rPh>
    <rPh sb="112" eb="114">
      <t>ヘイセイ</t>
    </rPh>
    <rPh sb="116" eb="118">
      <t>ネンド</t>
    </rPh>
    <rPh sb="119" eb="123">
      <t>チョウジュミョウカ</t>
    </rPh>
    <rPh sb="123" eb="125">
      <t>コウジ</t>
    </rPh>
    <rPh sb="126" eb="128">
      <t>シュウリョウ</t>
    </rPh>
    <rPh sb="135" eb="137">
      <t>コンゴ</t>
    </rPh>
    <rPh sb="142" eb="144">
      <t>ネンド</t>
    </rPh>
    <rPh sb="145" eb="147">
      <t>サクテイ</t>
    </rPh>
    <rPh sb="165" eb="166">
      <t>モト</t>
    </rPh>
    <rPh sb="223" eb="22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</si>
</sst>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0.02</c:v>
                </c:pt>
                <c:pt idx="2">
                  <c:v>0.03</c:v>
                </c:pt>
                <c:pt idx="3" formatCode="#,##0.00;&quot;△&quot;#,##0.00">
                  <c:v>0</c:v>
                </c:pt>
                <c:pt idx="4">
                  <c:v>0.06</c:v>
                </c:pt>
              </c:numCache>
            </c:numRef>
          </c:val>
          <c:extLst>
            <c:ext xmlns:c16="http://schemas.microsoft.com/office/drawing/2014/chart" uri="{C3380CC4-5D6E-409C-BE32-E72D297353CC}">
              <c16:uniqueId val="{00000000-FBB7-44D5-85F5-95EF6923C1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0.13</c:v>
                </c:pt>
                <c:pt idx="4">
                  <c:v>0.1</c:v>
                </c:pt>
              </c:numCache>
            </c:numRef>
          </c:val>
          <c:smooth val="0"/>
          <c:extLst>
            <c:ext xmlns:c16="http://schemas.microsoft.com/office/drawing/2014/chart" uri="{C3380CC4-5D6E-409C-BE32-E72D297353CC}">
              <c16:uniqueId val="{00000001-FBB7-44D5-85F5-95EF6923C1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EE-475B-B392-02D8537FCA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64.67</c:v>
                </c:pt>
                <c:pt idx="3">
                  <c:v>64.959999999999994</c:v>
                </c:pt>
                <c:pt idx="4">
                  <c:v>65.040000000000006</c:v>
                </c:pt>
              </c:numCache>
            </c:numRef>
          </c:val>
          <c:smooth val="0"/>
          <c:extLst>
            <c:ext xmlns:c16="http://schemas.microsoft.com/office/drawing/2014/chart" uri="{C3380CC4-5D6E-409C-BE32-E72D297353CC}">
              <c16:uniqueId val="{00000001-34EE-475B-B392-02D8537FCA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91.3</c:v>
                </c:pt>
                <c:pt idx="1">
                  <c:v>91.72</c:v>
                </c:pt>
                <c:pt idx="2">
                  <c:v>91.36</c:v>
                </c:pt>
                <c:pt idx="3">
                  <c:v>91.41</c:v>
                </c:pt>
                <c:pt idx="4">
                  <c:v>92.11</c:v>
                </c:pt>
              </c:numCache>
            </c:numRef>
          </c:val>
          <c:extLst>
            <c:ext xmlns:c16="http://schemas.microsoft.com/office/drawing/2014/chart" uri="{C3380CC4-5D6E-409C-BE32-E72D297353CC}">
              <c16:uniqueId val="{00000000-3B91-4060-826A-A4EF0FB1A2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91.76</c:v>
                </c:pt>
                <c:pt idx="3">
                  <c:v>92.3</c:v>
                </c:pt>
                <c:pt idx="4">
                  <c:v>92.55</c:v>
                </c:pt>
              </c:numCache>
            </c:numRef>
          </c:val>
          <c:smooth val="0"/>
          <c:extLst>
            <c:ext xmlns:c16="http://schemas.microsoft.com/office/drawing/2014/chart" uri="{C3380CC4-5D6E-409C-BE32-E72D297353CC}">
              <c16:uniqueId val="{00000001-3B91-4060-826A-A4EF0FB1A2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86.36</c:v>
                </c:pt>
                <c:pt idx="1">
                  <c:v>86.01</c:v>
                </c:pt>
                <c:pt idx="2">
                  <c:v>85.58</c:v>
                </c:pt>
                <c:pt idx="3">
                  <c:v>85.86</c:v>
                </c:pt>
                <c:pt idx="4">
                  <c:v>82.52</c:v>
                </c:pt>
              </c:numCache>
            </c:numRef>
          </c:val>
          <c:extLst>
            <c:ext xmlns:c16="http://schemas.microsoft.com/office/drawing/2014/chart" uri="{C3380CC4-5D6E-409C-BE32-E72D297353CC}">
              <c16:uniqueId val="{00000000-D8B9-4D72-8E03-C6160EE219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9-4D72-8E03-C6160EE219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76-4C3F-AF27-C564394388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76-4C3F-AF27-C564394388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EB-4D7E-8D08-09202919F0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EB-4D7E-8D08-09202919F0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DE-4987-B023-BFC9C7574A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DE-4987-B023-BFC9C7574A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1F-46A6-BB04-F7B359DBAB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1F-46A6-BB04-F7B359DBAB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1741.43</c:v>
                </c:pt>
                <c:pt idx="1">
                  <c:v>1668.04</c:v>
                </c:pt>
                <c:pt idx="2">
                  <c:v>1611.11</c:v>
                </c:pt>
                <c:pt idx="3">
                  <c:v>1492.41</c:v>
                </c:pt>
                <c:pt idx="4">
                  <c:v>1555.44</c:v>
                </c:pt>
              </c:numCache>
            </c:numRef>
          </c:val>
          <c:extLst>
            <c:ext xmlns:c16="http://schemas.microsoft.com/office/drawing/2014/chart" uri="{C3380CC4-5D6E-409C-BE32-E72D297353CC}">
              <c16:uniqueId val="{00000000-7BF9-43A8-98B8-07ACD77310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774.99</c:v>
                </c:pt>
                <c:pt idx="3">
                  <c:v>799.41</c:v>
                </c:pt>
                <c:pt idx="4">
                  <c:v>820.36</c:v>
                </c:pt>
              </c:numCache>
            </c:numRef>
          </c:val>
          <c:smooth val="0"/>
          <c:extLst>
            <c:ext xmlns:c16="http://schemas.microsoft.com/office/drawing/2014/chart" uri="{C3380CC4-5D6E-409C-BE32-E72D297353CC}">
              <c16:uniqueId val="{00000001-7BF9-43A8-98B8-07ACD77310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78.489999999999995</c:v>
                </c:pt>
                <c:pt idx="1">
                  <c:v>79.11</c:v>
                </c:pt>
                <c:pt idx="2">
                  <c:v>79.08</c:v>
                </c:pt>
                <c:pt idx="3">
                  <c:v>80.55</c:v>
                </c:pt>
                <c:pt idx="4">
                  <c:v>74.239999999999995</c:v>
                </c:pt>
              </c:numCache>
            </c:numRef>
          </c:val>
          <c:extLst>
            <c:ext xmlns:c16="http://schemas.microsoft.com/office/drawing/2014/chart" uri="{C3380CC4-5D6E-409C-BE32-E72D297353CC}">
              <c16:uniqueId val="{00000000-3824-47FC-9569-CD6B4AC749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96.57</c:v>
                </c:pt>
                <c:pt idx="3">
                  <c:v>96.54</c:v>
                </c:pt>
                <c:pt idx="4">
                  <c:v>95.4</c:v>
                </c:pt>
              </c:numCache>
            </c:numRef>
          </c:val>
          <c:smooth val="0"/>
          <c:extLst>
            <c:ext xmlns:c16="http://schemas.microsoft.com/office/drawing/2014/chart" uri="{C3380CC4-5D6E-409C-BE32-E72D297353CC}">
              <c16:uniqueId val="{00000001-3824-47FC-9569-CD6B4AC749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D146-4C4A-B544-44D5EC0774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161.54</c:v>
                </c:pt>
                <c:pt idx="3">
                  <c:v>162.81</c:v>
                </c:pt>
                <c:pt idx="4">
                  <c:v>163.19999999999999</c:v>
                </c:pt>
              </c:numCache>
            </c:numRef>
          </c:val>
          <c:smooth val="0"/>
          <c:extLst>
            <c:ext xmlns:c16="http://schemas.microsoft.com/office/drawing/2014/chart" uri="{C3380CC4-5D6E-409C-BE32-E72D297353CC}">
              <c16:uniqueId val="{00000001-D146-4C4A-B544-44D5EC0774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行田市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81424</v>
      </c>
      <c r="AM8" s="50"/>
      <c r="AN8" s="50"/>
      <c r="AO8" s="50"/>
      <c r="AP8" s="50"/>
      <c r="AQ8" s="50"/>
      <c r="AR8" s="50"/>
      <c r="AS8" s="50"/>
      <c r="AT8" s="45">
        <f>データ!T6</f>
        <v>67.489999999999995</v>
      </c>
      <c r="AU8" s="45"/>
      <c r="AV8" s="45"/>
      <c r="AW8" s="45"/>
      <c r="AX8" s="45"/>
      <c r="AY8" s="45"/>
      <c r="AZ8" s="45"/>
      <c r="BA8" s="45"/>
      <c r="BB8" s="45">
        <f>データ!U6</f>
        <v>1206.46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55.27</v>
      </c>
      <c r="Q10" s="45"/>
      <c r="R10" s="45"/>
      <c r="S10" s="45"/>
      <c r="T10" s="45"/>
      <c r="U10" s="45"/>
      <c r="V10" s="45"/>
      <c r="W10" s="45">
        <f>データ!Q6</f>
        <v>67.8</v>
      </c>
      <c r="X10" s="45"/>
      <c r="Y10" s="45"/>
      <c r="Z10" s="45"/>
      <c r="AA10" s="45"/>
      <c r="AB10" s="45"/>
      <c r="AC10" s="45"/>
      <c r="AD10" s="50">
        <f>データ!R6</f>
        <v>1998</v>
      </c>
      <c r="AE10" s="50"/>
      <c r="AF10" s="50"/>
      <c r="AG10" s="50"/>
      <c r="AH10" s="50"/>
      <c r="AI10" s="50"/>
      <c r="AJ10" s="50"/>
      <c r="AK10" s="2"/>
      <c r="AL10" s="50">
        <f>データ!V6</f>
        <v>44872</v>
      </c>
      <c r="AM10" s="50"/>
      <c r="AN10" s="50"/>
      <c r="AO10" s="50"/>
      <c r="AP10" s="50"/>
      <c r="AQ10" s="50"/>
      <c r="AR10" s="50"/>
      <c r="AS10" s="50"/>
      <c r="AT10" s="45">
        <f>データ!W6</f>
        <v>9.16</v>
      </c>
      <c r="AU10" s="45"/>
      <c r="AV10" s="45"/>
      <c r="AW10" s="45"/>
      <c r="AX10" s="45"/>
      <c r="AY10" s="45"/>
      <c r="AZ10" s="45"/>
      <c r="BA10" s="45"/>
      <c r="BB10" s="45">
        <f>データ!X6</f>
        <v>4898.6899999999996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P4DYdvz0eA+/QjhMxwtEwGK53248U1HEfIXJ9ar82ajPinB3pkmszVDErmi/n3vlpIQjjDZdpWNs7AWbutIk2g==" saltValue="+FfMeutKHgVrrQ1athvw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112062</v>
      </c>
      <c r="D6" s="33">
        <f t="shared" si="3"/>
        <v>47</v>
      </c>
      <c r="E6" s="33">
        <f t="shared" si="3"/>
        <v>17</v>
      </c>
      <c r="F6" s="33">
        <f t="shared" si="3"/>
        <v>1</v>
      </c>
      <c r="G6" s="33">
        <f t="shared" si="3"/>
        <v>0</v>
      </c>
      <c r="H6" s="33" t="str">
        <f t="shared" si="3"/>
        <v>埼玉県　行田市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55.27</v>
      </c>
      <c r="Q6" s="34">
        <f t="shared" si="3"/>
        <v>67.8</v>
      </c>
      <c r="R6" s="34">
        <f t="shared" si="3"/>
        <v>1998</v>
      </c>
      <c r="S6" s="34">
        <f t="shared" si="3"/>
        <v>81424</v>
      </c>
      <c r="T6" s="34">
        <f t="shared" si="3"/>
        <v>67.489999999999995</v>
      </c>
      <c r="U6" s="34">
        <f t="shared" si="3"/>
        <v>1206.46</v>
      </c>
      <c r="V6" s="34">
        <f t="shared" si="3"/>
        <v>44872</v>
      </c>
      <c r="W6" s="34">
        <f t="shared" si="3"/>
        <v>9.16</v>
      </c>
      <c r="X6" s="34">
        <f t="shared" si="3"/>
        <v>4898.6899999999996</v>
      </c>
      <c r="Y6" s="35">
        <f>IF(Y7="",NA(),Y7)</f>
        <v>86.36</v>
      </c>
      <c r="Z6" s="35">
        <f t="shared" ref="Z6:AH6" si="4">IF(Z7="",NA(),Z7)</f>
        <v>86.01</v>
      </c>
      <c r="AA6" s="35">
        <f t="shared" si="4"/>
        <v>85.58</v>
      </c>
      <c r="AB6" s="35">
        <f t="shared" si="4"/>
        <v>85.86</v>
      </c>
      <c r="AC6" s="35">
        <f t="shared" si="4"/>
        <v>82.52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1741.43</v>
      </c>
      <c r="BG6" s="35">
        <f t="shared" ref="BG6:BO6" si="7">IF(BG7="",NA(),BG7)</f>
        <v>1668.04</v>
      </c>
      <c r="BH6" s="35">
        <f t="shared" si="7"/>
        <v>1611.11</v>
      </c>
      <c r="BI6" s="35">
        <f t="shared" si="7"/>
        <v>1492.41</v>
      </c>
      <c r="BJ6" s="35">
        <f t="shared" si="7"/>
        <v>1555.44</v>
      </c>
      <c r="BK6" s="35">
        <f t="shared" si="7"/>
        <v>658.6</v>
      </c>
      <c r="BL6" s="35">
        <f t="shared" si="7"/>
        <v>664.04</v>
      </c>
      <c r="BM6" s="35">
        <f t="shared" si="7"/>
        <v>774.99</v>
      </c>
      <c r="BN6" s="35">
        <f t="shared" si="7"/>
        <v>799.41</v>
      </c>
      <c r="BO6" s="35">
        <f t="shared" si="7"/>
        <v>820.36</v>
      </c>
      <c r="BP6" s="34" t="str">
        <f>IF(BP7="","",IF(BP7="-","【-】","【"&amp;SUBSTITUTE(TEXT(BP7,"#,##0.00"),"-","△")&amp;"】"))</f>
        <v>【682.78】</v>
      </c>
      <c r="BQ6" s="35">
        <f>IF(BQ7="",NA(),BQ7)</f>
        <v>78.489999999999995</v>
      </c>
      <c r="BR6" s="35">
        <f t="shared" ref="BR6:BZ6" si="8">IF(BR7="",NA(),BR7)</f>
        <v>79.11</v>
      </c>
      <c r="BS6" s="35">
        <f t="shared" si="8"/>
        <v>79.08</v>
      </c>
      <c r="BT6" s="35">
        <f t="shared" si="8"/>
        <v>80.55</v>
      </c>
      <c r="BU6" s="35">
        <f t="shared" si="8"/>
        <v>74.239999999999995</v>
      </c>
      <c r="BV6" s="35">
        <f t="shared" si="8"/>
        <v>88.44</v>
      </c>
      <c r="BW6" s="35">
        <f t="shared" si="8"/>
        <v>86.2</v>
      </c>
      <c r="BX6" s="35">
        <f t="shared" si="8"/>
        <v>96.57</v>
      </c>
      <c r="BY6" s="35">
        <f t="shared" si="8"/>
        <v>96.54</v>
      </c>
      <c r="BZ6" s="35">
        <f t="shared" si="8"/>
        <v>95.4</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147.15</v>
      </c>
      <c r="CH6" s="35">
        <f t="shared" si="9"/>
        <v>146.47999999999999</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59.27</v>
      </c>
      <c r="CS6" s="35">
        <f t="shared" si="10"/>
        <v>62.64</v>
      </c>
      <c r="CT6" s="35">
        <f t="shared" si="10"/>
        <v>64.67</v>
      </c>
      <c r="CU6" s="35">
        <f t="shared" si="10"/>
        <v>64.959999999999994</v>
      </c>
      <c r="CV6" s="35">
        <f t="shared" si="10"/>
        <v>65.040000000000006</v>
      </c>
      <c r="CW6" s="34" t="str">
        <f>IF(CW7="","",IF(CW7="-","【-】","【"&amp;SUBSTITUTE(TEXT(CW7,"#,##0.00"),"-","△")&amp;"】"))</f>
        <v>【58.98】</v>
      </c>
      <c r="CX6" s="35">
        <f>IF(CX7="",NA(),CX7)</f>
        <v>91.3</v>
      </c>
      <c r="CY6" s="35">
        <f t="shared" ref="CY6:DG6" si="11">IF(CY7="",NA(),CY7)</f>
        <v>91.72</v>
      </c>
      <c r="CZ6" s="35">
        <f t="shared" si="11"/>
        <v>91.36</v>
      </c>
      <c r="DA6" s="35">
        <f t="shared" si="11"/>
        <v>91.41</v>
      </c>
      <c r="DB6" s="35">
        <f t="shared" si="11"/>
        <v>92.11</v>
      </c>
      <c r="DC6" s="35">
        <f t="shared" si="11"/>
        <v>92.82</v>
      </c>
      <c r="DD6" s="35">
        <f t="shared" si="11"/>
        <v>92.98</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0.02</v>
      </c>
      <c r="EG6" s="35">
        <f t="shared" si="14"/>
        <v>0.03</v>
      </c>
      <c r="EH6" s="34">
        <f t="shared" si="14"/>
        <v>0</v>
      </c>
      <c r="EI6" s="35">
        <f t="shared" si="14"/>
        <v>0.06</v>
      </c>
      <c r="EJ6" s="35">
        <f t="shared" si="14"/>
        <v>7.0000000000000007E-2</v>
      </c>
      <c r="EK6" s="35">
        <f t="shared" si="14"/>
        <v>7.0000000000000007E-2</v>
      </c>
      <c r="EL6" s="35">
        <f t="shared" si="14"/>
        <v>0.17</v>
      </c>
      <c r="EM6" s="35">
        <f t="shared" si="14"/>
        <v>0.13</v>
      </c>
      <c r="EN6" s="35">
        <f t="shared" si="14"/>
        <v>0.1</v>
      </c>
      <c r="EO6" s="34" t="str">
        <f>IF(EO7="","",IF(EO7="-","【-】","【"&amp;SUBSTITUTE(TEXT(EO7,"#,##0.00"),"-","△")&amp;"】"))</f>
        <v>【0.23】</v>
      </c>
    </row>
    <row r="7" spans="1:145" s="36" customFormat="1" x14ac:dyDescent="0.15">
      <c r="A7" s="28"/>
      <c r="B7" s="37">
        <v>2018</v>
      </c>
      <c r="C7" s="37">
        <v>112062</v>
      </c>
      <c r="D7" s="37">
        <v>47</v>
      </c>
      <c r="E7" s="37">
        <v>17</v>
      </c>
      <c r="F7" s="37">
        <v>1</v>
      </c>
      <c r="G7" s="37">
        <v>0</v>
      </c>
      <c r="H7" s="37" t="s">
        <v>96</v>
      </c>
      <c r="I7" s="37" t="s">
        <v>97</v>
      </c>
      <c r="J7" s="37" t="s">
        <v>98</v>
      </c>
      <c r="K7" s="37" t="s">
        <v>99</v>
      </c>
      <c r="L7" s="37" t="s">
        <v>100</v>
      </c>
      <c r="M7" s="37" t="s">
        <v>101</v>
      </c>
      <c r="N7" s="38" t="s">
        <v>102</v>
      </c>
      <c r="O7" s="38" t="s">
        <v>103</v>
      </c>
      <c r="P7" s="38">
        <v>55.27</v>
      </c>
      <c r="Q7" s="38">
        <v>67.8</v>
      </c>
      <c r="R7" s="38">
        <v>1998</v>
      </c>
      <c r="S7" s="38">
        <v>81424</v>
      </c>
      <c r="T7" s="38">
        <v>67.489999999999995</v>
      </c>
      <c r="U7" s="38">
        <v>1206.46</v>
      </c>
      <c r="V7" s="38">
        <v>44872</v>
      </c>
      <c r="W7" s="38">
        <v>9.16</v>
      </c>
      <c r="X7" s="38">
        <v>4898.6899999999996</v>
      </c>
      <c r="Y7" s="38">
        <v>86.36</v>
      </c>
      <c r="Z7" s="38">
        <v>86.01</v>
      </c>
      <c r="AA7" s="38">
        <v>85.58</v>
      </c>
      <c r="AB7" s="38">
        <v>85.86</v>
      </c>
      <c r="AC7" s="38">
        <v>82.52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1741.43</v>
      </c>
      <c r="BG7" s="38">
        <v>1668.04</v>
      </c>
      <c r="BH7" s="38">
        <v>1611.11</v>
      </c>
      <c r="BI7" s="38">
        <v>1492.41</v>
      </c>
      <c r="BJ7" s="38">
        <v>1555.44</v>
      </c>
      <c r="BK7" s="38">
        <v>658.6</v>
      </c>
      <c r="BL7" s="38">
        <v>664.04</v>
      </c>
      <c r="BM7" s="38">
        <v>774.99</v>
      </c>
      <c r="BN7" s="38">
        <v>799.41</v>
      </c>
      <c r="BO7" s="38">
        <v>820.36</v>
      </c>
      <c r="BP7" s="38">
        <v>682.78</v>
      </c>
      <c r="BQ7" s="38">
        <v>78.489999999999995</v>
      </c>
      <c r="BR7" s="38">
        <v>79.11</v>
      </c>
      <c r="BS7" s="38">
        <v>79.08</v>
      </c>
      <c r="BT7" s="38">
        <v>80.55</v>
      </c>
      <c r="BU7" s="38">
        <v>74.239999999999995</v>
      </c>
      <c r="BV7" s="38">
        <v>88.44</v>
      </c>
      <c r="BW7" s="38">
        <v>86.2</v>
      </c>
      <c r="BX7" s="38">
        <v>96.57</v>
      </c>
      <c r="BY7" s="38">
        <v>96.54</v>
      </c>
      <c r="BZ7" s="38">
        <v>95.4</v>
      </c>
      <c r="CA7" s="38">
        <v>100.91</v>
      </c>
      <c r="CB7" s="38">
        <v>150</v>
      </c>
      <c r="CC7" s="38">
        <v>150</v>
      </c>
      <c r="CD7" s="38">
        <v>150</v>
      </c>
      <c r="CE7" s="38">
        <v>150</v>
      </c>
      <c r="CF7" s="38">
        <v>150</v>
      </c>
      <c r="CG7" s="38">
        <v>147.15</v>
      </c>
      <c r="CH7" s="38">
        <v>146.47999999999999</v>
      </c>
      <c r="CI7" s="38">
        <v>161.54</v>
      </c>
      <c r="CJ7" s="38">
        <v>162.81</v>
      </c>
      <c r="CK7" s="38">
        <v>163.19999999999999</v>
      </c>
      <c r="CL7" s="38">
        <v>136.86000000000001</v>
      </c>
      <c r="CM7" s="38" t="s">
        <v>102</v>
      </c>
      <c r="CN7" s="38" t="s">
        <v>102</v>
      </c>
      <c r="CO7" s="38" t="s">
        <v>102</v>
      </c>
      <c r="CP7" s="38" t="s">
        <v>102</v>
      </c>
      <c r="CQ7" s="38" t="s">
        <v>102</v>
      </c>
      <c r="CR7" s="38">
        <v>59.27</v>
      </c>
      <c r="CS7" s="38">
        <v>62.64</v>
      </c>
      <c r="CT7" s="38">
        <v>64.67</v>
      </c>
      <c r="CU7" s="38">
        <v>64.959999999999994</v>
      </c>
      <c r="CV7" s="38">
        <v>65.040000000000006</v>
      </c>
      <c r="CW7" s="38">
        <v>58.98</v>
      </c>
      <c r="CX7" s="38">
        <v>91.3</v>
      </c>
      <c r="CY7" s="38">
        <v>91.72</v>
      </c>
      <c r="CZ7" s="38">
        <v>91.36</v>
      </c>
      <c r="DA7" s="38">
        <v>91.41</v>
      </c>
      <c r="DB7" s="38">
        <v>92.11</v>
      </c>
      <c r="DC7" s="38">
        <v>92.82</v>
      </c>
      <c r="DD7" s="38">
        <v>92.98</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0.02</v>
      </c>
      <c r="EF7" s="38">
        <v>0.02</v>
      </c>
      <c r="EG7" s="38">
        <v>0.03</v>
      </c>
      <c r="EH7" s="38">
        <v>0</v>
      </c>
      <c r="EI7" s="38">
        <v>0.06</v>
      </c>
      <c r="EJ7" s="38">
        <v>7.0000000000000007E-2</v>
      </c>
      <c r="EK7" s="38">
        <v>7.0000000000000007E-2</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GNV22000</cp:lastModifiedBy>
  <cp:lastPrinted>2020-01-23T23:51:37Z</cp:lastPrinted>
  <dcterms:created xsi:type="dcterms:W3CDTF">2019-12-05T05:02:41Z</dcterms:created>
  <dcterms:modified xsi:type="dcterms:W3CDTF">2020-01-24T04:48:14Z</dcterms:modified>
  <cp:category/>
</cp:coreProperties>
</file>