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365" windowHeight="9660" activeTab="0"/>
  </bookViews>
  <sheets>
    <sheet name="（１）特別交付税決定額" sheetId="1" r:id="rId1"/>
    <sheet name="（２）特別交付税主要項目" sheetId="2" r:id="rId2"/>
  </sheets>
  <definedNames>
    <definedName name="_Fill" hidden="1">#REF!</definedName>
    <definedName name="_xlnm.Print_Area" localSheetId="1">'（２）特別交付税主要項目'!$A$1:$M$19</definedName>
    <definedName name="_xlnm.Print_Titles" localSheetId="0">'（１）特別交付税決定額'!$1:$7</definedName>
  </definedNames>
  <calcPr fullCalcOnLoad="1"/>
</workbook>
</file>

<file path=xl/sharedStrings.xml><?xml version="1.0" encoding="utf-8"?>
<sst xmlns="http://schemas.openxmlformats.org/spreadsheetml/2006/main" count="124" uniqueCount="109">
  <si>
    <t xml:space="preserve">  市町村名</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</si>
  <si>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</si>
  <si>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</si>
  <si>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</si>
  <si>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</si>
  <si>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</si>
  <si>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</si>
  <si>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</si>
  <si>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</si>
  <si>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</si>
  <si>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</si>
  <si>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</si>
  <si>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</si>
  <si>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</si>
  <si>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</si>
  <si>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</si>
  <si>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</si>
  <si>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</si>
  <si>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</si>
  <si>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</si>
  <si>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</si>
  <si>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</si>
  <si>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</si>
  <si>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</si>
  <si>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</si>
  <si>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</si>
  <si>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</si>
  <si>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</si>
  <si>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</si>
  <si>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</si>
  <si>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</si>
  <si>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</si>
  <si>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</si>
  <si>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</si>
  <si>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</si>
  <si>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</si>
  <si>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</si>
  <si>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</si>
  <si>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</si>
  <si>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伊奈町</t>
  </si>
  <si>
    <t>三芳町</t>
  </si>
  <si>
    <t>毛呂山町</t>
  </si>
  <si>
    <t>越生町</t>
  </si>
  <si>
    <t>滑川町</t>
  </si>
  <si>
    <t>嵐山町</t>
  </si>
  <si>
    <t>小川町</t>
  </si>
  <si>
    <t>川島町</t>
  </si>
  <si>
    <t>吉見町</t>
  </si>
  <si>
    <t>鳩山町</t>
  </si>
  <si>
    <t>横瀬町</t>
  </si>
  <si>
    <t>皆野町</t>
  </si>
  <si>
    <t>長瀞町</t>
  </si>
  <si>
    <t>小鹿野町</t>
  </si>
  <si>
    <t>東秩父村</t>
  </si>
  <si>
    <t>神川町</t>
  </si>
  <si>
    <t>上里町</t>
  </si>
  <si>
    <t>寄居町</t>
  </si>
  <si>
    <t>宮代町</t>
  </si>
  <si>
    <t>杉戸町</t>
  </si>
  <si>
    <t>松伏町</t>
  </si>
  <si>
    <t>都　市　計</t>
  </si>
  <si>
    <t>町　村　計</t>
  </si>
  <si>
    <t>ふじみ野市</t>
  </si>
  <si>
    <t>ときがわ町</t>
  </si>
  <si>
    <t>（単位：千円、％）</t>
  </si>
  <si>
    <t>交付決定額</t>
  </si>
  <si>
    <t>(2)特別交付税主要項目配分額</t>
  </si>
  <si>
    <t>項目</t>
  </si>
  <si>
    <t xml:space="preserve">            A</t>
  </si>
  <si>
    <t xml:space="preserve">            B</t>
  </si>
  <si>
    <t>A-B     C</t>
  </si>
  <si>
    <t>C/B     D</t>
  </si>
  <si>
    <t>主な配分項目</t>
  </si>
  <si>
    <t>配     分    額</t>
  </si>
  <si>
    <t>配　分　基　準　額</t>
  </si>
  <si>
    <t>市</t>
  </si>
  <si>
    <t>町村</t>
  </si>
  <si>
    <t>計</t>
  </si>
  <si>
    <t>（単位：千円、％）</t>
  </si>
  <si>
    <t>増 減 額</t>
  </si>
  <si>
    <t>増 減 率</t>
  </si>
  <si>
    <t>その他</t>
  </si>
  <si>
    <t>（単位：千円）</t>
  </si>
  <si>
    <t>合　　計</t>
  </si>
  <si>
    <t>増 減 率</t>
  </si>
  <si>
    <t>大　都　市　計</t>
  </si>
  <si>
    <t>美里町</t>
  </si>
  <si>
    <t>県　　計</t>
  </si>
  <si>
    <t>Ａ</t>
  </si>
  <si>
    <t>Ｂ</t>
  </si>
  <si>
    <t>（１）特別交付税市町村別決定額</t>
  </si>
  <si>
    <t>（Ａ／Ｂ－１）×１００</t>
  </si>
  <si>
    <t>地方バス路線の運行維持等に要する経費として市町村が負担する額を基準として算定</t>
  </si>
  <si>
    <t>白岡市</t>
  </si>
  <si>
    <t>地方バス</t>
  </si>
  <si>
    <t>文化財</t>
  </si>
  <si>
    <t>平成３０年度</t>
  </si>
  <si>
    <t>公立病院の運営に要する経費として市町村が負担する額を基準として算定</t>
  </si>
  <si>
    <t>令和元年度　特別交付税交付決定額</t>
  </si>
  <si>
    <t>平成３０年度</t>
  </si>
  <si>
    <t>令和元年度</t>
  </si>
  <si>
    <t>令和元年度</t>
  </si>
  <si>
    <t>平成３０年度</t>
  </si>
  <si>
    <t xml:space="preserve">現年災（災害復旧） </t>
  </si>
  <si>
    <t>ラグビーワールドカップ（大会運営）</t>
  </si>
  <si>
    <t>ラグビーワールドカップ2019大会開催都市における大会開催経費のうち、警備・輸送、機運醸成等ソフト事業に係る経費として負担する額を基準として算定</t>
  </si>
  <si>
    <t>病院</t>
  </si>
  <si>
    <t>災害からの復旧に係る経費として市町村が負担する額を基準として算定</t>
  </si>
  <si>
    <t>国・市町村指定文化財件数、埋蔵文化財の調査に要する経費等を基準として算定</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</si>
</sst>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0.0;&quot;▲ &quot;#,##0.0"/>
    <numFmt numFmtId="179" formatCode="#,##0.0000;&quot;▲ &quot;#,##0.0000"/>
    <numFmt numFmtId="180" formatCode="#,##0_ "/>
    <numFmt numFmtId="181" formatCode="0.0"/>
    <numFmt numFmtId="182" formatCode="#,##0_);[Red]\(#,##0\)"/>
    <numFmt numFmtId="183" formatCode="&quot;Yes&quot;;&quot;Yes&quot;;&quot;No&quot;"/>
    <numFmt numFmtId="184" formatCode="&quot;True&quot;;&quot;True&quot;;&quot;False&quot;"/>
    <numFmt numFmtId="185" formatCode="&quot;On&quot;;&quot;On&quot;;&quot;Off&quot;"/>
    <numFmt numFmtId="186" formatCode="0.0_ "/>
    <numFmt numFmtId="187" formatCode="#,##0;&quot;△ &quot;#,##0"/>
    <numFmt numFmtId="188" formatCode="0.0%"/>
    <numFmt numFmtId="189" formatCode="#,##0.0;\-#,##0.0"/>
    <numFmt numFmtId="190" formatCode="#,##0;&quot;△&quot;\ #,##0"/>
    <numFmt numFmtId="191" formatCode="#,##0.0;&quot;△ &quot;#,##0.0"/>
    <numFmt numFmtId="192" formatCode="#,##0_);\(#,##0\)"/>
    <numFmt numFmtId="193" formatCode="#,##0.0_);\(#,##0.0\)"/>
    <numFmt numFmtId="194" formatCode="&quot;(&quot;#,##0&quot;)&quot;;&quot;(△&quot;#,##0&quot;)&quot;"/>
    <numFmt numFmtId="195" formatCode="&quot;(&quot;#,##0.0&quot;)&quot;;&quot;(△&quot;#,##0.0&quot;)&quot;"/>
    <numFmt numFmtId="196" formatCode="&quot;(&quot;#,##0&quot;)&quot;;&quot;(&quot;&quot;△&quot;#,##0&quot;)&quot;"/>
    <numFmt numFmtId="197" formatCode="#,##0.0_);[Red]\(#,##0.0\)"/>
    <numFmt numFmtId="198" formatCode="0_ "/>
    <numFmt numFmtId="199" formatCode="#,##0_ ;[Red]\-#,##0\ "/>
    <numFmt numFmtId="200" formatCode="#,##0;&quot;▲&quot;#,##0"/>
    <numFmt numFmtId="201" formatCode="#,##0.0;&quot;▲&quot;#,##0.0"/>
    <numFmt numFmtId="202" formatCode="0.00_ "/>
  </numFmts>
  <fonts count="52">
    <font>
      <sz val="11"/>
      <name val="ＭＳ Ｐゴシック"/>
      <family val="3"/>
    </font>
    <font>
      <sz val="14"/>
      <name val="ＭＳ Ｐゴシック"/>
      <family val="3"/>
    </font>
    <font>
      <sz val="6"/>
      <name val="ＭＳ Ｐゴシック"/>
      <family val="3"/>
    </font>
    <font>
      <sz val="12"/>
      <name val="ＭＳ Ｐゴシック"/>
      <family val="3"/>
    </font>
    <font>
      <sz val="12"/>
      <name val="ＭＳ 明朝"/>
      <family val="1"/>
    </font>
    <font>
      <sz val="14"/>
      <name val="ＭＳ 明朝"/>
      <family val="1"/>
    </font>
    <font>
      <sz val="12"/>
      <name val="ＭＳ ゴシック"/>
      <family val="3"/>
    </font>
    <font>
      <sz val="10"/>
      <name val="ＭＳ Ｐゴシック"/>
      <family val="3"/>
    </font>
    <font>
      <u val="single"/>
      <sz val="7.7"/>
      <color indexed="12"/>
      <name val="ＭＳ Ｐゴシック"/>
      <family val="3"/>
    </font>
    <font>
      <u val="single"/>
      <sz val="7.7"/>
      <color indexed="36"/>
      <name val="ＭＳ Ｐゴシック"/>
      <family val="3"/>
    </font>
    <font>
      <sz val="6"/>
      <name val="ＭＳ 明朝"/>
      <family val="1"/>
    </font>
    <font>
      <sz val="10.5"/>
      <color indexed="8"/>
      <name val="ＭＳ Ｐゴシック"/>
      <family val="3"/>
    </font>
    <font>
      <sz val="10.5"/>
      <name val="ＭＳ Ｐゴシック"/>
      <family val="3"/>
    </font>
    <font>
      <sz val="10"/>
      <color indexed="8"/>
      <name val="ＭＳ Ｐゴシック"/>
      <family val="3"/>
    </font>
    <font>
      <sz val="22"/>
      <name val="ＤＦ特太ゴシック体"/>
      <family val="3"/>
    </font>
    <font>
      <sz val="9"/>
      <name val="ＭＳ Ｐゴシック"/>
      <family val="3"/>
    </font>
    <font>
      <sz val="12"/>
      <name val="ＤＦ特太ゴシック体"/>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medium">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double">
        <color indexed="8"/>
      </top>
      <bottom style="double">
        <color indexed="8"/>
      </bottom>
    </border>
    <border>
      <left style="thin">
        <color indexed="8"/>
      </left>
      <right>
        <color indexed="63"/>
      </right>
      <top style="double">
        <color indexed="8"/>
      </top>
      <bottom style="double">
        <color indexed="8"/>
      </bottom>
    </border>
    <border>
      <left style="thin">
        <color indexed="8"/>
      </left>
      <right style="medium">
        <color indexed="8"/>
      </right>
      <top style="double">
        <color indexed="8"/>
      </top>
      <bottom style="double">
        <color indexed="8"/>
      </bottom>
    </border>
    <border>
      <left>
        <color indexed="63"/>
      </left>
      <right>
        <color indexed="63"/>
      </right>
      <top>
        <color indexed="63"/>
      </top>
      <bottom style="thin">
        <color indexed="8"/>
      </bottom>
    </border>
    <border>
      <left style="medium">
        <color indexed="8"/>
      </left>
      <right style="thin"/>
      <top style="thin"/>
      <bottom style="thin"/>
    </border>
    <border>
      <left>
        <color indexed="63"/>
      </left>
      <right style="medium">
        <color indexed="8"/>
      </right>
      <top>
        <color indexed="63"/>
      </top>
      <bottom style="thin">
        <color indexed="8"/>
      </bottom>
    </border>
    <border>
      <left style="thin"/>
      <right style="thin">
        <color indexed="8"/>
      </right>
      <top style="double">
        <color indexed="8"/>
      </top>
      <bottom style="medium">
        <color indexed="8"/>
      </bottom>
    </border>
    <border>
      <left style="thin">
        <color indexed="8"/>
      </left>
      <right style="medium">
        <color indexed="8"/>
      </right>
      <top style="double">
        <color indexed="8"/>
      </top>
      <bottom style="medium">
        <color indexed="8"/>
      </bottom>
    </border>
    <border>
      <left style="thin"/>
      <right style="thin">
        <color indexed="8"/>
      </right>
      <top style="double">
        <color indexed="8"/>
      </top>
      <bottom>
        <color indexed="63"/>
      </bottom>
    </border>
    <border>
      <left>
        <color indexed="63"/>
      </left>
      <right>
        <color indexed="63"/>
      </right>
      <top style="medium"/>
      <bottom>
        <color indexed="63"/>
      </bottom>
    </border>
    <border>
      <left style="thin">
        <color indexed="8"/>
      </left>
      <right style="medium">
        <color indexed="8"/>
      </right>
      <top style="double">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double">
        <color indexed="8"/>
      </bottom>
    </border>
    <border>
      <left style="thin">
        <color indexed="8"/>
      </left>
      <right style="medium">
        <color indexed="8"/>
      </right>
      <top style="thin">
        <color indexed="8"/>
      </top>
      <bottom>
        <color indexed="63"/>
      </bottom>
    </border>
    <border>
      <left style="thin"/>
      <right style="medium">
        <color indexed="8"/>
      </right>
      <top style="thin"/>
      <bottom style="double">
        <color indexed="8"/>
      </bottom>
    </border>
    <border>
      <left style="thin">
        <color indexed="8"/>
      </left>
      <right style="medium">
        <color indexed="8"/>
      </right>
      <top style="thin"/>
      <bottom style="double">
        <color indexed="8"/>
      </bottom>
    </border>
    <border>
      <left style="thin"/>
      <right style="thin"/>
      <top style="thin"/>
      <bottom style="thin"/>
    </border>
    <border>
      <left style="thin"/>
      <right style="thin"/>
      <top style="thin"/>
      <bottom style="thin">
        <color indexed="8"/>
      </bottom>
    </border>
    <border>
      <left style="thin"/>
      <right style="thin"/>
      <top style="thin">
        <color indexed="8"/>
      </top>
      <bottom style="thin">
        <color indexed="8"/>
      </bottom>
    </border>
    <border>
      <left style="thin"/>
      <right style="thin">
        <color indexed="8"/>
      </right>
      <top style="medium">
        <color indexed="8"/>
      </top>
      <bottom>
        <color indexed="63"/>
      </bottom>
    </border>
    <border>
      <left style="thin"/>
      <right style="thin">
        <color indexed="8"/>
      </right>
      <top style="double">
        <color indexed="8"/>
      </top>
      <bottom style="double">
        <color indexed="8"/>
      </bottom>
    </border>
    <border>
      <left style="thin"/>
      <right style="thin">
        <color indexed="8"/>
      </right>
      <top>
        <color indexed="63"/>
      </top>
      <bottom style="thin">
        <color indexed="8"/>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color indexed="8"/>
      </right>
      <top style="thin"/>
      <bottom style="double">
        <color indexed="8"/>
      </bottom>
    </border>
    <border>
      <left style="thin"/>
      <right style="thin">
        <color indexed="8"/>
      </right>
      <top style="medium">
        <color indexed="8"/>
      </top>
      <bottom style="thin">
        <color indexed="8"/>
      </bottom>
    </border>
    <border>
      <left style="thin"/>
      <right style="thin">
        <color indexed="8"/>
      </right>
      <top>
        <color indexed="63"/>
      </top>
      <bottom style="double">
        <color indexed="8"/>
      </bottom>
    </border>
    <border>
      <left>
        <color indexed="63"/>
      </left>
      <right>
        <color indexed="63"/>
      </right>
      <top style="thin">
        <color indexed="8"/>
      </top>
      <bottom>
        <color indexed="63"/>
      </bottom>
    </border>
    <border>
      <left>
        <color indexed="63"/>
      </left>
      <right>
        <color indexed="63"/>
      </right>
      <top style="thin"/>
      <bottom style="double">
        <color indexed="8"/>
      </bottom>
    </border>
    <border>
      <left style="thin"/>
      <right style="thin"/>
      <top style="double"/>
      <bottom style="thin"/>
    </border>
    <border>
      <left>
        <color indexed="63"/>
      </left>
      <right style="thin"/>
      <top style="double"/>
      <bottom style="thin"/>
    </border>
    <border>
      <left style="thin"/>
      <right style="thin"/>
      <top style="thin"/>
      <bottom style="double"/>
    </border>
    <border>
      <left style="thin"/>
      <right style="thin"/>
      <top style="thin">
        <color indexed="8"/>
      </top>
      <bottom style="thin"/>
    </border>
    <border>
      <left style="medium">
        <color indexed="8"/>
      </left>
      <right>
        <color indexed="63"/>
      </right>
      <top style="double">
        <color indexed="8"/>
      </top>
      <bottom style="medium"/>
    </border>
    <border>
      <left>
        <color indexed="63"/>
      </left>
      <right style="medium">
        <color indexed="8"/>
      </right>
      <top style="double">
        <color indexed="8"/>
      </top>
      <bottom style="medium"/>
    </border>
    <border>
      <left>
        <color indexed="63"/>
      </left>
      <right style="medium">
        <color indexed="8"/>
      </right>
      <top>
        <color indexed="63"/>
      </top>
      <bottom>
        <color indexed="63"/>
      </bottom>
    </border>
    <border>
      <left style="medium">
        <color indexed="8"/>
      </left>
      <right>
        <color indexed="63"/>
      </right>
      <top style="double">
        <color indexed="8"/>
      </top>
      <bottom style="double">
        <color indexed="8"/>
      </bottom>
    </border>
    <border>
      <left>
        <color indexed="63"/>
      </left>
      <right style="medium">
        <color indexed="8"/>
      </right>
      <top style="double">
        <color indexed="8"/>
      </top>
      <bottom style="double">
        <color indexed="8"/>
      </bottom>
    </border>
    <border>
      <left style="medium">
        <color indexed="8"/>
      </left>
      <right>
        <color indexed="63"/>
      </right>
      <top style="double">
        <color indexed="8"/>
      </top>
      <bottom style="medium">
        <color indexed="8"/>
      </bottom>
    </border>
    <border>
      <left>
        <color indexed="63"/>
      </left>
      <right style="medium">
        <color indexed="8"/>
      </right>
      <top style="double">
        <color indexed="8"/>
      </top>
      <bottom style="medium">
        <color indexed="8"/>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lignment/>
      <protection/>
    </xf>
    <xf numFmtId="0" fontId="6" fillId="0" borderId="0">
      <alignment vertical="center"/>
      <protection/>
    </xf>
    <xf numFmtId="0" fontId="9" fillId="0" borderId="0" applyNumberFormat="0" applyFill="0" applyBorder="0" applyAlignment="0" applyProtection="0"/>
    <xf numFmtId="0" fontId="3" fillId="0" borderId="0">
      <alignment/>
      <protection/>
    </xf>
    <xf numFmtId="0" fontId="3" fillId="0" borderId="0">
      <alignment/>
      <protection/>
    </xf>
    <xf numFmtId="0" fontId="51" fillId="32" borderId="0" applyNumberFormat="0" applyBorder="0" applyAlignment="0" applyProtection="0"/>
  </cellStyleXfs>
  <cellXfs count="139">
    <xf numFmtId="0" fontId="0" fillId="0" borderId="0" xfId="0" applyAlignment="1">
      <alignment vertical="center"/>
    </xf>
    <xf numFmtId="0" fontId="1"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Alignment="1">
      <alignment vertical="center"/>
    </xf>
    <xf numFmtId="37" fontId="1" fillId="0" borderId="10" xfId="0" applyNumberFormat="1" applyFont="1" applyBorder="1" applyAlignment="1" applyProtection="1">
      <alignment vertical="center"/>
      <protection/>
    </xf>
    <xf numFmtId="37" fontId="1" fillId="0" borderId="11" xfId="0" applyNumberFormat="1" applyFont="1" applyBorder="1" applyAlignment="1" applyProtection="1">
      <alignment vertical="center"/>
      <protection/>
    </xf>
    <xf numFmtId="37" fontId="1" fillId="0" borderId="12" xfId="0" applyNumberFormat="1" applyFont="1" applyBorder="1" applyAlignment="1" applyProtection="1">
      <alignment vertical="center"/>
      <protection/>
    </xf>
    <xf numFmtId="37" fontId="1" fillId="0" borderId="13" xfId="0" applyNumberFormat="1" applyFont="1" applyBorder="1" applyAlignment="1" applyProtection="1">
      <alignment vertical="center"/>
      <protection/>
    </xf>
    <xf numFmtId="0" fontId="6" fillId="0" borderId="0" xfId="0" applyFont="1" applyAlignment="1">
      <alignment horizontal="right" vertical="center"/>
    </xf>
    <xf numFmtId="0" fontId="11" fillId="0" borderId="0" xfId="61" applyFont="1" applyBorder="1" applyAlignment="1">
      <alignment horizontal="justify" vertical="top" wrapText="1"/>
      <protection/>
    </xf>
    <xf numFmtId="0" fontId="12" fillId="0" borderId="0" xfId="61" applyFont="1" applyAlignment="1">
      <alignment vertical="top"/>
      <protection/>
    </xf>
    <xf numFmtId="0" fontId="12" fillId="0" borderId="0" xfId="61" applyFont="1" applyAlignment="1">
      <alignment horizontal="right" vertical="top" wrapText="1"/>
      <protection/>
    </xf>
    <xf numFmtId="0" fontId="12" fillId="0" borderId="0" xfId="61" applyFont="1" applyAlignment="1">
      <alignment horizontal="right"/>
      <protection/>
    </xf>
    <xf numFmtId="0" fontId="3" fillId="0" borderId="0" xfId="61" applyFont="1">
      <alignment/>
      <protection/>
    </xf>
    <xf numFmtId="0" fontId="11" fillId="0" borderId="14" xfId="61" applyFont="1" applyBorder="1" applyAlignment="1">
      <alignment horizontal="center" vertical="top" wrapText="1"/>
      <protection/>
    </xf>
    <xf numFmtId="0" fontId="11" fillId="0" borderId="15" xfId="61" applyFont="1" applyBorder="1" applyAlignment="1">
      <alignment horizontal="center" vertical="top" wrapText="1"/>
      <protection/>
    </xf>
    <xf numFmtId="0" fontId="12" fillId="0" borderId="16" xfId="61" applyFont="1" applyBorder="1" applyAlignment="1">
      <alignment horizontal="right" vertical="top" wrapText="1"/>
      <protection/>
    </xf>
    <xf numFmtId="0" fontId="12" fillId="0" borderId="0" xfId="61" applyFont="1">
      <alignment/>
      <protection/>
    </xf>
    <xf numFmtId="0" fontId="3" fillId="0" borderId="0" xfId="61" applyFont="1" applyBorder="1">
      <alignment/>
      <protection/>
    </xf>
    <xf numFmtId="0" fontId="11" fillId="0" borderId="17" xfId="61" applyFont="1" applyBorder="1" applyAlignment="1">
      <alignment horizontal="right" vertical="top" wrapText="1"/>
      <protection/>
    </xf>
    <xf numFmtId="37" fontId="3" fillId="0" borderId="18" xfId="0" applyNumberFormat="1" applyFont="1" applyBorder="1" applyAlignment="1" applyProtection="1">
      <alignment horizontal="right" vertical="center"/>
      <protection/>
    </xf>
    <xf numFmtId="37" fontId="3" fillId="0" borderId="19" xfId="0" applyNumberFormat="1" applyFont="1" applyBorder="1" applyAlignment="1" applyProtection="1">
      <alignment vertical="center"/>
      <protection/>
    </xf>
    <xf numFmtId="37" fontId="3" fillId="0" borderId="20" xfId="0" applyNumberFormat="1" applyFont="1" applyBorder="1" applyAlignment="1" applyProtection="1">
      <alignment vertical="center"/>
      <protection/>
    </xf>
    <xf numFmtId="37" fontId="3" fillId="0" borderId="21" xfId="0" applyNumberFormat="1" applyFont="1" applyBorder="1" applyAlignment="1" applyProtection="1">
      <alignment vertical="center"/>
      <protection/>
    </xf>
    <xf numFmtId="37" fontId="3" fillId="0" borderId="22" xfId="0" applyNumberFormat="1" applyFont="1" applyBorder="1" applyAlignment="1" applyProtection="1">
      <alignment vertical="center"/>
      <protection/>
    </xf>
    <xf numFmtId="0" fontId="14" fillId="0" borderId="0" xfId="0" applyFont="1" applyAlignment="1" applyProtection="1">
      <alignment horizontal="left" vertical="center"/>
      <protection/>
    </xf>
    <xf numFmtId="0" fontId="7" fillId="0" borderId="0" xfId="0" applyFont="1" applyAlignment="1" applyProtection="1">
      <alignment horizontal="right"/>
      <protection/>
    </xf>
    <xf numFmtId="0" fontId="16" fillId="0" borderId="0" xfId="0" applyFont="1" applyAlignment="1" applyProtection="1">
      <alignment horizontal="left" vertical="center"/>
      <protection/>
    </xf>
    <xf numFmtId="37" fontId="3" fillId="0" borderId="23" xfId="0" applyNumberFormat="1" applyFont="1" applyFill="1" applyBorder="1" applyAlignment="1" applyProtection="1">
      <alignment horizontal="center"/>
      <protection/>
    </xf>
    <xf numFmtId="37" fontId="3" fillId="0" borderId="24" xfId="0" applyNumberFormat="1"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6" fillId="0" borderId="0" xfId="0" applyFont="1" applyFill="1" applyAlignment="1">
      <alignment horizontal="right" vertical="center"/>
    </xf>
    <xf numFmtId="37" fontId="1" fillId="0" borderId="10" xfId="0" applyNumberFormat="1" applyFont="1" applyFill="1" applyBorder="1" applyAlignment="1" applyProtection="1">
      <alignment vertical="center"/>
      <protection/>
    </xf>
    <xf numFmtId="37" fontId="1" fillId="0" borderId="12" xfId="0" applyNumberFormat="1" applyFont="1" applyFill="1" applyBorder="1" applyAlignment="1" applyProtection="1">
      <alignment vertical="center"/>
      <protection/>
    </xf>
    <xf numFmtId="37" fontId="3" fillId="0" borderId="0" xfId="0" applyNumberFormat="1" applyFont="1" applyFill="1" applyBorder="1" applyAlignment="1" applyProtection="1">
      <alignment horizontal="center"/>
      <protection/>
    </xf>
    <xf numFmtId="37" fontId="3" fillId="0" borderId="25" xfId="0" applyNumberFormat="1" applyFont="1" applyFill="1" applyBorder="1" applyAlignment="1" applyProtection="1">
      <alignment horizontal="center"/>
      <protection/>
    </xf>
    <xf numFmtId="37" fontId="3" fillId="0" borderId="26" xfId="0" applyNumberFormat="1" applyFont="1" applyFill="1" applyBorder="1" applyAlignment="1" applyProtection="1">
      <alignment horizontal="right"/>
      <protection/>
    </xf>
    <xf numFmtId="37" fontId="3" fillId="0" borderId="27" xfId="0" applyNumberFormat="1" applyFont="1" applyFill="1" applyBorder="1" applyAlignment="1" applyProtection="1">
      <alignment horizontal="right"/>
      <protection/>
    </xf>
    <xf numFmtId="37" fontId="3" fillId="0" borderId="28" xfId="0" applyNumberFormat="1" applyFont="1" applyFill="1" applyBorder="1" applyAlignment="1" applyProtection="1">
      <alignment horizontal="right"/>
      <protection/>
    </xf>
    <xf numFmtId="37" fontId="1" fillId="0" borderId="11" xfId="0" applyNumberFormat="1" applyFont="1" applyFill="1" applyBorder="1" applyAlignment="1" applyProtection="1">
      <alignment vertical="center"/>
      <protection/>
    </xf>
    <xf numFmtId="37" fontId="1" fillId="0" borderId="13" xfId="0" applyNumberFormat="1" applyFont="1" applyFill="1" applyBorder="1" applyAlignment="1" applyProtection="1">
      <alignment vertical="center"/>
      <protection/>
    </xf>
    <xf numFmtId="3" fontId="1" fillId="0" borderId="0" xfId="0" applyNumberFormat="1" applyFont="1" applyFill="1" applyBorder="1" applyAlignment="1" applyProtection="1">
      <alignment vertical="center"/>
      <protection/>
    </xf>
    <xf numFmtId="178" fontId="1" fillId="0" borderId="19" xfId="0" applyNumberFormat="1" applyFont="1" applyFill="1" applyBorder="1" applyAlignment="1" applyProtection="1">
      <alignment vertical="center"/>
      <protection/>
    </xf>
    <xf numFmtId="37" fontId="3" fillId="0" borderId="29" xfId="0" applyNumberFormat="1" applyFont="1" applyFill="1" applyBorder="1" applyAlignment="1" applyProtection="1">
      <alignment vertical="center"/>
      <protection/>
    </xf>
    <xf numFmtId="3" fontId="1" fillId="0" borderId="30" xfId="0" applyNumberFormat="1" applyFont="1" applyFill="1" applyBorder="1" applyAlignment="1" applyProtection="1">
      <alignment vertical="center"/>
      <protection/>
    </xf>
    <xf numFmtId="178" fontId="1" fillId="0" borderId="29" xfId="0" applyNumberFormat="1" applyFont="1" applyFill="1" applyBorder="1" applyAlignment="1" applyProtection="1">
      <alignment vertical="center"/>
      <protection/>
    </xf>
    <xf numFmtId="3" fontId="1" fillId="0" borderId="31" xfId="0" applyNumberFormat="1" applyFont="1" applyFill="1" applyBorder="1" applyAlignment="1" applyProtection="1">
      <alignment vertical="center"/>
      <protection/>
    </xf>
    <xf numFmtId="3" fontId="1" fillId="0" borderId="32" xfId="0" applyNumberFormat="1" applyFont="1" applyFill="1" applyBorder="1" applyAlignment="1" applyProtection="1">
      <alignment vertical="center"/>
      <protection/>
    </xf>
    <xf numFmtId="178" fontId="1" fillId="0" borderId="33" xfId="0" applyNumberFormat="1" applyFont="1" applyFill="1" applyBorder="1" applyAlignment="1" applyProtection="1">
      <alignment vertical="center"/>
      <protection/>
    </xf>
    <xf numFmtId="37" fontId="3" fillId="0" borderId="21" xfId="0" applyNumberFormat="1" applyFont="1" applyFill="1" applyBorder="1" applyAlignment="1" applyProtection="1">
      <alignment vertical="center"/>
      <protection/>
    </xf>
    <xf numFmtId="3" fontId="1" fillId="0" borderId="34" xfId="0" applyNumberFormat="1" applyFont="1" applyFill="1" applyBorder="1" applyAlignment="1" applyProtection="1">
      <alignment vertical="center"/>
      <protection/>
    </xf>
    <xf numFmtId="178" fontId="1" fillId="0" borderId="21" xfId="0" applyNumberFormat="1" applyFont="1" applyFill="1" applyBorder="1" applyAlignment="1" applyProtection="1">
      <alignment vertical="center"/>
      <protection/>
    </xf>
    <xf numFmtId="37" fontId="3" fillId="0" borderId="35" xfId="0" applyNumberFormat="1" applyFont="1" applyFill="1" applyBorder="1" applyAlignment="1" applyProtection="1">
      <alignment vertical="center"/>
      <protection/>
    </xf>
    <xf numFmtId="37" fontId="3" fillId="0" borderId="36" xfId="0" applyNumberFormat="1" applyFont="1" applyFill="1" applyBorder="1" applyAlignment="1" applyProtection="1">
      <alignment vertical="center"/>
      <protection/>
    </xf>
    <xf numFmtId="3" fontId="1" fillId="0" borderId="37" xfId="0" applyNumberFormat="1" applyFont="1" applyFill="1" applyBorder="1" applyAlignment="1" applyProtection="1">
      <alignment vertical="center"/>
      <protection/>
    </xf>
    <xf numFmtId="178" fontId="1" fillId="0" borderId="38" xfId="0" applyNumberFormat="1"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0" fontId="5"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vertical="center"/>
    </xf>
    <xf numFmtId="37" fontId="15" fillId="0" borderId="19" xfId="0" applyNumberFormat="1" applyFont="1" applyFill="1" applyBorder="1" applyAlignment="1" applyProtection="1">
      <alignment horizontal="center"/>
      <protection/>
    </xf>
    <xf numFmtId="0" fontId="11" fillId="0" borderId="0" xfId="61" applyFont="1" applyBorder="1" applyAlignment="1">
      <alignment horizontal="center" vertical="center" shrinkToFit="1"/>
      <protection/>
    </xf>
    <xf numFmtId="180" fontId="12" fillId="0" borderId="0" xfId="61" applyNumberFormat="1" applyFont="1" applyBorder="1" applyAlignment="1">
      <alignment horizontal="right" vertical="center"/>
      <protection/>
    </xf>
    <xf numFmtId="177" fontId="11" fillId="0" borderId="0" xfId="61" applyNumberFormat="1" applyFont="1" applyBorder="1" applyAlignment="1">
      <alignment horizontal="right" vertical="center"/>
      <protection/>
    </xf>
    <xf numFmtId="178" fontId="11" fillId="0" borderId="0" xfId="61" applyNumberFormat="1" applyFont="1" applyBorder="1" applyAlignment="1">
      <alignment horizontal="right" vertical="center"/>
      <protection/>
    </xf>
    <xf numFmtId="3" fontId="1" fillId="0" borderId="39" xfId="0" applyNumberFormat="1" applyFont="1" applyFill="1" applyBorder="1" applyAlignment="1" applyProtection="1">
      <alignment horizontal="right"/>
      <protection/>
    </xf>
    <xf numFmtId="0" fontId="3" fillId="0" borderId="40" xfId="0" applyFont="1" applyBorder="1" applyAlignment="1">
      <alignment vertical="center"/>
    </xf>
    <xf numFmtId="178" fontId="1" fillId="0" borderId="41" xfId="0" applyNumberFormat="1" applyFont="1" applyFill="1" applyBorder="1" applyAlignment="1" applyProtection="1">
      <alignment vertical="center"/>
      <protection/>
    </xf>
    <xf numFmtId="37" fontId="3" fillId="0" borderId="42" xfId="0" applyNumberFormat="1" applyFont="1" applyFill="1" applyBorder="1" applyAlignment="1" applyProtection="1">
      <alignment vertical="center"/>
      <protection/>
    </xf>
    <xf numFmtId="37" fontId="3" fillId="0" borderId="43" xfId="0" applyNumberFormat="1" applyFont="1" applyFill="1" applyBorder="1" applyAlignment="1" applyProtection="1">
      <alignment vertical="center"/>
      <protection/>
    </xf>
    <xf numFmtId="37" fontId="3" fillId="0" borderId="44" xfId="0" applyNumberFormat="1" applyFont="1" applyFill="1" applyBorder="1" applyAlignment="1" applyProtection="1">
      <alignment vertical="center"/>
      <protection/>
    </xf>
    <xf numFmtId="37" fontId="3" fillId="0" borderId="45" xfId="0" applyNumberFormat="1" applyFont="1" applyBorder="1" applyAlignment="1" applyProtection="1">
      <alignment vertical="center"/>
      <protection/>
    </xf>
    <xf numFmtId="178" fontId="1" fillId="0" borderId="45" xfId="0" applyNumberFormat="1" applyFont="1" applyFill="1" applyBorder="1" applyAlignment="1" applyProtection="1">
      <alignment vertical="center"/>
      <protection/>
    </xf>
    <xf numFmtId="37" fontId="3" fillId="0" borderId="46" xfId="0" applyNumberFormat="1" applyFont="1" applyFill="1" applyBorder="1" applyAlignment="1" applyProtection="1">
      <alignment vertical="center"/>
      <protection/>
    </xf>
    <xf numFmtId="178" fontId="1" fillId="0" borderId="47" xfId="0" applyNumberFormat="1" applyFont="1" applyFill="1" applyBorder="1" applyAlignment="1" applyProtection="1">
      <alignment vertical="center"/>
      <protection/>
    </xf>
    <xf numFmtId="0" fontId="11" fillId="0" borderId="48" xfId="61" applyFont="1" applyBorder="1" applyAlignment="1">
      <alignment horizontal="center" vertical="top" wrapText="1"/>
      <protection/>
    </xf>
    <xf numFmtId="178" fontId="11" fillId="33" borderId="17" xfId="61" applyNumberFormat="1" applyFont="1" applyFill="1" applyBorder="1" applyAlignment="1">
      <alignment horizontal="right" vertical="center"/>
      <protection/>
    </xf>
    <xf numFmtId="180" fontId="12" fillId="33" borderId="48" xfId="61" applyNumberFormat="1" applyFont="1" applyFill="1" applyBorder="1" applyAlignment="1">
      <alignment vertical="center"/>
      <protection/>
    </xf>
    <xf numFmtId="0" fontId="11" fillId="33" borderId="16" xfId="61" applyFont="1" applyFill="1" applyBorder="1" applyAlignment="1">
      <alignment horizontal="left" vertical="center" shrinkToFit="1"/>
      <protection/>
    </xf>
    <xf numFmtId="0" fontId="12" fillId="33" borderId="49" xfId="62" applyFont="1" applyFill="1" applyBorder="1" applyAlignment="1" applyProtection="1">
      <alignment horizontal="left" vertical="center" shrinkToFit="1"/>
      <protection/>
    </xf>
    <xf numFmtId="0" fontId="12" fillId="33" borderId="50" xfId="62" applyFont="1" applyFill="1" applyBorder="1" applyAlignment="1" applyProtection="1">
      <alignment horizontal="left" vertical="center" shrinkToFit="1"/>
      <protection/>
    </xf>
    <xf numFmtId="3" fontId="1" fillId="0" borderId="51" xfId="0" applyNumberFormat="1" applyFont="1" applyFill="1" applyBorder="1" applyAlignment="1" applyProtection="1">
      <alignment vertical="center"/>
      <protection/>
    </xf>
    <xf numFmtId="3" fontId="1" fillId="0" borderId="52" xfId="0" applyNumberFormat="1" applyFont="1" applyFill="1" applyBorder="1" applyAlignment="1" applyProtection="1">
      <alignment vertical="center"/>
      <protection/>
    </xf>
    <xf numFmtId="3" fontId="1" fillId="0" borderId="53" xfId="0" applyNumberFormat="1" applyFont="1" applyFill="1" applyBorder="1" applyAlignment="1" applyProtection="1">
      <alignment vertical="center"/>
      <protection/>
    </xf>
    <xf numFmtId="3" fontId="1" fillId="0" borderId="54" xfId="0" applyNumberFormat="1" applyFont="1" applyFill="1" applyBorder="1" applyAlignment="1" applyProtection="1">
      <alignment vertical="center"/>
      <protection/>
    </xf>
    <xf numFmtId="3" fontId="1" fillId="0" borderId="55" xfId="0" applyNumberFormat="1" applyFont="1" applyFill="1" applyBorder="1" applyAlignment="1" applyProtection="1">
      <alignment vertical="center"/>
      <protection/>
    </xf>
    <xf numFmtId="3" fontId="1" fillId="0" borderId="56" xfId="0" applyNumberFormat="1" applyFont="1" applyFill="1" applyBorder="1" applyAlignment="1" applyProtection="1">
      <alignment vertical="center"/>
      <protection/>
    </xf>
    <xf numFmtId="37" fontId="3" fillId="0" borderId="51" xfId="0" applyNumberFormat="1" applyFont="1" applyFill="1" applyBorder="1" applyAlignment="1" applyProtection="1">
      <alignment horizontal="center"/>
      <protection/>
    </xf>
    <xf numFmtId="3" fontId="1" fillId="0" borderId="57" xfId="0" applyNumberFormat="1" applyFont="1" applyFill="1" applyBorder="1" applyAlignment="1" applyProtection="1">
      <alignment vertical="center"/>
      <protection/>
    </xf>
    <xf numFmtId="3" fontId="1" fillId="0" borderId="58" xfId="0" applyNumberFormat="1" applyFont="1" applyFill="1" applyBorder="1" applyAlignment="1" applyProtection="1">
      <alignment vertical="center"/>
      <protection/>
    </xf>
    <xf numFmtId="3" fontId="1" fillId="0" borderId="59" xfId="0" applyNumberFormat="1" applyFont="1" applyFill="1" applyBorder="1" applyAlignment="1" applyProtection="1">
      <alignment vertical="center"/>
      <protection/>
    </xf>
    <xf numFmtId="3" fontId="1" fillId="0" borderId="60" xfId="0" applyNumberFormat="1" applyFont="1" applyFill="1" applyBorder="1" applyAlignment="1" applyProtection="1">
      <alignment vertical="center"/>
      <protection/>
    </xf>
    <xf numFmtId="0" fontId="11" fillId="0" borderId="61" xfId="61" applyFont="1" applyFill="1" applyBorder="1" applyAlignment="1">
      <alignment horizontal="center" vertical="center" shrinkToFit="1"/>
      <protection/>
    </xf>
    <xf numFmtId="178" fontId="11" fillId="0" borderId="62" xfId="61" applyNumberFormat="1" applyFont="1" applyFill="1" applyBorder="1" applyAlignment="1">
      <alignment horizontal="right" vertical="center"/>
      <protection/>
    </xf>
    <xf numFmtId="0" fontId="11" fillId="0" borderId="63" xfId="61" applyFont="1" applyFill="1" applyBorder="1" applyAlignment="1">
      <alignment horizontal="left" vertical="center" shrinkToFit="1"/>
      <protection/>
    </xf>
    <xf numFmtId="178" fontId="11" fillId="0" borderId="48" xfId="61" applyNumberFormat="1" applyFont="1" applyFill="1" applyBorder="1" applyAlignment="1">
      <alignment horizontal="right" vertical="center"/>
      <protection/>
    </xf>
    <xf numFmtId="180" fontId="12" fillId="0" borderId="48" xfId="61" applyNumberFormat="1" applyFont="1" applyFill="1" applyBorder="1" applyAlignment="1">
      <alignment vertical="center"/>
      <protection/>
    </xf>
    <xf numFmtId="0" fontId="12" fillId="0" borderId="64" xfId="61" applyFont="1" applyBorder="1" applyAlignment="1">
      <alignment horizontal="left" vertical="center" shrinkToFit="1"/>
      <protection/>
    </xf>
    <xf numFmtId="37" fontId="3" fillId="0" borderId="65" xfId="0" applyNumberFormat="1" applyFont="1" applyBorder="1" applyAlignment="1" applyProtection="1">
      <alignment horizontal="center" vertical="center"/>
      <protection/>
    </xf>
    <xf numFmtId="0" fontId="3" fillId="0" borderId="66" xfId="0" applyFont="1" applyBorder="1" applyAlignment="1">
      <alignment horizontal="center" vertical="center"/>
    </xf>
    <xf numFmtId="0" fontId="14" fillId="0" borderId="0" xfId="0" applyFont="1" applyAlignment="1" applyProtection="1">
      <alignment horizontal="left" vertical="center"/>
      <protection/>
    </xf>
    <xf numFmtId="37" fontId="1" fillId="0" borderId="18" xfId="0" applyNumberFormat="1" applyFont="1" applyBorder="1" applyAlignment="1" applyProtection="1">
      <alignment horizontal="center" vertical="center"/>
      <protection/>
    </xf>
    <xf numFmtId="37" fontId="1" fillId="0" borderId="67" xfId="0" applyNumberFormat="1" applyFont="1" applyBorder="1" applyAlignment="1" applyProtection="1">
      <alignment horizontal="center" vertical="center"/>
      <protection/>
    </xf>
    <xf numFmtId="37" fontId="1" fillId="0" borderId="18" xfId="0" applyNumberFormat="1" applyFont="1" applyFill="1" applyBorder="1" applyAlignment="1" applyProtection="1">
      <alignment horizontal="center" vertical="center"/>
      <protection/>
    </xf>
    <xf numFmtId="37" fontId="1" fillId="0" borderId="67" xfId="0" applyNumberFormat="1" applyFont="1" applyFill="1" applyBorder="1" applyAlignment="1" applyProtection="1">
      <alignment horizontal="center" vertical="center"/>
      <protection/>
    </xf>
    <xf numFmtId="37" fontId="3" fillId="0" borderId="68" xfId="0" applyNumberFormat="1" applyFont="1" applyBorder="1" applyAlignment="1" applyProtection="1">
      <alignment horizontal="center" vertical="center"/>
      <protection/>
    </xf>
    <xf numFmtId="0" fontId="3" fillId="0" borderId="69" xfId="0" applyFont="1" applyBorder="1" applyAlignment="1">
      <alignment horizontal="center" vertical="center"/>
    </xf>
    <xf numFmtId="37" fontId="3" fillId="0" borderId="68" xfId="0" applyNumberFormat="1" applyFont="1" applyFill="1" applyBorder="1" applyAlignment="1" applyProtection="1">
      <alignment horizontal="center" vertical="center"/>
      <protection/>
    </xf>
    <xf numFmtId="0" fontId="3" fillId="0" borderId="69" xfId="0" applyFont="1" applyFill="1" applyBorder="1" applyAlignment="1">
      <alignment horizontal="center" vertical="center"/>
    </xf>
    <xf numFmtId="37" fontId="3" fillId="0" borderId="70" xfId="0" applyNumberFormat="1" applyFont="1" applyFill="1" applyBorder="1" applyAlignment="1" applyProtection="1">
      <alignment horizontal="center" vertical="center"/>
      <protection/>
    </xf>
    <xf numFmtId="0" fontId="3" fillId="0" borderId="71" xfId="0" applyFont="1" applyFill="1" applyBorder="1" applyAlignment="1">
      <alignment horizontal="center" vertical="center"/>
    </xf>
    <xf numFmtId="180" fontId="12" fillId="0" borderId="72" xfId="61" applyNumberFormat="1" applyFont="1" applyFill="1" applyBorder="1" applyAlignment="1">
      <alignment horizontal="right" vertical="center"/>
      <protection/>
    </xf>
    <xf numFmtId="180" fontId="12" fillId="0" borderId="73" xfId="61" applyNumberFormat="1" applyFont="1" applyFill="1" applyBorder="1" applyAlignment="1">
      <alignment horizontal="right" vertical="center"/>
      <protection/>
    </xf>
    <xf numFmtId="180" fontId="12" fillId="0" borderId="72" xfId="61" applyNumberFormat="1" applyFont="1" applyBorder="1" applyAlignment="1">
      <alignment horizontal="right" vertical="center"/>
      <protection/>
    </xf>
    <xf numFmtId="180" fontId="12" fillId="0" borderId="73" xfId="61" applyNumberFormat="1" applyFont="1" applyBorder="1" applyAlignment="1">
      <alignment horizontal="right" vertical="center"/>
      <protection/>
    </xf>
    <xf numFmtId="177" fontId="11" fillId="33" borderId="72" xfId="61" applyNumberFormat="1" applyFont="1" applyFill="1" applyBorder="1" applyAlignment="1">
      <alignment horizontal="right" vertical="center"/>
      <protection/>
    </xf>
    <xf numFmtId="177" fontId="11" fillId="33" borderId="73" xfId="61" applyNumberFormat="1" applyFont="1" applyFill="1" applyBorder="1" applyAlignment="1">
      <alignment horizontal="right" vertical="center"/>
      <protection/>
    </xf>
    <xf numFmtId="0" fontId="13" fillId="33" borderId="48" xfId="61" applyFont="1" applyFill="1" applyBorder="1" applyAlignment="1">
      <alignment horizontal="left" vertical="top" wrapText="1"/>
      <protection/>
    </xf>
    <xf numFmtId="0" fontId="11" fillId="0" borderId="74" xfId="61" applyFont="1" applyBorder="1" applyAlignment="1">
      <alignment horizontal="center" vertical="top" wrapText="1"/>
      <protection/>
    </xf>
    <xf numFmtId="0" fontId="11" fillId="0" borderId="15" xfId="61" applyFont="1" applyBorder="1" applyAlignment="1">
      <alignment horizontal="center" vertical="top" wrapText="1"/>
      <protection/>
    </xf>
    <xf numFmtId="0" fontId="11" fillId="0" borderId="75" xfId="61" applyFont="1" applyBorder="1" applyAlignment="1">
      <alignment horizontal="right" vertical="top" wrapText="1"/>
      <protection/>
    </xf>
    <xf numFmtId="0" fontId="11" fillId="0" borderId="17" xfId="61" applyFont="1" applyBorder="1" applyAlignment="1">
      <alignment horizontal="right" vertical="top" wrapText="1"/>
      <protection/>
    </xf>
    <xf numFmtId="0" fontId="12" fillId="0" borderId="74" xfId="61" applyFont="1" applyBorder="1" applyAlignment="1">
      <alignment horizontal="center" vertical="top" wrapText="1"/>
      <protection/>
    </xf>
    <xf numFmtId="0" fontId="12" fillId="0" borderId="15" xfId="61" applyFont="1" applyBorder="1" applyAlignment="1">
      <alignment horizontal="center" vertical="top" wrapText="1"/>
      <protection/>
    </xf>
    <xf numFmtId="177" fontId="11" fillId="0" borderId="72" xfId="61" applyNumberFormat="1" applyFont="1" applyFill="1" applyBorder="1" applyAlignment="1">
      <alignment horizontal="right" vertical="center"/>
      <protection/>
    </xf>
    <xf numFmtId="177" fontId="11" fillId="0" borderId="73" xfId="61" applyNumberFormat="1" applyFont="1" applyFill="1" applyBorder="1" applyAlignment="1">
      <alignment horizontal="right" vertical="center"/>
      <protection/>
    </xf>
    <xf numFmtId="0" fontId="17" fillId="0" borderId="76" xfId="61" applyFont="1" applyBorder="1" applyAlignment="1">
      <alignment horizontal="justify" vertical="center" wrapText="1"/>
      <protection/>
    </xf>
    <xf numFmtId="0" fontId="11" fillId="0" borderId="48" xfId="61" applyFont="1" applyBorder="1" applyAlignment="1">
      <alignment horizontal="center" vertical="center" wrapText="1"/>
      <protection/>
    </xf>
    <xf numFmtId="180" fontId="12" fillId="0" borderId="77" xfId="61" applyNumberFormat="1" applyFont="1" applyFill="1" applyBorder="1" applyAlignment="1" quotePrefix="1">
      <alignment horizontal="right" vertical="center"/>
      <protection/>
    </xf>
    <xf numFmtId="180" fontId="12" fillId="0" borderId="62" xfId="61" applyNumberFormat="1" applyFont="1" applyFill="1" applyBorder="1" applyAlignment="1">
      <alignment horizontal="right" vertical="center"/>
      <protection/>
    </xf>
    <xf numFmtId="177" fontId="11" fillId="0" borderId="77" xfId="61" applyNumberFormat="1" applyFont="1" applyFill="1" applyBorder="1" applyAlignment="1">
      <alignment horizontal="right" vertical="center"/>
      <protection/>
    </xf>
    <xf numFmtId="177" fontId="11" fillId="0" borderId="62" xfId="61" applyNumberFormat="1" applyFont="1" applyFill="1" applyBorder="1" applyAlignment="1">
      <alignment horizontal="right" vertical="center"/>
      <protection/>
    </xf>
    <xf numFmtId="180" fontId="12" fillId="0" borderId="77" xfId="61" applyNumberFormat="1" applyFont="1" applyFill="1" applyBorder="1" applyAlignment="1">
      <alignment horizontal="right" vertical="center"/>
      <protection/>
    </xf>
    <xf numFmtId="0" fontId="11" fillId="0" borderId="48" xfId="61" applyFont="1" applyBorder="1" applyAlignment="1">
      <alignment horizontal="center" vertical="top" wrapText="1"/>
      <protection/>
    </xf>
    <xf numFmtId="0" fontId="13" fillId="33" borderId="72" xfId="61" applyFont="1" applyFill="1" applyBorder="1" applyAlignment="1">
      <alignment horizontal="left" vertical="top" wrapText="1"/>
      <protection/>
    </xf>
    <xf numFmtId="0" fontId="13" fillId="33" borderId="78" xfId="61" applyFont="1" applyFill="1" applyBorder="1" applyAlignment="1">
      <alignment horizontal="left" vertical="top" wrapText="1"/>
      <protection/>
    </xf>
    <xf numFmtId="0" fontId="13" fillId="33" borderId="73" xfId="61" applyFont="1" applyFill="1" applyBorder="1" applyAlignment="1">
      <alignment horizontal="left" vertical="top" wrapText="1"/>
      <protection/>
    </xf>
    <xf numFmtId="0" fontId="13" fillId="33" borderId="0" xfId="61" applyFont="1" applyFill="1" applyBorder="1" applyAlignment="1">
      <alignment horizontal="lef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tbkettei" xfId="61"/>
    <cellStyle name="標準_⑧特交項目別算定表" xfId="62"/>
    <cellStyle name="Followed Hyperlink" xfId="63"/>
    <cellStyle name="未定義" xfId="64"/>
    <cellStyle name="未定義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M76"/>
  <sheetViews>
    <sheetView tabSelected="1" view="pageBreakPreview" zoomScale="80" zoomScaleNormal="75" zoomScaleSheetLayoutView="80" zoomScalePageLayoutView="0" workbookViewId="0" topLeftCell="A1">
      <selection activeCell="D6" sqref="D6"/>
    </sheetView>
  </sheetViews>
  <sheetFormatPr defaultColWidth="10.625" defaultRowHeight="13.5"/>
  <cols>
    <col min="1" max="1" width="4.00390625" style="8" bestFit="1" customWidth="1"/>
    <col min="2" max="2" width="4.00390625" style="3" customWidth="1"/>
    <col min="3" max="3" width="11.625" style="3" bestFit="1" customWidth="1"/>
    <col min="4" max="6" width="14.125" style="3" customWidth="1"/>
    <col min="7" max="7" width="3.75390625" style="3" customWidth="1"/>
    <col min="8" max="8" width="4.00390625" style="8" bestFit="1" customWidth="1"/>
    <col min="9" max="9" width="4.00390625" style="3" customWidth="1"/>
    <col min="10" max="10" width="11.625" style="3" bestFit="1" customWidth="1"/>
    <col min="11" max="13" width="14.125" style="3" customWidth="1"/>
    <col min="14" max="16384" width="10.625" style="3" customWidth="1"/>
  </cols>
  <sheetData>
    <row r="1" ht="27.75" customHeight="1"/>
    <row r="2" spans="2:13" ht="27.75" customHeight="1">
      <c r="B2" s="101" t="s">
        <v>98</v>
      </c>
      <c r="C2" s="101"/>
      <c r="D2" s="101"/>
      <c r="E2" s="101"/>
      <c r="F2" s="101"/>
      <c r="G2" s="101"/>
      <c r="H2" s="101"/>
      <c r="I2" s="101"/>
      <c r="J2" s="101"/>
      <c r="K2" s="101"/>
      <c r="L2" s="101"/>
      <c r="M2" s="101"/>
    </row>
    <row r="3" spans="2:13" ht="8.25" customHeight="1">
      <c r="B3" s="25"/>
      <c r="C3" s="25"/>
      <c r="D3" s="25"/>
      <c r="E3" s="25"/>
      <c r="F3" s="25"/>
      <c r="G3" s="25"/>
      <c r="H3" s="25"/>
      <c r="I3" s="25"/>
      <c r="J3" s="25"/>
      <c r="K3" s="25"/>
      <c r="L3" s="25"/>
      <c r="M3" s="25"/>
    </row>
    <row r="4" spans="2:13" ht="27.75" customHeight="1">
      <c r="B4" s="27" t="s">
        <v>90</v>
      </c>
      <c r="C4" s="25"/>
      <c r="D4" s="25"/>
      <c r="E4" s="25"/>
      <c r="F4" s="25"/>
      <c r="G4" s="25"/>
      <c r="H4" s="25"/>
      <c r="I4" s="25"/>
      <c r="J4" s="25"/>
      <c r="K4" s="25"/>
      <c r="L4" s="25"/>
      <c r="M4" s="25"/>
    </row>
    <row r="5" spans="2:13" ht="21" customHeight="1" thickBot="1">
      <c r="B5" s="1"/>
      <c r="C5" s="1"/>
      <c r="D5" s="1"/>
      <c r="E5" s="1"/>
      <c r="F5" s="26" t="s">
        <v>64</v>
      </c>
      <c r="G5" s="2"/>
      <c r="I5" s="1"/>
      <c r="J5" s="1"/>
      <c r="K5" s="1"/>
      <c r="L5" s="1"/>
      <c r="M5" s="26" t="s">
        <v>64</v>
      </c>
    </row>
    <row r="6" spans="2:13" ht="21" customHeight="1">
      <c r="B6" s="4"/>
      <c r="C6" s="6"/>
      <c r="D6" s="28" t="s">
        <v>100</v>
      </c>
      <c r="E6" s="88" t="s">
        <v>99</v>
      </c>
      <c r="F6" s="29" t="s">
        <v>84</v>
      </c>
      <c r="G6" s="30"/>
      <c r="H6" s="31"/>
      <c r="I6" s="32"/>
      <c r="J6" s="33"/>
      <c r="K6" s="28" t="s">
        <v>100</v>
      </c>
      <c r="L6" s="28" t="s">
        <v>96</v>
      </c>
      <c r="M6" s="29" t="s">
        <v>84</v>
      </c>
    </row>
    <row r="7" spans="2:13" ht="21" customHeight="1">
      <c r="B7" s="102" t="s">
        <v>0</v>
      </c>
      <c r="C7" s="103"/>
      <c r="D7" s="34" t="s">
        <v>65</v>
      </c>
      <c r="E7" s="35" t="s">
        <v>65</v>
      </c>
      <c r="F7" s="61" t="s">
        <v>91</v>
      </c>
      <c r="G7" s="30"/>
      <c r="H7" s="31"/>
      <c r="I7" s="104" t="s">
        <v>0</v>
      </c>
      <c r="J7" s="105"/>
      <c r="K7" s="34" t="s">
        <v>65</v>
      </c>
      <c r="L7" s="35" t="s">
        <v>65</v>
      </c>
      <c r="M7" s="61" t="s">
        <v>91</v>
      </c>
    </row>
    <row r="8" spans="2:13" ht="21" customHeight="1" thickBot="1">
      <c r="B8" s="5"/>
      <c r="C8" s="7"/>
      <c r="D8" s="36" t="s">
        <v>88</v>
      </c>
      <c r="E8" s="37" t="s">
        <v>89</v>
      </c>
      <c r="F8" s="38"/>
      <c r="G8" s="30"/>
      <c r="H8" s="31"/>
      <c r="I8" s="39"/>
      <c r="J8" s="40"/>
      <c r="K8" s="36" t="s">
        <v>88</v>
      </c>
      <c r="L8" s="37" t="s">
        <v>89</v>
      </c>
      <c r="M8" s="38"/>
    </row>
    <row r="9" spans="2:13" ht="21" customHeight="1" thickBot="1">
      <c r="B9" s="20">
        <v>1</v>
      </c>
      <c r="C9" s="21" t="s">
        <v>1</v>
      </c>
      <c r="D9" s="41">
        <v>1772654</v>
      </c>
      <c r="E9" s="82">
        <v>1467312</v>
      </c>
      <c r="F9" s="42">
        <f>ROUND((D9-E9)/E9*100,1)</f>
        <v>20.8</v>
      </c>
      <c r="G9" s="30"/>
      <c r="H9" s="31"/>
      <c r="I9" s="69">
        <v>41</v>
      </c>
      <c r="J9" s="43" t="s">
        <v>39</v>
      </c>
      <c r="K9" s="44">
        <v>109700</v>
      </c>
      <c r="L9" s="89">
        <v>102274</v>
      </c>
      <c r="M9" s="45">
        <f>ROUND((K9-L9)/L9*100,1)</f>
        <v>7.3</v>
      </c>
    </row>
    <row r="10" spans="2:13" ht="21" customHeight="1" thickBot="1" thickTop="1">
      <c r="B10" s="106" t="s">
        <v>85</v>
      </c>
      <c r="C10" s="107"/>
      <c r="D10" s="46">
        <f>D9</f>
        <v>1772654</v>
      </c>
      <c r="E10" s="83">
        <f>E9</f>
        <v>1467312</v>
      </c>
      <c r="F10" s="48">
        <f>ROUND((D10-E10)/E10*100,1)</f>
        <v>20.8</v>
      </c>
      <c r="G10" s="30"/>
      <c r="H10" s="31"/>
      <c r="I10" s="70">
        <v>42</v>
      </c>
      <c r="J10" s="49" t="s">
        <v>40</v>
      </c>
      <c r="K10" s="50">
        <v>38972</v>
      </c>
      <c r="L10" s="84">
        <v>33853</v>
      </c>
      <c r="M10" s="51">
        <f>ROUND((K10-L10)/L10*100,1)</f>
        <v>15.1</v>
      </c>
    </row>
    <row r="11" spans="2:13" ht="21" customHeight="1" thickTop="1">
      <c r="B11" s="22">
        <v>2</v>
      </c>
      <c r="C11" s="23" t="s">
        <v>2</v>
      </c>
      <c r="D11" s="50">
        <v>445126</v>
      </c>
      <c r="E11" s="84">
        <v>246171</v>
      </c>
      <c r="F11" s="51">
        <f>ROUND((D11-E11)/E11*100,1)</f>
        <v>80.8</v>
      </c>
      <c r="G11" s="30"/>
      <c r="H11" s="31"/>
      <c r="I11" s="70">
        <v>43</v>
      </c>
      <c r="J11" s="53" t="s">
        <v>41</v>
      </c>
      <c r="K11" s="50">
        <v>121577</v>
      </c>
      <c r="L11" s="84">
        <v>106086</v>
      </c>
      <c r="M11" s="51">
        <f aca="true" t="shared" si="0" ref="M11:M33">ROUND((K11-L11)/L11*100,1)</f>
        <v>14.6</v>
      </c>
    </row>
    <row r="12" spans="2:13" ht="21" customHeight="1">
      <c r="B12" s="22">
        <v>3</v>
      </c>
      <c r="C12" s="24" t="s">
        <v>3</v>
      </c>
      <c r="D12" s="50">
        <v>940273</v>
      </c>
      <c r="E12" s="84">
        <v>677732</v>
      </c>
      <c r="F12" s="51">
        <f>ROUND((D12-E12)/E12*100,1)</f>
        <v>38.7</v>
      </c>
      <c r="G12" s="30"/>
      <c r="H12" s="31"/>
      <c r="I12" s="70">
        <v>44</v>
      </c>
      <c r="J12" s="49" t="s">
        <v>42</v>
      </c>
      <c r="K12" s="50">
        <v>64836</v>
      </c>
      <c r="L12" s="84">
        <v>63725</v>
      </c>
      <c r="M12" s="51">
        <f t="shared" si="0"/>
        <v>1.7</v>
      </c>
    </row>
    <row r="13" spans="2:13" ht="21" customHeight="1">
      <c r="B13" s="22">
        <v>4</v>
      </c>
      <c r="C13" s="23" t="s">
        <v>4</v>
      </c>
      <c r="D13" s="50">
        <v>819519</v>
      </c>
      <c r="E13" s="84">
        <v>742850</v>
      </c>
      <c r="F13" s="51">
        <f>ROUND((D13-E13)/E13*100,1)</f>
        <v>10.3</v>
      </c>
      <c r="G13" s="30"/>
      <c r="H13" s="31"/>
      <c r="I13" s="70">
        <v>45</v>
      </c>
      <c r="J13" s="49" t="s">
        <v>43</v>
      </c>
      <c r="K13" s="50">
        <v>75180</v>
      </c>
      <c r="L13" s="84">
        <v>73437</v>
      </c>
      <c r="M13" s="51">
        <f t="shared" si="0"/>
        <v>2.4</v>
      </c>
    </row>
    <row r="14" spans="2:13" ht="21" customHeight="1">
      <c r="B14" s="22">
        <v>5</v>
      </c>
      <c r="C14" s="23" t="s">
        <v>5</v>
      </c>
      <c r="D14" s="50">
        <v>435494</v>
      </c>
      <c r="E14" s="84">
        <v>420108</v>
      </c>
      <c r="F14" s="51">
        <f aca="true" t="shared" si="1" ref="F14:F50">ROUND((D14-E14)/E14*100,1)</f>
        <v>3.7</v>
      </c>
      <c r="G14" s="30"/>
      <c r="H14" s="31"/>
      <c r="I14" s="70">
        <v>46</v>
      </c>
      <c r="J14" s="49" t="s">
        <v>44</v>
      </c>
      <c r="K14" s="50">
        <v>86722</v>
      </c>
      <c r="L14" s="84">
        <v>85562</v>
      </c>
      <c r="M14" s="51">
        <f t="shared" si="0"/>
        <v>1.4</v>
      </c>
    </row>
    <row r="15" spans="2:13" ht="21" customHeight="1">
      <c r="B15" s="22">
        <v>6</v>
      </c>
      <c r="C15" s="23" t="s">
        <v>6</v>
      </c>
      <c r="D15" s="50">
        <v>1162595</v>
      </c>
      <c r="E15" s="84">
        <v>958166</v>
      </c>
      <c r="F15" s="51">
        <f t="shared" si="1"/>
        <v>21.3</v>
      </c>
      <c r="G15" s="30"/>
      <c r="H15" s="31"/>
      <c r="I15" s="70">
        <v>47</v>
      </c>
      <c r="J15" s="49" t="s">
        <v>45</v>
      </c>
      <c r="K15" s="50">
        <v>129825</v>
      </c>
      <c r="L15" s="84">
        <v>114713</v>
      </c>
      <c r="M15" s="51">
        <f t="shared" si="0"/>
        <v>13.2</v>
      </c>
    </row>
    <row r="16" spans="2:13" ht="21" customHeight="1">
      <c r="B16" s="22">
        <v>7</v>
      </c>
      <c r="C16" s="23" t="s">
        <v>7</v>
      </c>
      <c r="D16" s="50">
        <v>141200</v>
      </c>
      <c r="E16" s="84">
        <v>99589</v>
      </c>
      <c r="F16" s="51">
        <f t="shared" si="1"/>
        <v>41.8</v>
      </c>
      <c r="G16" s="30"/>
      <c r="H16" s="31"/>
      <c r="I16" s="70">
        <v>48</v>
      </c>
      <c r="J16" s="49" t="s">
        <v>46</v>
      </c>
      <c r="K16" s="50">
        <v>144124</v>
      </c>
      <c r="L16" s="84">
        <v>98129</v>
      </c>
      <c r="M16" s="51">
        <f t="shared" si="0"/>
        <v>46.9</v>
      </c>
    </row>
    <row r="17" spans="2:13" ht="21" customHeight="1">
      <c r="B17" s="22">
        <v>8</v>
      </c>
      <c r="C17" s="23" t="s">
        <v>8</v>
      </c>
      <c r="D17" s="50">
        <v>402933</v>
      </c>
      <c r="E17" s="84">
        <v>325345</v>
      </c>
      <c r="F17" s="51">
        <f t="shared" si="1"/>
        <v>23.8</v>
      </c>
      <c r="G17" s="30"/>
      <c r="H17" s="31"/>
      <c r="I17" s="70">
        <v>49</v>
      </c>
      <c r="J17" s="49" t="s">
        <v>47</v>
      </c>
      <c r="K17" s="50">
        <v>107748</v>
      </c>
      <c r="L17" s="84">
        <v>107546</v>
      </c>
      <c r="M17" s="51">
        <f t="shared" si="0"/>
        <v>0.2</v>
      </c>
    </row>
    <row r="18" spans="2:13" ht="21" customHeight="1">
      <c r="B18" s="22">
        <v>9</v>
      </c>
      <c r="C18" s="23" t="s">
        <v>9</v>
      </c>
      <c r="D18" s="50">
        <v>921326</v>
      </c>
      <c r="E18" s="84">
        <v>775660</v>
      </c>
      <c r="F18" s="51">
        <f t="shared" si="1"/>
        <v>18.8</v>
      </c>
      <c r="G18" s="30"/>
      <c r="H18" s="31"/>
      <c r="I18" s="70">
        <v>50</v>
      </c>
      <c r="J18" s="49" t="s">
        <v>48</v>
      </c>
      <c r="K18" s="50">
        <v>110492</v>
      </c>
      <c r="L18" s="84">
        <v>94815</v>
      </c>
      <c r="M18" s="51">
        <f t="shared" si="0"/>
        <v>16.5</v>
      </c>
    </row>
    <row r="19" spans="2:13" ht="21" customHeight="1">
      <c r="B19" s="22">
        <v>10</v>
      </c>
      <c r="C19" s="23" t="s">
        <v>10</v>
      </c>
      <c r="D19" s="50">
        <v>731871</v>
      </c>
      <c r="E19" s="84">
        <v>666380</v>
      </c>
      <c r="F19" s="51">
        <f t="shared" si="1"/>
        <v>9.8</v>
      </c>
      <c r="G19" s="30"/>
      <c r="H19" s="31"/>
      <c r="I19" s="70">
        <v>51</v>
      </c>
      <c r="J19" s="49" t="s">
        <v>63</v>
      </c>
      <c r="K19" s="50">
        <v>185003</v>
      </c>
      <c r="L19" s="84">
        <v>153147</v>
      </c>
      <c r="M19" s="51">
        <f t="shared" si="0"/>
        <v>20.8</v>
      </c>
    </row>
    <row r="20" spans="2:13" ht="21" customHeight="1">
      <c r="B20" s="22">
        <v>11</v>
      </c>
      <c r="C20" s="23" t="s">
        <v>11</v>
      </c>
      <c r="D20" s="50">
        <v>533293</v>
      </c>
      <c r="E20" s="84">
        <v>380145</v>
      </c>
      <c r="F20" s="51">
        <f t="shared" si="1"/>
        <v>40.3</v>
      </c>
      <c r="G20" s="30"/>
      <c r="H20" s="31"/>
      <c r="I20" s="70">
        <v>52</v>
      </c>
      <c r="J20" s="49" t="s">
        <v>49</v>
      </c>
      <c r="K20" s="50">
        <v>137478</v>
      </c>
      <c r="L20" s="84">
        <v>107326</v>
      </c>
      <c r="M20" s="51">
        <f t="shared" si="0"/>
        <v>28.1</v>
      </c>
    </row>
    <row r="21" spans="2:13" ht="21" customHeight="1">
      <c r="B21" s="22">
        <v>12</v>
      </c>
      <c r="C21" s="23" t="s">
        <v>12</v>
      </c>
      <c r="D21" s="50">
        <v>406791</v>
      </c>
      <c r="E21" s="84">
        <v>414887</v>
      </c>
      <c r="F21" s="51">
        <f t="shared" si="1"/>
        <v>-2</v>
      </c>
      <c r="G21" s="30"/>
      <c r="H21" s="31"/>
      <c r="I21" s="70">
        <v>53</v>
      </c>
      <c r="J21" s="49" t="s">
        <v>50</v>
      </c>
      <c r="K21" s="50">
        <v>175108</v>
      </c>
      <c r="L21" s="84">
        <v>154360</v>
      </c>
      <c r="M21" s="51">
        <f t="shared" si="0"/>
        <v>13.4</v>
      </c>
    </row>
    <row r="22" spans="2:13" ht="21" customHeight="1">
      <c r="B22" s="22">
        <v>13</v>
      </c>
      <c r="C22" s="23" t="s">
        <v>13</v>
      </c>
      <c r="D22" s="50">
        <v>277539</v>
      </c>
      <c r="E22" s="84">
        <v>224114</v>
      </c>
      <c r="F22" s="51">
        <f t="shared" si="1"/>
        <v>23.8</v>
      </c>
      <c r="G22" s="30"/>
      <c r="H22" s="31"/>
      <c r="I22" s="70">
        <v>54</v>
      </c>
      <c r="J22" s="49" t="s">
        <v>51</v>
      </c>
      <c r="K22" s="50">
        <v>113010</v>
      </c>
      <c r="L22" s="84">
        <v>95614</v>
      </c>
      <c r="M22" s="51">
        <f t="shared" si="0"/>
        <v>18.2</v>
      </c>
    </row>
    <row r="23" spans="2:13" ht="21" customHeight="1">
      <c r="B23" s="22">
        <v>14</v>
      </c>
      <c r="C23" s="23" t="s">
        <v>14</v>
      </c>
      <c r="D23" s="50">
        <v>266591</v>
      </c>
      <c r="E23" s="84">
        <v>264468</v>
      </c>
      <c r="F23" s="51">
        <f t="shared" si="1"/>
        <v>0.8</v>
      </c>
      <c r="G23" s="30"/>
      <c r="H23" s="31"/>
      <c r="I23" s="70">
        <v>55</v>
      </c>
      <c r="J23" s="49" t="s">
        <v>52</v>
      </c>
      <c r="K23" s="50">
        <v>455900</v>
      </c>
      <c r="L23" s="84">
        <v>335846</v>
      </c>
      <c r="M23" s="51">
        <f t="shared" si="0"/>
        <v>35.7</v>
      </c>
    </row>
    <row r="24" spans="2:13" ht="21" customHeight="1">
      <c r="B24" s="22">
        <v>15</v>
      </c>
      <c r="C24" s="23" t="s">
        <v>15</v>
      </c>
      <c r="D24" s="50">
        <v>401845</v>
      </c>
      <c r="E24" s="84">
        <v>387150</v>
      </c>
      <c r="F24" s="51">
        <f t="shared" si="1"/>
        <v>3.8</v>
      </c>
      <c r="G24" s="30"/>
      <c r="H24" s="31"/>
      <c r="I24" s="70">
        <v>56</v>
      </c>
      <c r="J24" s="49" t="s">
        <v>53</v>
      </c>
      <c r="K24" s="50">
        <v>147851</v>
      </c>
      <c r="L24" s="84">
        <v>123747</v>
      </c>
      <c r="M24" s="51">
        <f t="shared" si="0"/>
        <v>19.5</v>
      </c>
    </row>
    <row r="25" spans="2:13" ht="21" customHeight="1">
      <c r="B25" s="22">
        <v>16</v>
      </c>
      <c r="C25" s="23" t="s">
        <v>16</v>
      </c>
      <c r="D25" s="50">
        <v>712793</v>
      </c>
      <c r="E25" s="84">
        <v>692728</v>
      </c>
      <c r="F25" s="51">
        <f t="shared" si="1"/>
        <v>2.9</v>
      </c>
      <c r="G25" s="30"/>
      <c r="H25" s="31"/>
      <c r="I25" s="70">
        <v>57</v>
      </c>
      <c r="J25" s="49" t="s">
        <v>86</v>
      </c>
      <c r="K25" s="50">
        <v>109631</v>
      </c>
      <c r="L25" s="84">
        <v>88464</v>
      </c>
      <c r="M25" s="51">
        <f t="shared" si="0"/>
        <v>23.9</v>
      </c>
    </row>
    <row r="26" spans="2:13" ht="21" customHeight="1">
      <c r="B26" s="22">
        <v>17</v>
      </c>
      <c r="C26" s="23" t="s">
        <v>17</v>
      </c>
      <c r="D26" s="50">
        <v>438383</v>
      </c>
      <c r="E26" s="84">
        <v>349875</v>
      </c>
      <c r="F26" s="51">
        <f t="shared" si="1"/>
        <v>25.3</v>
      </c>
      <c r="G26" s="30"/>
      <c r="H26" s="31"/>
      <c r="I26" s="70">
        <v>58</v>
      </c>
      <c r="J26" s="49" t="s">
        <v>54</v>
      </c>
      <c r="K26" s="50">
        <v>184953</v>
      </c>
      <c r="L26" s="84">
        <v>174483</v>
      </c>
      <c r="M26" s="51">
        <f t="shared" si="0"/>
        <v>6</v>
      </c>
    </row>
    <row r="27" spans="2:13" ht="21" customHeight="1">
      <c r="B27" s="22">
        <v>18</v>
      </c>
      <c r="C27" s="23" t="s">
        <v>18</v>
      </c>
      <c r="D27" s="50">
        <v>366244</v>
      </c>
      <c r="E27" s="84">
        <v>317785</v>
      </c>
      <c r="F27" s="51">
        <f t="shared" si="1"/>
        <v>15.2</v>
      </c>
      <c r="G27" s="30"/>
      <c r="H27" s="31"/>
      <c r="I27" s="70">
        <v>59</v>
      </c>
      <c r="J27" s="49" t="s">
        <v>55</v>
      </c>
      <c r="K27" s="50">
        <v>167449</v>
      </c>
      <c r="L27" s="84">
        <v>166725</v>
      </c>
      <c r="M27" s="51">
        <f t="shared" si="0"/>
        <v>0.4</v>
      </c>
    </row>
    <row r="28" spans="2:13" ht="21" customHeight="1">
      <c r="B28" s="22">
        <v>19</v>
      </c>
      <c r="C28" s="23" t="s">
        <v>19</v>
      </c>
      <c r="D28" s="50">
        <v>367260</v>
      </c>
      <c r="E28" s="84">
        <v>309808</v>
      </c>
      <c r="F28" s="51">
        <f t="shared" si="1"/>
        <v>18.5</v>
      </c>
      <c r="G28" s="30"/>
      <c r="H28" s="31"/>
      <c r="I28" s="70">
        <v>60</v>
      </c>
      <c r="J28" s="49" t="s">
        <v>56</v>
      </c>
      <c r="K28" s="50">
        <v>211799</v>
      </c>
      <c r="L28" s="84">
        <v>201125</v>
      </c>
      <c r="M28" s="51">
        <f t="shared" si="0"/>
        <v>5.3</v>
      </c>
    </row>
    <row r="29" spans="2:13" ht="21" customHeight="1">
      <c r="B29" s="22">
        <v>20</v>
      </c>
      <c r="C29" s="23" t="s">
        <v>20</v>
      </c>
      <c r="D29" s="50">
        <v>132284</v>
      </c>
      <c r="E29" s="84">
        <v>131665</v>
      </c>
      <c r="F29" s="51">
        <f t="shared" si="1"/>
        <v>0.5</v>
      </c>
      <c r="G29" s="30"/>
      <c r="H29" s="31"/>
      <c r="I29" s="70">
        <v>61</v>
      </c>
      <c r="J29" s="49" t="s">
        <v>57</v>
      </c>
      <c r="K29" s="50">
        <v>131016</v>
      </c>
      <c r="L29" s="84">
        <v>123930</v>
      </c>
      <c r="M29" s="51">
        <f t="shared" si="0"/>
        <v>5.7</v>
      </c>
    </row>
    <row r="30" spans="2:13" ht="21" customHeight="1">
      <c r="B30" s="22">
        <v>21</v>
      </c>
      <c r="C30" s="23" t="s">
        <v>21</v>
      </c>
      <c r="D30" s="50">
        <v>49064</v>
      </c>
      <c r="E30" s="84">
        <v>19914</v>
      </c>
      <c r="F30" s="51">
        <f t="shared" si="1"/>
        <v>146.4</v>
      </c>
      <c r="G30" s="30"/>
      <c r="H30" s="31"/>
      <c r="I30" s="70">
        <v>62</v>
      </c>
      <c r="J30" s="49" t="s">
        <v>58</v>
      </c>
      <c r="K30" s="50">
        <v>108578</v>
      </c>
      <c r="L30" s="84">
        <v>108032</v>
      </c>
      <c r="M30" s="51">
        <f t="shared" si="0"/>
        <v>0.5</v>
      </c>
    </row>
    <row r="31" spans="2:13" ht="21" customHeight="1" thickBot="1">
      <c r="B31" s="22">
        <v>22</v>
      </c>
      <c r="C31" s="23" t="s">
        <v>22</v>
      </c>
      <c r="D31" s="50">
        <v>204644</v>
      </c>
      <c r="E31" s="84">
        <v>198897</v>
      </c>
      <c r="F31" s="51">
        <f t="shared" si="1"/>
        <v>2.9</v>
      </c>
      <c r="G31" s="30"/>
      <c r="H31" s="31"/>
      <c r="I31" s="71">
        <v>63</v>
      </c>
      <c r="J31" s="49" t="s">
        <v>59</v>
      </c>
      <c r="K31" s="50">
        <v>80068</v>
      </c>
      <c r="L31" s="90">
        <v>74814</v>
      </c>
      <c r="M31" s="51">
        <f t="shared" si="0"/>
        <v>7</v>
      </c>
    </row>
    <row r="32" spans="2:13" ht="21" customHeight="1" thickBot="1" thickTop="1">
      <c r="B32" s="22">
        <v>23</v>
      </c>
      <c r="C32" s="23" t="s">
        <v>23</v>
      </c>
      <c r="D32" s="50">
        <v>206678</v>
      </c>
      <c r="E32" s="84">
        <v>167679</v>
      </c>
      <c r="F32" s="51">
        <f t="shared" si="1"/>
        <v>23.3</v>
      </c>
      <c r="G32" s="30"/>
      <c r="H32" s="31"/>
      <c r="I32" s="108" t="s">
        <v>61</v>
      </c>
      <c r="J32" s="109"/>
      <c r="K32" s="46">
        <f>SUM(K9:K31)</f>
        <v>3197020</v>
      </c>
      <c r="L32" s="47">
        <f>SUM(L9:L31)</f>
        <v>2787753</v>
      </c>
      <c r="M32" s="48">
        <f t="shared" si="0"/>
        <v>14.7</v>
      </c>
    </row>
    <row r="33" spans="2:13" ht="21" customHeight="1" thickBot="1" thickTop="1">
      <c r="B33" s="22">
        <v>24</v>
      </c>
      <c r="C33" s="23" t="s">
        <v>24</v>
      </c>
      <c r="D33" s="50">
        <v>282273</v>
      </c>
      <c r="E33" s="84">
        <v>278372</v>
      </c>
      <c r="F33" s="51">
        <f t="shared" si="1"/>
        <v>1.4</v>
      </c>
      <c r="G33" s="30"/>
      <c r="H33" s="31"/>
      <c r="I33" s="110" t="s">
        <v>87</v>
      </c>
      <c r="J33" s="111"/>
      <c r="K33" s="54">
        <f>K32+D50+D10</f>
        <v>19883933</v>
      </c>
      <c r="L33" s="54">
        <f>L32+E50+E10</f>
        <v>17269593</v>
      </c>
      <c r="M33" s="55">
        <f t="shared" si="0"/>
        <v>15.1</v>
      </c>
    </row>
    <row r="34" spans="2:13" ht="21" customHeight="1">
      <c r="B34" s="22">
        <v>25</v>
      </c>
      <c r="C34" s="23" t="s">
        <v>25</v>
      </c>
      <c r="D34" s="50">
        <v>118740</v>
      </c>
      <c r="E34" s="84">
        <v>101325</v>
      </c>
      <c r="F34" s="51">
        <f t="shared" si="1"/>
        <v>17.2</v>
      </c>
      <c r="G34" s="30"/>
      <c r="H34" s="31"/>
      <c r="I34" s="56"/>
      <c r="J34" s="56"/>
      <c r="K34" s="41"/>
      <c r="L34" s="41"/>
      <c r="M34" s="57"/>
    </row>
    <row r="35" spans="2:13" ht="21" customHeight="1">
      <c r="B35" s="22">
        <v>26</v>
      </c>
      <c r="C35" s="23" t="s">
        <v>26</v>
      </c>
      <c r="D35" s="50">
        <v>233681</v>
      </c>
      <c r="E35" s="84">
        <v>221568</v>
      </c>
      <c r="F35" s="51">
        <f t="shared" si="1"/>
        <v>5.5</v>
      </c>
      <c r="G35" s="30"/>
      <c r="H35" s="31"/>
      <c r="I35" s="58"/>
      <c r="J35" s="59"/>
      <c r="K35" s="59"/>
      <c r="L35" s="59"/>
      <c r="M35" s="59"/>
    </row>
    <row r="36" spans="2:13" ht="21" customHeight="1">
      <c r="B36" s="22">
        <v>27</v>
      </c>
      <c r="C36" s="23" t="s">
        <v>27</v>
      </c>
      <c r="D36" s="50">
        <v>216621</v>
      </c>
      <c r="E36" s="84">
        <v>192382</v>
      </c>
      <c r="F36" s="51">
        <f t="shared" si="1"/>
        <v>12.6</v>
      </c>
      <c r="G36" s="30"/>
      <c r="H36" s="31"/>
      <c r="I36" s="60"/>
      <c r="J36" s="59"/>
      <c r="K36" s="59"/>
      <c r="L36" s="59"/>
      <c r="M36" s="59"/>
    </row>
    <row r="37" spans="2:13" ht="21" customHeight="1">
      <c r="B37" s="22">
        <v>28</v>
      </c>
      <c r="C37" s="23" t="s">
        <v>28</v>
      </c>
      <c r="D37" s="50">
        <v>752833</v>
      </c>
      <c r="E37" s="84">
        <v>746323</v>
      </c>
      <c r="F37" s="51">
        <f t="shared" si="1"/>
        <v>0.9</v>
      </c>
      <c r="G37" s="30"/>
      <c r="H37" s="31"/>
      <c r="I37" s="59"/>
      <c r="J37" s="59"/>
      <c r="K37" s="59"/>
      <c r="L37" s="59"/>
      <c r="M37" s="59"/>
    </row>
    <row r="38" spans="2:13" ht="21" customHeight="1">
      <c r="B38" s="22">
        <v>29</v>
      </c>
      <c r="C38" s="23" t="s">
        <v>29</v>
      </c>
      <c r="D38" s="50">
        <v>191558</v>
      </c>
      <c r="E38" s="84">
        <v>183450</v>
      </c>
      <c r="F38" s="51">
        <f t="shared" si="1"/>
        <v>4.4</v>
      </c>
      <c r="G38" s="30"/>
      <c r="H38" s="31"/>
      <c r="I38" s="59"/>
      <c r="J38" s="59"/>
      <c r="K38" s="59"/>
      <c r="L38" s="59"/>
      <c r="M38" s="59"/>
    </row>
    <row r="39" spans="2:13" ht="21" customHeight="1">
      <c r="B39" s="22">
        <v>30</v>
      </c>
      <c r="C39" s="23" t="s">
        <v>30</v>
      </c>
      <c r="D39" s="50">
        <v>40831</v>
      </c>
      <c r="E39" s="84">
        <v>49257</v>
      </c>
      <c r="F39" s="51">
        <f t="shared" si="1"/>
        <v>-17.1</v>
      </c>
      <c r="G39" s="30"/>
      <c r="H39" s="31"/>
      <c r="I39" s="59"/>
      <c r="J39" s="59"/>
      <c r="K39" s="59"/>
      <c r="L39" s="59"/>
      <c r="M39" s="59"/>
    </row>
    <row r="40" spans="2:13" ht="21" customHeight="1">
      <c r="B40" s="22">
        <v>31</v>
      </c>
      <c r="C40" s="23" t="s">
        <v>31</v>
      </c>
      <c r="D40" s="50">
        <v>255928</v>
      </c>
      <c r="E40" s="84">
        <v>238909</v>
      </c>
      <c r="F40" s="51">
        <f t="shared" si="1"/>
        <v>7.1</v>
      </c>
      <c r="G40" s="30"/>
      <c r="H40" s="31"/>
      <c r="I40" s="59"/>
      <c r="J40" s="59"/>
      <c r="K40" s="59"/>
      <c r="L40" s="59"/>
      <c r="M40" s="59"/>
    </row>
    <row r="41" spans="2:13" ht="21" customHeight="1">
      <c r="B41" s="22">
        <v>32</v>
      </c>
      <c r="C41" s="23" t="s">
        <v>32</v>
      </c>
      <c r="D41" s="50">
        <v>237458</v>
      </c>
      <c r="E41" s="84">
        <v>205803</v>
      </c>
      <c r="F41" s="51">
        <f t="shared" si="1"/>
        <v>15.4</v>
      </c>
      <c r="G41" s="30"/>
      <c r="H41" s="31"/>
      <c r="I41" s="59"/>
      <c r="J41" s="59"/>
      <c r="K41" s="59"/>
      <c r="L41" s="59"/>
      <c r="M41" s="59"/>
    </row>
    <row r="42" spans="2:13" ht="21" customHeight="1">
      <c r="B42" s="22">
        <v>33</v>
      </c>
      <c r="C42" s="23" t="s">
        <v>33</v>
      </c>
      <c r="D42" s="50">
        <v>194908</v>
      </c>
      <c r="E42" s="84">
        <v>185513</v>
      </c>
      <c r="F42" s="51">
        <f t="shared" si="1"/>
        <v>5.1</v>
      </c>
      <c r="G42" s="30"/>
      <c r="H42" s="31"/>
      <c r="I42" s="59"/>
      <c r="J42" s="59"/>
      <c r="K42" s="59"/>
      <c r="L42" s="59"/>
      <c r="M42" s="59"/>
    </row>
    <row r="43" spans="2:13" ht="21" customHeight="1">
      <c r="B43" s="22">
        <v>34</v>
      </c>
      <c r="C43" s="23" t="s">
        <v>34</v>
      </c>
      <c r="D43" s="50">
        <v>508709</v>
      </c>
      <c r="E43" s="84">
        <v>369519</v>
      </c>
      <c r="F43" s="51">
        <f t="shared" si="1"/>
        <v>37.7</v>
      </c>
      <c r="G43" s="30"/>
      <c r="H43" s="31"/>
      <c r="I43" s="59"/>
      <c r="J43" s="59"/>
      <c r="K43" s="59"/>
      <c r="L43" s="59"/>
      <c r="M43" s="59"/>
    </row>
    <row r="44" spans="2:13" ht="21" customHeight="1">
      <c r="B44" s="22">
        <v>35</v>
      </c>
      <c r="C44" s="23" t="s">
        <v>35</v>
      </c>
      <c r="D44" s="50">
        <v>222808</v>
      </c>
      <c r="E44" s="84">
        <v>228712</v>
      </c>
      <c r="F44" s="51">
        <f t="shared" si="1"/>
        <v>-2.6</v>
      </c>
      <c r="G44" s="30"/>
      <c r="H44" s="31"/>
      <c r="I44" s="59"/>
      <c r="J44" s="59"/>
      <c r="K44" s="59"/>
      <c r="L44" s="59"/>
      <c r="M44" s="59"/>
    </row>
    <row r="45" spans="2:13" ht="21" customHeight="1">
      <c r="B45" s="22">
        <v>36</v>
      </c>
      <c r="C45" s="23" t="s">
        <v>36</v>
      </c>
      <c r="D45" s="50">
        <v>355016</v>
      </c>
      <c r="E45" s="84">
        <v>346662</v>
      </c>
      <c r="F45" s="51">
        <f t="shared" si="1"/>
        <v>2.4</v>
      </c>
      <c r="G45" s="30"/>
      <c r="H45" s="31"/>
      <c r="I45" s="59"/>
      <c r="J45" s="59"/>
      <c r="K45" s="59"/>
      <c r="L45" s="59"/>
      <c r="M45" s="59"/>
    </row>
    <row r="46" spans="2:13" ht="21" customHeight="1">
      <c r="B46" s="22">
        <v>37</v>
      </c>
      <c r="C46" s="23" t="s">
        <v>37</v>
      </c>
      <c r="D46" s="50">
        <v>237464</v>
      </c>
      <c r="E46" s="84">
        <v>230836</v>
      </c>
      <c r="F46" s="51">
        <f t="shared" si="1"/>
        <v>2.9</v>
      </c>
      <c r="G46" s="30"/>
      <c r="H46" s="31"/>
      <c r="I46" s="59"/>
      <c r="J46" s="59"/>
      <c r="K46" s="59"/>
      <c r="L46" s="59"/>
      <c r="M46" s="59"/>
    </row>
    <row r="47" spans="2:13" ht="21" customHeight="1">
      <c r="B47" s="22">
        <v>38</v>
      </c>
      <c r="C47" s="21" t="s">
        <v>38</v>
      </c>
      <c r="D47" s="41">
        <v>192732</v>
      </c>
      <c r="E47" s="85">
        <v>185776</v>
      </c>
      <c r="F47" s="42">
        <f t="shared" si="1"/>
        <v>3.7</v>
      </c>
      <c r="G47" s="30"/>
      <c r="H47" s="31"/>
      <c r="I47" s="59"/>
      <c r="J47" s="59"/>
      <c r="K47" s="59"/>
      <c r="L47" s="59"/>
      <c r="M47" s="59"/>
    </row>
    <row r="48" spans="2:13" ht="21" customHeight="1">
      <c r="B48" s="22">
        <v>39</v>
      </c>
      <c r="C48" s="72" t="s">
        <v>62</v>
      </c>
      <c r="D48" s="91">
        <v>365199</v>
      </c>
      <c r="E48" s="86">
        <v>344487</v>
      </c>
      <c r="F48" s="73">
        <f t="shared" si="1"/>
        <v>6</v>
      </c>
      <c r="G48" s="30"/>
      <c r="H48" s="31"/>
      <c r="I48" s="59"/>
      <c r="J48" s="59"/>
      <c r="K48" s="59"/>
      <c r="L48" s="59"/>
      <c r="M48" s="59"/>
    </row>
    <row r="49" spans="2:13" ht="21" customHeight="1" thickBot="1">
      <c r="B49" s="52">
        <v>40</v>
      </c>
      <c r="C49" s="74" t="s">
        <v>93</v>
      </c>
      <c r="D49" s="92">
        <v>143754</v>
      </c>
      <c r="E49" s="87">
        <v>134518</v>
      </c>
      <c r="F49" s="75">
        <f t="shared" si="1"/>
        <v>6.9</v>
      </c>
      <c r="G49" s="30"/>
      <c r="H49" s="31"/>
      <c r="I49" s="59"/>
      <c r="J49" s="59"/>
      <c r="K49" s="59"/>
      <c r="L49" s="59"/>
      <c r="M49" s="59"/>
    </row>
    <row r="50" spans="2:13" ht="21" customHeight="1" thickBot="1" thickTop="1">
      <c r="B50" s="99" t="s">
        <v>60</v>
      </c>
      <c r="C50" s="100"/>
      <c r="D50" s="66">
        <f>SUM(D11:D49)</f>
        <v>14914259</v>
      </c>
      <c r="E50" s="66">
        <f>SUM(E11:E49)</f>
        <v>13014528</v>
      </c>
      <c r="F50" s="68">
        <f t="shared" si="1"/>
        <v>14.6</v>
      </c>
      <c r="G50" s="30"/>
      <c r="H50" s="31"/>
      <c r="K50" s="59"/>
      <c r="L50" s="59"/>
      <c r="M50" s="59"/>
    </row>
    <row r="51" spans="4:13" ht="21" customHeight="1">
      <c r="D51" s="67"/>
      <c r="E51" s="67"/>
      <c r="F51" s="67"/>
      <c r="K51" s="59"/>
      <c r="L51" s="59"/>
      <c r="M51" s="59"/>
    </row>
    <row r="52" spans="11:13" ht="21" customHeight="1">
      <c r="K52" s="59"/>
      <c r="L52" s="59"/>
      <c r="M52" s="59"/>
    </row>
    <row r="53" spans="11:13" ht="21" customHeight="1">
      <c r="K53" s="59"/>
      <c r="L53" s="59"/>
      <c r="M53" s="59"/>
    </row>
    <row r="54" spans="11:13" ht="21" customHeight="1">
      <c r="K54" s="59"/>
      <c r="L54" s="59"/>
      <c r="M54" s="59"/>
    </row>
    <row r="55" spans="11:13" ht="21" customHeight="1">
      <c r="K55" s="59"/>
      <c r="L55" s="59"/>
      <c r="M55" s="59"/>
    </row>
    <row r="56" spans="11:13" ht="21" customHeight="1">
      <c r="K56" s="59"/>
      <c r="L56" s="59"/>
      <c r="M56" s="59"/>
    </row>
    <row r="57" spans="11:13" ht="21" customHeight="1">
      <c r="K57" s="59"/>
      <c r="L57" s="59"/>
      <c r="M57" s="59"/>
    </row>
    <row r="58" spans="11:13" ht="21" customHeight="1">
      <c r="K58" s="59"/>
      <c r="L58" s="59"/>
      <c r="M58" s="59"/>
    </row>
    <row r="59" spans="11:13" ht="21" customHeight="1">
      <c r="K59" s="59"/>
      <c r="L59" s="59"/>
      <c r="M59" s="59"/>
    </row>
    <row r="60" spans="11:13" ht="21" customHeight="1">
      <c r="K60" s="59"/>
      <c r="L60" s="59"/>
      <c r="M60" s="59"/>
    </row>
    <row r="61" spans="11:13" ht="21" customHeight="1">
      <c r="K61" s="59"/>
      <c r="L61" s="59"/>
      <c r="M61" s="59"/>
    </row>
    <row r="62" spans="11:13" ht="21" customHeight="1">
      <c r="K62" s="59"/>
      <c r="L62" s="59"/>
      <c r="M62" s="59"/>
    </row>
    <row r="63" spans="11:13" ht="21" customHeight="1">
      <c r="K63" s="59"/>
      <c r="L63" s="59"/>
      <c r="M63" s="59"/>
    </row>
    <row r="64" spans="11:13" ht="21" customHeight="1">
      <c r="K64" s="59"/>
      <c r="L64" s="59"/>
      <c r="M64" s="59"/>
    </row>
    <row r="65" spans="11:13" ht="21" customHeight="1">
      <c r="K65" s="59"/>
      <c r="L65" s="59"/>
      <c r="M65" s="59"/>
    </row>
    <row r="66" spans="11:13" ht="21" customHeight="1">
      <c r="K66" s="59"/>
      <c r="L66" s="59"/>
      <c r="M66" s="59"/>
    </row>
    <row r="67" spans="11:13" ht="21" customHeight="1">
      <c r="K67" s="59"/>
      <c r="L67" s="59"/>
      <c r="M67" s="59"/>
    </row>
    <row r="68" spans="11:13" ht="21" customHeight="1">
      <c r="K68" s="59"/>
      <c r="L68" s="59"/>
      <c r="M68" s="59"/>
    </row>
    <row r="69" spans="11:13" ht="21" customHeight="1">
      <c r="K69" s="59"/>
      <c r="L69" s="59"/>
      <c r="M69" s="59"/>
    </row>
    <row r="70" spans="11:13" ht="21" customHeight="1">
      <c r="K70" s="59"/>
      <c r="L70" s="59"/>
      <c r="M70" s="59"/>
    </row>
    <row r="71" spans="11:13" ht="21" customHeight="1">
      <c r="K71" s="59"/>
      <c r="L71" s="59"/>
      <c r="M71" s="59"/>
    </row>
    <row r="72" spans="11:13" ht="21" customHeight="1">
      <c r="K72" s="59"/>
      <c r="L72" s="59"/>
      <c r="M72" s="59"/>
    </row>
    <row r="73" spans="11:13" ht="21" customHeight="1">
      <c r="K73" s="59"/>
      <c r="L73" s="59"/>
      <c r="M73" s="59"/>
    </row>
    <row r="74" spans="11:13" ht="21" customHeight="1">
      <c r="K74" s="59"/>
      <c r="L74" s="59"/>
      <c r="M74" s="59"/>
    </row>
    <row r="75" spans="11:13" ht="21" customHeight="1">
      <c r="K75" s="59"/>
      <c r="L75" s="59"/>
      <c r="M75" s="59"/>
    </row>
    <row r="76" spans="11:13" ht="21" customHeight="1">
      <c r="K76" s="59"/>
      <c r="L76" s="59"/>
      <c r="M76" s="59"/>
    </row>
    <row r="77" ht="21" customHeight="1"/>
    <row r="78" ht="21" customHeight="1"/>
    <row r="79" ht="21.75" customHeight="1"/>
    <row r="80" ht="21" customHeight="1"/>
  </sheetData>
  <sheetProtection/>
  <mergeCells count="7">
    <mergeCell ref="B50:C50"/>
    <mergeCell ref="B2:M2"/>
    <mergeCell ref="B7:C7"/>
    <mergeCell ref="I7:J7"/>
    <mergeCell ref="B10:C10"/>
    <mergeCell ref="I32:J32"/>
    <mergeCell ref="I33:J33"/>
  </mergeCells>
  <printOptions/>
  <pageMargins left="0.9055118110236221" right="0.984251968503937" top="0.7874015748031497" bottom="0.5905511811023623" header="0.5118110236220472" footer="0.5118110236220472"/>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view="pageBreakPreview" zoomScaleSheetLayoutView="100" zoomScalePageLayoutView="0" workbookViewId="0" topLeftCell="A1">
      <selection activeCell="H5" sqref="H5"/>
    </sheetView>
  </sheetViews>
  <sheetFormatPr defaultColWidth="9.00390625" defaultRowHeight="13.5"/>
  <cols>
    <col min="1" max="1" width="24.625" style="13" customWidth="1"/>
    <col min="2" max="5" width="9.625" style="13" customWidth="1"/>
    <col min="6" max="6" width="9.25390625" style="13" customWidth="1"/>
    <col min="7" max="7" width="5.625" style="13" customWidth="1"/>
    <col min="8" max="8" width="11.75390625" style="13" customWidth="1"/>
    <col min="9" max="10" width="9.00390625" style="13" customWidth="1"/>
    <col min="11" max="16384" width="9.00390625" style="13" customWidth="1"/>
  </cols>
  <sheetData>
    <row r="1" spans="1:8" ht="25.5" customHeight="1">
      <c r="A1" s="127" t="s">
        <v>66</v>
      </c>
      <c r="B1" s="127"/>
      <c r="C1" s="9"/>
      <c r="D1" s="10"/>
      <c r="E1" s="11"/>
      <c r="F1" s="11"/>
      <c r="G1" s="11"/>
      <c r="H1" s="12" t="s">
        <v>78</v>
      </c>
    </row>
    <row r="2" spans="1:8" ht="18.75" customHeight="1">
      <c r="A2" s="14" t="s">
        <v>67</v>
      </c>
      <c r="B2" s="123" t="s">
        <v>101</v>
      </c>
      <c r="C2" s="124"/>
      <c r="D2" s="123" t="s">
        <v>102</v>
      </c>
      <c r="E2" s="124"/>
      <c r="F2" s="119" t="s">
        <v>79</v>
      </c>
      <c r="G2" s="120"/>
      <c r="H2" s="15" t="s">
        <v>80</v>
      </c>
    </row>
    <row r="3" spans="1:8" ht="18.75" customHeight="1">
      <c r="A3" s="16"/>
      <c r="B3" s="121" t="s">
        <v>68</v>
      </c>
      <c r="C3" s="122"/>
      <c r="D3" s="121" t="s">
        <v>69</v>
      </c>
      <c r="E3" s="122"/>
      <c r="F3" s="121" t="s">
        <v>70</v>
      </c>
      <c r="G3" s="122"/>
      <c r="H3" s="19" t="s">
        <v>71</v>
      </c>
    </row>
    <row r="4" spans="1:8" ht="22.5" customHeight="1">
      <c r="A4" s="80" t="s">
        <v>94</v>
      </c>
      <c r="B4" s="112">
        <v>2224646</v>
      </c>
      <c r="C4" s="113"/>
      <c r="D4" s="114">
        <v>1866681</v>
      </c>
      <c r="E4" s="115"/>
      <c r="F4" s="116">
        <f aca="true" t="shared" si="0" ref="F4:F10">B4-D4</f>
        <v>357965</v>
      </c>
      <c r="G4" s="117"/>
      <c r="H4" s="77">
        <f aca="true" t="shared" si="1" ref="H4:H10">ROUND(F4/D4*100,1)</f>
        <v>19.2</v>
      </c>
    </row>
    <row r="5" spans="1:8" ht="22.5" customHeight="1">
      <c r="A5" s="81" t="s">
        <v>103</v>
      </c>
      <c r="B5" s="112">
        <v>1255500</v>
      </c>
      <c r="C5" s="113"/>
      <c r="D5" s="114">
        <v>1820</v>
      </c>
      <c r="E5" s="115"/>
      <c r="F5" s="116">
        <f t="shared" si="0"/>
        <v>1253680</v>
      </c>
      <c r="G5" s="117"/>
      <c r="H5" s="77">
        <f t="shared" si="1"/>
        <v>68883.5</v>
      </c>
    </row>
    <row r="6" spans="1:8" ht="22.5" customHeight="1">
      <c r="A6" s="98" t="s">
        <v>104</v>
      </c>
      <c r="B6" s="112">
        <v>635532</v>
      </c>
      <c r="C6" s="113"/>
      <c r="D6" s="114">
        <v>122158</v>
      </c>
      <c r="E6" s="115"/>
      <c r="F6" s="116">
        <f>B6-D6</f>
        <v>513374</v>
      </c>
      <c r="G6" s="117"/>
      <c r="H6" s="77">
        <f t="shared" si="1"/>
        <v>420.3</v>
      </c>
    </row>
    <row r="7" spans="1:8" ht="22.5" customHeight="1">
      <c r="A7" s="79" t="s">
        <v>95</v>
      </c>
      <c r="B7" s="112">
        <v>494114</v>
      </c>
      <c r="C7" s="113"/>
      <c r="D7" s="114">
        <v>515855</v>
      </c>
      <c r="E7" s="115"/>
      <c r="F7" s="116">
        <f>B7-D7</f>
        <v>-21741</v>
      </c>
      <c r="G7" s="117"/>
      <c r="H7" s="77">
        <f t="shared" si="1"/>
        <v>-4.2</v>
      </c>
    </row>
    <row r="8" spans="1:8" ht="22.5" customHeight="1">
      <c r="A8" s="79" t="s">
        <v>106</v>
      </c>
      <c r="B8" s="112">
        <v>406237</v>
      </c>
      <c r="C8" s="113"/>
      <c r="D8" s="114">
        <v>412871</v>
      </c>
      <c r="E8" s="115"/>
      <c r="F8" s="116">
        <f t="shared" si="0"/>
        <v>-6634</v>
      </c>
      <c r="G8" s="117"/>
      <c r="H8" s="77">
        <f t="shared" si="1"/>
        <v>-1.6</v>
      </c>
    </row>
    <row r="9" spans="1:8" ht="22.5" customHeight="1" thickBot="1">
      <c r="A9" s="95" t="s">
        <v>81</v>
      </c>
      <c r="B9" s="112">
        <f>B10-SUM(B4:C8)</f>
        <v>14867904</v>
      </c>
      <c r="C9" s="113"/>
      <c r="D9" s="112">
        <f>D10-SUM(D4:E8)</f>
        <v>14350208</v>
      </c>
      <c r="E9" s="113"/>
      <c r="F9" s="125">
        <f t="shared" si="0"/>
        <v>517696</v>
      </c>
      <c r="G9" s="126"/>
      <c r="H9" s="96">
        <f t="shared" si="1"/>
        <v>3.6</v>
      </c>
    </row>
    <row r="10" spans="1:8" ht="22.5" customHeight="1" thickTop="1">
      <c r="A10" s="93" t="s">
        <v>83</v>
      </c>
      <c r="B10" s="133">
        <f>'（１）特別交付税決定額'!K33</f>
        <v>19883933</v>
      </c>
      <c r="C10" s="130"/>
      <c r="D10" s="129">
        <f>'（１）特別交付税決定額'!L33</f>
        <v>17269593</v>
      </c>
      <c r="E10" s="130"/>
      <c r="F10" s="131">
        <f t="shared" si="0"/>
        <v>2614340</v>
      </c>
      <c r="G10" s="132"/>
      <c r="H10" s="94">
        <f t="shared" si="1"/>
        <v>15.1</v>
      </c>
    </row>
    <row r="11" spans="1:8" ht="30" customHeight="1">
      <c r="A11" s="62"/>
      <c r="B11" s="63"/>
      <c r="C11" s="63"/>
      <c r="D11" s="63"/>
      <c r="E11" s="63"/>
      <c r="F11" s="64"/>
      <c r="G11" s="64"/>
      <c r="H11" s="65"/>
    </row>
    <row r="12" ht="17.25" customHeight="1">
      <c r="D12" s="17" t="s">
        <v>82</v>
      </c>
    </row>
    <row r="13" spans="1:8" ht="18.75" customHeight="1">
      <c r="A13" s="128" t="s">
        <v>72</v>
      </c>
      <c r="B13" s="134" t="s">
        <v>73</v>
      </c>
      <c r="C13" s="134"/>
      <c r="D13" s="134"/>
      <c r="E13" s="128" t="s">
        <v>74</v>
      </c>
      <c r="F13" s="128"/>
      <c r="G13" s="128"/>
      <c r="H13" s="128"/>
    </row>
    <row r="14" spans="1:13" ht="18.75" customHeight="1">
      <c r="A14" s="128"/>
      <c r="B14" s="76" t="s">
        <v>75</v>
      </c>
      <c r="C14" s="76" t="s">
        <v>76</v>
      </c>
      <c r="D14" s="76" t="s">
        <v>77</v>
      </c>
      <c r="E14" s="128"/>
      <c r="F14" s="128"/>
      <c r="G14" s="128"/>
      <c r="H14" s="128"/>
      <c r="J14" s="18"/>
      <c r="K14" s="18"/>
      <c r="L14" s="18"/>
      <c r="M14" s="18"/>
    </row>
    <row r="15" spans="1:13" ht="53.25" customHeight="1">
      <c r="A15" s="80" t="s">
        <v>94</v>
      </c>
      <c r="B15" s="97">
        <v>1882925</v>
      </c>
      <c r="C15" s="97">
        <v>341721</v>
      </c>
      <c r="D15" s="97">
        <f>B15+C15</f>
        <v>2224646</v>
      </c>
      <c r="E15" s="118" t="s">
        <v>92</v>
      </c>
      <c r="F15" s="118"/>
      <c r="G15" s="118"/>
      <c r="H15" s="118"/>
      <c r="J15" s="138"/>
      <c r="K15" s="138"/>
      <c r="L15" s="138"/>
      <c r="M15" s="138"/>
    </row>
    <row r="16" spans="1:13" ht="53.25" customHeight="1">
      <c r="A16" s="81" t="s">
        <v>103</v>
      </c>
      <c r="B16" s="78">
        <v>1049161</v>
      </c>
      <c r="C16" s="78">
        <v>206339</v>
      </c>
      <c r="D16" s="78">
        <f>B16+C16</f>
        <v>1255500</v>
      </c>
      <c r="E16" s="118" t="s">
        <v>107</v>
      </c>
      <c r="F16" s="118"/>
      <c r="G16" s="118"/>
      <c r="H16" s="118"/>
      <c r="J16" s="138"/>
      <c r="K16" s="138"/>
      <c r="L16" s="138"/>
      <c r="M16" s="138"/>
    </row>
    <row r="17" spans="1:13" ht="53.25" customHeight="1">
      <c r="A17" s="79" t="s">
        <v>104</v>
      </c>
      <c r="B17" s="78">
        <v>635532</v>
      </c>
      <c r="C17" s="78">
        <v>0</v>
      </c>
      <c r="D17" s="78">
        <f>B17+C17</f>
        <v>635532</v>
      </c>
      <c r="E17" s="135" t="s">
        <v>105</v>
      </c>
      <c r="F17" s="136"/>
      <c r="G17" s="136"/>
      <c r="H17" s="137"/>
      <c r="J17" s="138"/>
      <c r="K17" s="138"/>
      <c r="L17" s="138"/>
      <c r="M17" s="138"/>
    </row>
    <row r="18" spans="1:13" ht="53.25" customHeight="1">
      <c r="A18" s="79" t="s">
        <v>95</v>
      </c>
      <c r="B18" s="78">
        <v>405484</v>
      </c>
      <c r="C18" s="78">
        <v>88630</v>
      </c>
      <c r="D18" s="78">
        <f>B18+C18</f>
        <v>494114</v>
      </c>
      <c r="E18" s="118" t="s">
        <v>108</v>
      </c>
      <c r="F18" s="118"/>
      <c r="G18" s="118"/>
      <c r="H18" s="118"/>
      <c r="J18" s="138"/>
      <c r="K18" s="138"/>
      <c r="L18" s="138"/>
      <c r="M18" s="138"/>
    </row>
    <row r="19" spans="1:13" ht="53.25" customHeight="1">
      <c r="A19" s="79" t="s">
        <v>106</v>
      </c>
      <c r="B19" s="78">
        <v>328762</v>
      </c>
      <c r="C19" s="78">
        <v>77475</v>
      </c>
      <c r="D19" s="78">
        <f>B19+C19</f>
        <v>406237</v>
      </c>
      <c r="E19" s="118" t="s">
        <v>97</v>
      </c>
      <c r="F19" s="118"/>
      <c r="G19" s="118"/>
      <c r="H19" s="118"/>
      <c r="J19" s="138"/>
      <c r="K19" s="138"/>
      <c r="L19" s="138"/>
      <c r="M19" s="138"/>
    </row>
    <row r="20" ht="18.75" customHeight="1"/>
    <row r="21" ht="18.75" customHeight="1"/>
    <row r="25" spans="1:5" ht="14.25">
      <c r="A25" s="18"/>
      <c r="B25" s="18"/>
      <c r="C25" s="18"/>
      <c r="D25" s="18"/>
      <c r="E25" s="18"/>
    </row>
    <row r="26" spans="1:5" ht="14.25">
      <c r="A26" s="18"/>
      <c r="B26" s="18"/>
      <c r="C26" s="18"/>
      <c r="D26" s="18"/>
      <c r="E26" s="18"/>
    </row>
    <row r="27" spans="1:5" ht="14.25">
      <c r="A27" s="18"/>
      <c r="B27" s="18"/>
      <c r="C27" s="18"/>
      <c r="D27" s="18"/>
      <c r="E27" s="18"/>
    </row>
  </sheetData>
  <sheetProtection/>
  <mergeCells count="41">
    <mergeCell ref="J15:M15"/>
    <mergeCell ref="J16:M16"/>
    <mergeCell ref="J17:M17"/>
    <mergeCell ref="J18:M18"/>
    <mergeCell ref="J19:M19"/>
    <mergeCell ref="E13:H14"/>
    <mergeCell ref="E18:H18"/>
    <mergeCell ref="D10:E10"/>
    <mergeCell ref="F10:G10"/>
    <mergeCell ref="B10:C10"/>
    <mergeCell ref="B13:D13"/>
    <mergeCell ref="E17:H17"/>
    <mergeCell ref="E19:H19"/>
    <mergeCell ref="F9:G9"/>
    <mergeCell ref="E15:H15"/>
    <mergeCell ref="A1:B1"/>
    <mergeCell ref="A13:A14"/>
    <mergeCell ref="B2:C2"/>
    <mergeCell ref="B3:C3"/>
    <mergeCell ref="B4:C4"/>
    <mergeCell ref="B5:C5"/>
    <mergeCell ref="B6:C6"/>
    <mergeCell ref="D5:E5"/>
    <mergeCell ref="D6:E6"/>
    <mergeCell ref="F2:G2"/>
    <mergeCell ref="F3:G3"/>
    <mergeCell ref="D2:E2"/>
    <mergeCell ref="D3:E3"/>
    <mergeCell ref="F4:G4"/>
    <mergeCell ref="F5:G5"/>
    <mergeCell ref="D4:E4"/>
    <mergeCell ref="B8:C8"/>
    <mergeCell ref="D8:E8"/>
    <mergeCell ref="F6:G6"/>
    <mergeCell ref="F7:G7"/>
    <mergeCell ref="D7:E7"/>
    <mergeCell ref="E16:H16"/>
    <mergeCell ref="B9:C9"/>
    <mergeCell ref="D9:E9"/>
    <mergeCell ref="F8:G8"/>
    <mergeCell ref="B7:C7"/>
  </mergeCells>
  <printOptions/>
  <pageMargins left="0.7874015748031497" right="0.7874015748031497" top="0.984251968503937" bottom="0.984251968503937" header="0.5118110236220472" footer="0.5118110236220472"/>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埼玉県庁市町村課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埼玉県庁</dc:creator>
  <cp:keywords/>
  <dc:description/>
  <cp:lastModifiedBy>埼玉県</cp:lastModifiedBy>
  <cp:lastPrinted>2020-03-31T00:23:15Z</cp:lastPrinted>
  <dcterms:created xsi:type="dcterms:W3CDTF">2004-03-12T12:55:15Z</dcterms:created>
  <dcterms:modified xsi:type="dcterms:W3CDTF">2020-04-01T04:02:46Z</dcterms:modified>
  <cp:category/>
  <cp:version/>
  <cp:contentType/>
  <cp:contentStatus/>
</cp:coreProperties>
</file>