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2 徴収実績・納税率" sheetId="1" r:id="rId1"/>
  </sheets>
  <externalReferences>
    <externalReference r:id="rId4"/>
  </externalReference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<sst xmlns="http://schemas.openxmlformats.org/spreadsheetml/2006/main" count="345" uniqueCount="110">
  <si>
    <t>（県計）</t>
  </si>
  <si>
    <t>（単位：千円，％）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</si>
  <si>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</si>
  <si>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</si>
  <si>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</si>
  <si>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</si>
  <si>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</si>
  <si>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</si>
  <si>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</si>
  <si>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</si>
  <si>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</si>
  <si>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</si>
  <si>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実質</t>
  </si>
  <si>
    <t>一</t>
  </si>
  <si>
    <t>普通税</t>
  </si>
  <si>
    <t>法定普通税</t>
  </si>
  <si>
    <t>市町村民税</t>
  </si>
  <si>
    <t>個人均等割</t>
  </si>
  <si>
    <t>所得割</t>
  </si>
  <si>
    <t>上記のうち退職所得分</t>
  </si>
  <si>
    <t>法人均等割</t>
  </si>
  <si>
    <t>法人税割</t>
  </si>
  <si>
    <t>固定資産税</t>
  </si>
  <si>
    <t>純固定資産税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</si>
  <si>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</si>
  <si>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</si>
  <si>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</si>
  <si>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</si>
  <si>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</si>
  <si>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</si>
  <si>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</si>
  <si>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</si>
  <si>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保有分</t>
  </si>
  <si>
    <t>取得分</t>
  </si>
  <si>
    <t>遊休土地分</t>
  </si>
  <si>
    <t>法定外普通税</t>
  </si>
  <si>
    <t>二</t>
  </si>
  <si>
    <t>目的税</t>
  </si>
  <si>
    <t>法定目的税</t>
  </si>
  <si>
    <t>入湯税</t>
  </si>
  <si>
    <t>事業所税</t>
  </si>
  <si>
    <t>都市計画税</t>
  </si>
  <si>
    <t>水利地益税</t>
  </si>
  <si>
    <t>共同施設税</t>
  </si>
  <si>
    <t>宅地開発税</t>
  </si>
  <si>
    <t>法定外目的税</t>
  </si>
  <si>
    <t>三</t>
  </si>
  <si>
    <t>旧法による税</t>
  </si>
  <si>
    <t>合計（一～三）</t>
  </si>
  <si>
    <t>国民健康保険税</t>
  </si>
  <si>
    <t>国民健康保険料</t>
  </si>
  <si>
    <t>資料　「地方財政状況調」第６表</t>
  </si>
  <si>
    <t>（市計）</t>
  </si>
  <si>
    <t>（町村計）</t>
  </si>
  <si>
    <t>㈠</t>
  </si>
  <si>
    <t>１</t>
  </si>
  <si>
    <t>２</t>
  </si>
  <si>
    <t>３</t>
  </si>
  <si>
    <t>⑴</t>
  </si>
  <si>
    <t>⑵</t>
  </si>
  <si>
    <t>４</t>
  </si>
  <si>
    <t>５</t>
  </si>
  <si>
    <t>６</t>
  </si>
  <si>
    <t>㈡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</si>
  <si>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</si>
  <si>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</si>
  <si>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</si>
  <si>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</si>
  <si>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</si>
  <si>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</si>
  <si>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</si>
  <si>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</si>
  <si>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</si>
  <si>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</si>
  <si>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</si>
  <si>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㈠</t>
  </si>
  <si>
    <t>１</t>
  </si>
  <si>
    <t>⑴</t>
  </si>
  <si>
    <t>⑵</t>
  </si>
  <si>
    <t>⑶</t>
  </si>
  <si>
    <t>⑷</t>
  </si>
  <si>
    <t>２</t>
  </si>
  <si>
    <t>ⅰ</t>
  </si>
  <si>
    <t>ⅱ</t>
  </si>
  <si>
    <t>ⅲ</t>
  </si>
  <si>
    <t>-</t>
  </si>
  <si>
    <t>３</t>
  </si>
  <si>
    <t>４</t>
  </si>
  <si>
    <t>５</t>
  </si>
  <si>
    <t>６</t>
  </si>
  <si>
    <t>㈡</t>
  </si>
  <si>
    <t>交付金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</si>
  <si>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</si>
  <si>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</si>
  <si>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</si>
  <si>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</si>
  <si>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</si>
  <si>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</si>
  <si>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</si>
  <si>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現年</t>
  </si>
  <si>
    <t>滞繰</t>
  </si>
  <si>
    <t>実質</t>
  </si>
  <si>
    <t>（単位：千円、％）</t>
  </si>
  <si>
    <t>２３　年　度</t>
  </si>
  <si>
    <t>２２年度</t>
  </si>
  <si>
    <t>-</t>
  </si>
  <si>
    <t>２３　年　度</t>
  </si>
  <si>
    <t>２２年度</t>
  </si>
  <si>
    <t>　(1)　市町村税徴収実績（平成23年度）</t>
  </si>
  <si>
    <t>２　徴収実績・納税率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</si>
</sst>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3" fillId="0" borderId="0" xfId="60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6" fillId="0" borderId="0" xfId="60" applyFont="1" applyFill="1">
      <alignment vertical="center"/>
      <protection/>
    </xf>
    <xf numFmtId="0" fontId="7" fillId="0" borderId="0" xfId="60" applyFont="1" applyFill="1">
      <alignment vertical="center"/>
      <protection/>
    </xf>
    <xf numFmtId="0" fontId="8" fillId="0" borderId="0" xfId="60" applyFont="1" applyFill="1">
      <alignment vertical="center"/>
      <protection/>
    </xf>
    <xf numFmtId="0" fontId="8" fillId="0" borderId="0" xfId="60" applyFont="1" applyFill="1" applyAlignment="1">
      <alignment horizontal="right" vertical="center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11" xfId="60" applyFont="1" applyFill="1" applyBorder="1" applyAlignment="1">
      <alignment vertical="center" shrinkToFit="1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right" vertical="center"/>
      <protection/>
    </xf>
    <xf numFmtId="0" fontId="8" fillId="0" borderId="16" xfId="60" applyFont="1" applyFill="1" applyBorder="1">
      <alignment vertical="center"/>
      <protection/>
    </xf>
    <xf numFmtId="0" fontId="8" fillId="0" borderId="17" xfId="60" applyFont="1" applyFill="1" applyBorder="1">
      <alignment vertical="center"/>
      <protection/>
    </xf>
    <xf numFmtId="176" fontId="8" fillId="0" borderId="18" xfId="60" applyNumberFormat="1" applyFont="1" applyFill="1" applyBorder="1">
      <alignment vertical="center"/>
      <protection/>
    </xf>
    <xf numFmtId="177" fontId="8" fillId="0" borderId="18" xfId="60" applyNumberFormat="1" applyFont="1" applyFill="1" applyBorder="1">
      <alignment vertical="center"/>
      <protection/>
    </xf>
    <xf numFmtId="177" fontId="8" fillId="0" borderId="19" xfId="60" applyNumberFormat="1" applyFont="1" applyFill="1" applyBorder="1">
      <alignment vertical="center"/>
      <protection/>
    </xf>
    <xf numFmtId="177" fontId="8" fillId="0" borderId="10" xfId="60" applyNumberFormat="1" applyFont="1" applyFill="1" applyBorder="1">
      <alignment vertical="center"/>
      <protection/>
    </xf>
    <xf numFmtId="176" fontId="8" fillId="0" borderId="20" xfId="60" applyNumberFormat="1" applyFont="1" applyFill="1" applyBorder="1">
      <alignment vertical="center"/>
      <protection/>
    </xf>
    <xf numFmtId="177" fontId="8" fillId="0" borderId="20" xfId="60" applyNumberFormat="1" applyFont="1" applyFill="1" applyBorder="1">
      <alignment vertical="center"/>
      <protection/>
    </xf>
    <xf numFmtId="177" fontId="8" fillId="0" borderId="11" xfId="60" applyNumberFormat="1" applyFont="1" applyFill="1" applyBorder="1">
      <alignment vertical="center"/>
      <protection/>
    </xf>
    <xf numFmtId="177" fontId="8" fillId="0" borderId="20" xfId="60" applyNumberFormat="1" applyFont="1" applyFill="1" applyBorder="1" applyAlignment="1">
      <alignment horizontal="center" vertical="center"/>
      <protection/>
    </xf>
    <xf numFmtId="177" fontId="8" fillId="0" borderId="11" xfId="60" applyNumberFormat="1" applyFont="1" applyFill="1" applyBorder="1" applyAlignment="1">
      <alignment horizontal="center" vertical="center"/>
      <protection/>
    </xf>
    <xf numFmtId="176" fontId="8" fillId="0" borderId="21" xfId="60" applyNumberFormat="1" applyFont="1" applyFill="1" applyBorder="1">
      <alignment vertical="center"/>
      <protection/>
    </xf>
    <xf numFmtId="177" fontId="8" fillId="0" borderId="21" xfId="60" applyNumberFormat="1" applyFont="1" applyFill="1" applyBorder="1">
      <alignment vertical="center"/>
      <protection/>
    </xf>
    <xf numFmtId="177" fontId="8" fillId="0" borderId="22" xfId="60" applyNumberFormat="1" applyFont="1" applyFill="1" applyBorder="1">
      <alignment vertical="center"/>
      <protection/>
    </xf>
    <xf numFmtId="176" fontId="8" fillId="0" borderId="23" xfId="60" applyNumberFormat="1" applyFont="1" applyFill="1" applyBorder="1">
      <alignment vertical="center"/>
      <protection/>
    </xf>
    <xf numFmtId="177" fontId="8" fillId="0" borderId="23" xfId="60" applyNumberFormat="1" applyFont="1" applyFill="1" applyBorder="1">
      <alignment vertical="center"/>
      <protection/>
    </xf>
    <xf numFmtId="177" fontId="8" fillId="0" borderId="24" xfId="60" applyNumberFormat="1" applyFont="1" applyFill="1" applyBorder="1">
      <alignment vertical="center"/>
      <protection/>
    </xf>
    <xf numFmtId="176" fontId="8" fillId="0" borderId="25" xfId="60" applyNumberFormat="1" applyFont="1" applyFill="1" applyBorder="1">
      <alignment vertical="center"/>
      <protection/>
    </xf>
    <xf numFmtId="177" fontId="8" fillId="0" borderId="25" xfId="60" applyNumberFormat="1" applyFont="1" applyFill="1" applyBorder="1">
      <alignment vertical="center"/>
      <protection/>
    </xf>
    <xf numFmtId="177" fontId="8" fillId="0" borderId="26" xfId="60" applyNumberFormat="1" applyFont="1" applyFill="1" applyBorder="1">
      <alignment vertical="center"/>
      <protection/>
    </xf>
    <xf numFmtId="176" fontId="8" fillId="0" borderId="27" xfId="60" applyNumberFormat="1" applyFont="1" applyFill="1" applyBorder="1">
      <alignment vertical="center"/>
      <protection/>
    </xf>
    <xf numFmtId="177" fontId="8" fillId="0" borderId="27" xfId="60" applyNumberFormat="1" applyFont="1" applyFill="1" applyBorder="1">
      <alignment vertical="center"/>
      <protection/>
    </xf>
    <xf numFmtId="177" fontId="8" fillId="0" borderId="28" xfId="60" applyNumberFormat="1" applyFont="1" applyFill="1" applyBorder="1">
      <alignment vertical="center"/>
      <protection/>
    </xf>
    <xf numFmtId="0" fontId="8" fillId="0" borderId="13" xfId="60" applyFont="1" applyFill="1" applyBorder="1" applyAlignment="1">
      <alignment horizontal="distributed" vertical="center"/>
      <protection/>
    </xf>
    <xf numFmtId="0" fontId="8" fillId="0" borderId="29" xfId="60" applyFont="1" applyFill="1" applyBorder="1" applyAlignment="1">
      <alignment horizontal="distributed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vertical="center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20" xfId="60" applyFont="1" applyFill="1" applyBorder="1" applyAlignment="1" quotePrefix="1">
      <alignment horizontal="center" vertical="center"/>
      <protection/>
    </xf>
    <xf numFmtId="0" fontId="8" fillId="0" borderId="33" xfId="60" applyFont="1" applyFill="1" applyBorder="1" applyAlignment="1">
      <alignment horizontal="center" vertical="center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13" xfId="60" applyFont="1" applyFill="1" applyBorder="1" applyAlignment="1">
      <alignment horizontal="distributed" vertical="center"/>
      <protection/>
    </xf>
    <xf numFmtId="0" fontId="8" fillId="0" borderId="25" xfId="60" applyFont="1" applyFill="1" applyBorder="1" applyAlignment="1">
      <alignment horizontal="distributed" vertical="center"/>
      <protection/>
    </xf>
    <xf numFmtId="0" fontId="8" fillId="0" borderId="35" xfId="60" applyFont="1" applyFill="1" applyBorder="1" applyAlignment="1">
      <alignment horizontal="distributed" vertical="center"/>
      <protection/>
    </xf>
    <xf numFmtId="0" fontId="9" fillId="0" borderId="20" xfId="60" applyFont="1" applyFill="1" applyBorder="1" applyAlignment="1">
      <alignment horizontal="distributed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distributed" vertical="center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35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distributed" vertical="center" indent="2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view="pageBreakPreview" zoomScale="60" zoomScalePageLayoutView="0" workbookViewId="0" topLeftCell="A1">
      <selection activeCell="G2" sqref="G2"/>
    </sheetView>
  </sheetViews>
  <sheetFormatPr defaultColWidth="9.140625" defaultRowHeight="15"/>
  <cols>
    <col min="1" max="5" width="2.421875" style="2" customWidth="1"/>
    <col min="6" max="6" width="16.28125" style="2" customWidth="1"/>
    <col min="7" max="13" width="13.57421875" style="2" customWidth="1"/>
    <col min="14" max="16" width="7.57421875" style="2" customWidth="1"/>
    <col min="17" max="17" width="7.57421875" style="2" hidden="1" customWidth="1"/>
    <col min="18" max="18" width="7.57421875" style="2" customWidth="1"/>
    <col min="19" max="19" width="7.421875" style="2" hidden="1" customWidth="1"/>
    <col min="20" max="16384" width="9.00390625" style="2" customWidth="1"/>
  </cols>
  <sheetData>
    <row r="1" ht="21" customHeight="1">
      <c r="A1" s="1" t="s">
        <v>109</v>
      </c>
    </row>
    <row r="2" spans="1:6" ht="21">
      <c r="A2" s="3"/>
      <c r="B2" s="4"/>
      <c r="C2" s="4"/>
      <c r="D2" s="4"/>
      <c r="E2" s="4"/>
      <c r="F2" s="4"/>
    </row>
    <row r="3" spans="1:6" ht="15.75" customHeight="1">
      <c r="A3" s="2" t="s">
        <v>108</v>
      </c>
      <c r="B3" s="4"/>
      <c r="C3" s="4"/>
      <c r="D3" s="4"/>
      <c r="E3" s="4"/>
      <c r="F3" s="4"/>
    </row>
    <row r="4" spans="1:19" s="5" customFormat="1" ht="15.75" customHeight="1" thickBot="1">
      <c r="A4" s="5" t="s">
        <v>0</v>
      </c>
      <c r="P4" s="5" t="s">
        <v>102</v>
      </c>
      <c r="S4" s="6" t="s">
        <v>1</v>
      </c>
    </row>
    <row r="5" spans="1:19" s="5" customFormat="1" ht="15.75" customHeight="1">
      <c r="A5" s="54"/>
      <c r="B5" s="55"/>
      <c r="C5" s="55"/>
      <c r="D5" s="55"/>
      <c r="E5" s="55"/>
      <c r="F5" s="55"/>
      <c r="G5" s="59" t="s">
        <v>2</v>
      </c>
      <c r="H5" s="59"/>
      <c r="I5" s="59"/>
      <c r="J5" s="59"/>
      <c r="K5" s="59" t="s">
        <v>3</v>
      </c>
      <c r="L5" s="59"/>
      <c r="M5" s="59"/>
      <c r="N5" s="55" t="s">
        <v>4</v>
      </c>
      <c r="O5" s="55"/>
      <c r="P5" s="55"/>
      <c r="Q5" s="55"/>
      <c r="R5" s="60"/>
      <c r="S5" s="7"/>
    </row>
    <row r="6" spans="1:19" s="5" customFormat="1" ht="15.75" customHeight="1">
      <c r="A6" s="56"/>
      <c r="B6" s="52"/>
      <c r="C6" s="52"/>
      <c r="D6" s="52"/>
      <c r="E6" s="52"/>
      <c r="F6" s="52"/>
      <c r="G6" s="48" t="s">
        <v>5</v>
      </c>
      <c r="H6" s="48" t="s">
        <v>6</v>
      </c>
      <c r="I6" s="48" t="s">
        <v>7</v>
      </c>
      <c r="J6" s="36" t="s">
        <v>8</v>
      </c>
      <c r="K6" s="48" t="s">
        <v>5</v>
      </c>
      <c r="L6" s="48" t="s">
        <v>6</v>
      </c>
      <c r="M6" s="48" t="s">
        <v>7</v>
      </c>
      <c r="N6" s="52" t="s">
        <v>103</v>
      </c>
      <c r="O6" s="52"/>
      <c r="P6" s="52"/>
      <c r="Q6" s="41"/>
      <c r="R6" s="8" t="s">
        <v>104</v>
      </c>
      <c r="S6" s="7"/>
    </row>
    <row r="7" spans="1:19" s="5" customFormat="1" ht="15.75" customHeight="1">
      <c r="A7" s="56"/>
      <c r="B7" s="52"/>
      <c r="C7" s="52"/>
      <c r="D7" s="52"/>
      <c r="E7" s="52"/>
      <c r="F7" s="52"/>
      <c r="G7" s="61"/>
      <c r="H7" s="61"/>
      <c r="I7" s="61"/>
      <c r="J7" s="37" t="s">
        <v>9</v>
      </c>
      <c r="K7" s="61"/>
      <c r="L7" s="61"/>
      <c r="M7" s="61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75" customHeight="1" thickBot="1">
      <c r="A8" s="57"/>
      <c r="B8" s="58"/>
      <c r="C8" s="58"/>
      <c r="D8" s="58"/>
      <c r="E8" s="58"/>
      <c r="F8" s="58"/>
      <c r="G8" s="12" t="s">
        <v>64</v>
      </c>
      <c r="H8" s="12" t="s">
        <v>65</v>
      </c>
      <c r="I8" s="12" t="s">
        <v>66</v>
      </c>
      <c r="J8" s="12" t="s">
        <v>67</v>
      </c>
      <c r="K8" s="12" t="s">
        <v>68</v>
      </c>
      <c r="L8" s="12" t="s">
        <v>69</v>
      </c>
      <c r="M8" s="12" t="s">
        <v>70</v>
      </c>
      <c r="N8" s="12" t="s">
        <v>71</v>
      </c>
      <c r="O8" s="12" t="s">
        <v>72</v>
      </c>
      <c r="P8" s="12" t="s">
        <v>73</v>
      </c>
      <c r="Q8" s="12" t="s">
        <v>74</v>
      </c>
      <c r="R8" s="13"/>
      <c r="S8" s="14"/>
    </row>
    <row r="9" spans="1:19" s="5" customFormat="1" ht="15.75" customHeight="1">
      <c r="A9" s="42" t="s">
        <v>13</v>
      </c>
      <c r="B9" s="53" t="s">
        <v>14</v>
      </c>
      <c r="C9" s="53"/>
      <c r="D9" s="53"/>
      <c r="E9" s="53"/>
      <c r="F9" s="53"/>
      <c r="G9" s="15">
        <f>SUM(G10,G32)</f>
        <v>990284301</v>
      </c>
      <c r="H9" s="15">
        <f>SUM(H10,H32)</f>
        <v>83129536</v>
      </c>
      <c r="I9" s="15">
        <f>SUM(G9:H9)</f>
        <v>1073413837</v>
      </c>
      <c r="J9" s="15">
        <f>SUM(J10,J32)</f>
        <v>184854</v>
      </c>
      <c r="K9" s="15">
        <f>SUM(K10,K32)</f>
        <v>970646255</v>
      </c>
      <c r="L9" s="15">
        <f>SUM(L10,L32)</f>
        <v>17444816</v>
      </c>
      <c r="M9" s="15">
        <f>SUM(K9:L9)</f>
        <v>988091071</v>
      </c>
      <c r="N9" s="16">
        <f>IF(ISERROR(K9/G9),0,ROUND(K9/G9*100,1))</f>
        <v>98</v>
      </c>
      <c r="O9" s="16">
        <f aca="true" t="shared" si="0" ref="O9:P46">IF(ISERROR(L9/H9),0,ROUND(L9/H9*100,1))</f>
        <v>21</v>
      </c>
      <c r="P9" s="16">
        <f t="shared" si="0"/>
        <v>92.1</v>
      </c>
      <c r="Q9" s="16">
        <f>IF(J9=0,0,ROUND(M9/(I9-J9)*100,1))</f>
        <v>92.1</v>
      </c>
      <c r="R9" s="17">
        <v>91.6</v>
      </c>
      <c r="S9" s="18">
        <v>91.7</v>
      </c>
    </row>
    <row r="10" spans="1:19" s="5" customFormat="1" ht="15.75" customHeight="1">
      <c r="A10" s="38"/>
      <c r="B10" s="39" t="s">
        <v>75</v>
      </c>
      <c r="C10" s="47" t="s">
        <v>15</v>
      </c>
      <c r="D10" s="47"/>
      <c r="E10" s="47"/>
      <c r="F10" s="47"/>
      <c r="G10" s="19">
        <f>SUM(G11,G17,G25:G28)</f>
        <v>990284301</v>
      </c>
      <c r="H10" s="19">
        <f>SUM(H11,H17,H25:H28)</f>
        <v>83129536</v>
      </c>
      <c r="I10" s="19">
        <f aca="true" t="shared" si="1" ref="I10:I46">SUM(G10:H10)</f>
        <v>1073413837</v>
      </c>
      <c r="J10" s="19">
        <f>SUM(J11,J17,J25:J28)</f>
        <v>184854</v>
      </c>
      <c r="K10" s="19">
        <f>SUM(K11,K17,K25:K28)</f>
        <v>970646255</v>
      </c>
      <c r="L10" s="19">
        <f>SUM(L11,L17,L25:L28)</f>
        <v>17444816</v>
      </c>
      <c r="M10" s="19">
        <f aca="true" t="shared" si="2" ref="M10:M46">SUM(K10:L10)</f>
        <v>988091071</v>
      </c>
      <c r="N10" s="20">
        <f aca="true" t="shared" si="3" ref="N10:N46">IF(ISERROR(K10/G10),0,ROUND(K10/G10*100,1))</f>
        <v>98</v>
      </c>
      <c r="O10" s="20">
        <f t="shared" si="0"/>
        <v>21</v>
      </c>
      <c r="P10" s="20">
        <f t="shared" si="0"/>
        <v>92.1</v>
      </c>
      <c r="Q10" s="20">
        <f>IF(J10=0,0,ROUND(M10/(I10-J10)*100,1))</f>
        <v>92.1</v>
      </c>
      <c r="R10" s="21">
        <v>91.6</v>
      </c>
      <c r="S10" s="18">
        <v>91.7</v>
      </c>
    </row>
    <row r="11" spans="1:19" s="5" customFormat="1" ht="15.75" customHeight="1">
      <c r="A11" s="38"/>
      <c r="B11" s="39"/>
      <c r="C11" s="44" t="s">
        <v>76</v>
      </c>
      <c r="D11" s="47" t="s">
        <v>16</v>
      </c>
      <c r="E11" s="47"/>
      <c r="F11" s="47"/>
      <c r="G11" s="19">
        <f>SUM(G12:G13,G15:G16)</f>
        <v>490796386</v>
      </c>
      <c r="H11" s="19">
        <f>SUM(H12:H13,H15:H16)</f>
        <v>49361584</v>
      </c>
      <c r="I11" s="19">
        <f t="shared" si="1"/>
        <v>540157970</v>
      </c>
      <c r="J11" s="24"/>
      <c r="K11" s="19">
        <f>SUM(K12:K13,K15:K16)</f>
        <v>479555741</v>
      </c>
      <c r="L11" s="19">
        <f>SUM(L12:L13,L15:L16)</f>
        <v>9665622</v>
      </c>
      <c r="M11" s="19">
        <f t="shared" si="2"/>
        <v>489221363</v>
      </c>
      <c r="N11" s="20">
        <f t="shared" si="3"/>
        <v>97.7</v>
      </c>
      <c r="O11" s="20">
        <f t="shared" si="0"/>
        <v>19.6</v>
      </c>
      <c r="P11" s="20">
        <f t="shared" si="0"/>
        <v>90.6</v>
      </c>
      <c r="Q11" s="20"/>
      <c r="R11" s="21">
        <v>90.3</v>
      </c>
      <c r="S11" s="18"/>
    </row>
    <row r="12" spans="1:19" s="5" customFormat="1" ht="15.75" customHeight="1">
      <c r="A12" s="38"/>
      <c r="B12" s="39"/>
      <c r="C12" s="39"/>
      <c r="D12" s="39" t="s">
        <v>77</v>
      </c>
      <c r="E12" s="47" t="s">
        <v>17</v>
      </c>
      <c r="F12" s="47"/>
      <c r="G12" s="19">
        <v>10439439</v>
      </c>
      <c r="H12" s="19">
        <v>1209664</v>
      </c>
      <c r="I12" s="19">
        <f t="shared" si="1"/>
        <v>11649103</v>
      </c>
      <c r="J12" s="24"/>
      <c r="K12" s="19">
        <v>10154687</v>
      </c>
      <c r="L12" s="19">
        <v>237274</v>
      </c>
      <c r="M12" s="19">
        <f t="shared" si="2"/>
        <v>10391961</v>
      </c>
      <c r="N12" s="20">
        <f t="shared" si="3"/>
        <v>97.3</v>
      </c>
      <c r="O12" s="20">
        <f t="shared" si="0"/>
        <v>19.6</v>
      </c>
      <c r="P12" s="20">
        <f t="shared" si="0"/>
        <v>89.2</v>
      </c>
      <c r="Q12" s="20"/>
      <c r="R12" s="21">
        <v>89</v>
      </c>
      <c r="S12" s="18"/>
    </row>
    <row r="13" spans="1:19" s="5" customFormat="1" ht="15.75" customHeight="1">
      <c r="A13" s="38"/>
      <c r="B13" s="39"/>
      <c r="C13" s="39"/>
      <c r="D13" s="39" t="s">
        <v>78</v>
      </c>
      <c r="E13" s="47" t="s">
        <v>18</v>
      </c>
      <c r="F13" s="47"/>
      <c r="G13" s="19">
        <v>401708562</v>
      </c>
      <c r="H13" s="19">
        <v>46421696</v>
      </c>
      <c r="I13" s="19">
        <f t="shared" si="1"/>
        <v>448130258</v>
      </c>
      <c r="J13" s="24"/>
      <c r="K13" s="19">
        <v>391238445</v>
      </c>
      <c r="L13" s="19">
        <v>9125726</v>
      </c>
      <c r="M13" s="19">
        <f t="shared" si="2"/>
        <v>400364171</v>
      </c>
      <c r="N13" s="20">
        <f t="shared" si="3"/>
        <v>97.4</v>
      </c>
      <c r="O13" s="20">
        <f t="shared" si="0"/>
        <v>19.7</v>
      </c>
      <c r="P13" s="20">
        <f t="shared" si="0"/>
        <v>89.3</v>
      </c>
      <c r="Q13" s="20"/>
      <c r="R13" s="21">
        <v>89.1</v>
      </c>
      <c r="S13" s="18"/>
    </row>
    <row r="14" spans="1:19" s="5" customFormat="1" ht="15.75" customHeight="1">
      <c r="A14" s="38"/>
      <c r="B14" s="39"/>
      <c r="C14" s="39"/>
      <c r="D14" s="39"/>
      <c r="E14" s="51" t="s">
        <v>19</v>
      </c>
      <c r="F14" s="51"/>
      <c r="G14" s="19">
        <v>4177656</v>
      </c>
      <c r="H14" s="19">
        <v>8135</v>
      </c>
      <c r="I14" s="19">
        <f t="shared" si="1"/>
        <v>4185791</v>
      </c>
      <c r="J14" s="24"/>
      <c r="K14" s="19">
        <v>4115100</v>
      </c>
      <c r="L14" s="19">
        <v>3126</v>
      </c>
      <c r="M14" s="19">
        <f t="shared" si="2"/>
        <v>4118226</v>
      </c>
      <c r="N14" s="20">
        <f t="shared" si="3"/>
        <v>98.5</v>
      </c>
      <c r="O14" s="20">
        <f t="shared" si="0"/>
        <v>38.4</v>
      </c>
      <c r="P14" s="20">
        <f t="shared" si="0"/>
        <v>98.4</v>
      </c>
      <c r="Q14" s="20"/>
      <c r="R14" s="21">
        <v>98.4</v>
      </c>
      <c r="S14" s="18"/>
    </row>
    <row r="15" spans="1:19" s="5" customFormat="1" ht="15.75" customHeight="1">
      <c r="A15" s="38"/>
      <c r="B15" s="39"/>
      <c r="C15" s="39"/>
      <c r="D15" s="39" t="s">
        <v>79</v>
      </c>
      <c r="E15" s="47" t="s">
        <v>20</v>
      </c>
      <c r="F15" s="47"/>
      <c r="G15" s="19">
        <v>19311787</v>
      </c>
      <c r="H15" s="19">
        <v>511923</v>
      </c>
      <c r="I15" s="19">
        <f t="shared" si="1"/>
        <v>19823710</v>
      </c>
      <c r="J15" s="24"/>
      <c r="K15" s="19">
        <v>19152706</v>
      </c>
      <c r="L15" s="19">
        <v>90793</v>
      </c>
      <c r="M15" s="19">
        <f t="shared" si="2"/>
        <v>19243499</v>
      </c>
      <c r="N15" s="20">
        <f t="shared" si="3"/>
        <v>99.2</v>
      </c>
      <c r="O15" s="20">
        <f t="shared" si="0"/>
        <v>17.7</v>
      </c>
      <c r="P15" s="20">
        <f t="shared" si="0"/>
        <v>97.1</v>
      </c>
      <c r="Q15" s="20"/>
      <c r="R15" s="21">
        <v>96.9</v>
      </c>
      <c r="S15" s="18"/>
    </row>
    <row r="16" spans="1:19" s="5" customFormat="1" ht="15.75" customHeight="1">
      <c r="A16" s="38"/>
      <c r="B16" s="39"/>
      <c r="C16" s="39"/>
      <c r="D16" s="39" t="s">
        <v>80</v>
      </c>
      <c r="E16" s="47" t="s">
        <v>21</v>
      </c>
      <c r="F16" s="47"/>
      <c r="G16" s="19">
        <v>59336598</v>
      </c>
      <c r="H16" s="19">
        <v>1218301</v>
      </c>
      <c r="I16" s="19">
        <f t="shared" si="1"/>
        <v>60554899</v>
      </c>
      <c r="J16" s="24"/>
      <c r="K16" s="19">
        <v>59009903</v>
      </c>
      <c r="L16" s="19">
        <v>211829</v>
      </c>
      <c r="M16" s="19">
        <f t="shared" si="2"/>
        <v>59221732</v>
      </c>
      <c r="N16" s="20">
        <f t="shared" si="3"/>
        <v>99.4</v>
      </c>
      <c r="O16" s="20">
        <f t="shared" si="0"/>
        <v>17.4</v>
      </c>
      <c r="P16" s="20">
        <f t="shared" si="0"/>
        <v>97.8</v>
      </c>
      <c r="Q16" s="20"/>
      <c r="R16" s="21">
        <v>97.7</v>
      </c>
      <c r="S16" s="18"/>
    </row>
    <row r="17" spans="1:19" s="5" customFormat="1" ht="15.75" customHeight="1">
      <c r="A17" s="38"/>
      <c r="B17" s="39"/>
      <c r="C17" s="44" t="s">
        <v>81</v>
      </c>
      <c r="D17" s="47" t="s">
        <v>22</v>
      </c>
      <c r="E17" s="47"/>
      <c r="F17" s="47"/>
      <c r="G17" s="19">
        <f>SUM(G18,G22)</f>
        <v>444892033</v>
      </c>
      <c r="H17" s="19">
        <f>SUM(H18,H22)</f>
        <v>32069063</v>
      </c>
      <c r="I17" s="19">
        <f t="shared" si="1"/>
        <v>476961096</v>
      </c>
      <c r="J17" s="19">
        <f>SUM(J18,J22)</f>
        <v>0</v>
      </c>
      <c r="K17" s="19">
        <f>SUM(K18,K22)</f>
        <v>436734129</v>
      </c>
      <c r="L17" s="19">
        <f>SUM(L18,L22)</f>
        <v>7619429</v>
      </c>
      <c r="M17" s="19">
        <f t="shared" si="2"/>
        <v>444353558</v>
      </c>
      <c r="N17" s="20">
        <f t="shared" si="3"/>
        <v>98.2</v>
      </c>
      <c r="O17" s="20">
        <f t="shared" si="0"/>
        <v>23.8</v>
      </c>
      <c r="P17" s="20">
        <f t="shared" si="0"/>
        <v>93.2</v>
      </c>
      <c r="Q17" s="20">
        <f>IF(J17=0,0,ROUND(M17/(I17-J17)*100,1))</f>
        <v>0</v>
      </c>
      <c r="R17" s="21">
        <v>92.7</v>
      </c>
      <c r="S17" s="18">
        <v>0</v>
      </c>
    </row>
    <row r="18" spans="1:19" s="5" customFormat="1" ht="15.75" customHeight="1">
      <c r="A18" s="38"/>
      <c r="B18" s="39"/>
      <c r="C18" s="39"/>
      <c r="D18" s="39" t="s">
        <v>77</v>
      </c>
      <c r="E18" s="47" t="s">
        <v>23</v>
      </c>
      <c r="F18" s="47"/>
      <c r="G18" s="19">
        <f>SUM(G19:G21)</f>
        <v>441325844</v>
      </c>
      <c r="H18" s="19">
        <f>SUM(H19:H21)</f>
        <v>32069063</v>
      </c>
      <c r="I18" s="19">
        <f t="shared" si="1"/>
        <v>473394907</v>
      </c>
      <c r="J18" s="19">
        <f>SUM(J19:J21)</f>
        <v>0</v>
      </c>
      <c r="K18" s="19">
        <f>SUM(K19:K21)</f>
        <v>433167940</v>
      </c>
      <c r="L18" s="19">
        <f>SUM(L19:L21)</f>
        <v>7619429</v>
      </c>
      <c r="M18" s="19">
        <f t="shared" si="2"/>
        <v>440787369</v>
      </c>
      <c r="N18" s="20">
        <f t="shared" si="3"/>
        <v>98.2</v>
      </c>
      <c r="O18" s="20">
        <f t="shared" si="0"/>
        <v>23.8</v>
      </c>
      <c r="P18" s="20">
        <f t="shared" si="0"/>
        <v>93.1</v>
      </c>
      <c r="Q18" s="20">
        <f>IF(J18=0,0,ROUND(M18/(I18-J18)*100,1))</f>
        <v>0</v>
      </c>
      <c r="R18" s="21">
        <v>92.6</v>
      </c>
      <c r="S18" s="18">
        <v>0</v>
      </c>
    </row>
    <row r="19" spans="1:19" s="5" customFormat="1" ht="15.75" customHeight="1">
      <c r="A19" s="38"/>
      <c r="B19" s="39"/>
      <c r="C19" s="39"/>
      <c r="D19" s="39"/>
      <c r="E19" s="39" t="s">
        <v>82</v>
      </c>
      <c r="F19" s="43" t="s">
        <v>24</v>
      </c>
      <c r="G19" s="19">
        <v>197267178</v>
      </c>
      <c r="H19" s="19">
        <v>14524039</v>
      </c>
      <c r="I19" s="19">
        <f t="shared" si="1"/>
        <v>211791217</v>
      </c>
      <c r="J19" s="19">
        <v>0</v>
      </c>
      <c r="K19" s="19">
        <v>193484312</v>
      </c>
      <c r="L19" s="19">
        <v>3537225</v>
      </c>
      <c r="M19" s="19">
        <f t="shared" si="2"/>
        <v>197021537</v>
      </c>
      <c r="N19" s="20">
        <f t="shared" si="3"/>
        <v>98.1</v>
      </c>
      <c r="O19" s="20">
        <f t="shared" si="0"/>
        <v>24.4</v>
      </c>
      <c r="P19" s="20">
        <f t="shared" si="0"/>
        <v>93</v>
      </c>
      <c r="Q19" s="20">
        <f>IF(J19=0,0,ROUND(M19/(I19-J19)*100,1))</f>
        <v>0</v>
      </c>
      <c r="R19" s="21">
        <v>92.6</v>
      </c>
      <c r="S19" s="18">
        <v>0</v>
      </c>
    </row>
    <row r="20" spans="1:19" s="5" customFormat="1" ht="15.75" customHeight="1">
      <c r="A20" s="38"/>
      <c r="B20" s="39"/>
      <c r="C20" s="39"/>
      <c r="D20" s="39"/>
      <c r="E20" s="39" t="s">
        <v>83</v>
      </c>
      <c r="F20" s="43" t="s">
        <v>25</v>
      </c>
      <c r="G20" s="19">
        <v>184012810</v>
      </c>
      <c r="H20" s="19">
        <v>13846527</v>
      </c>
      <c r="I20" s="19">
        <f t="shared" si="1"/>
        <v>197859337</v>
      </c>
      <c r="J20" s="19">
        <v>0</v>
      </c>
      <c r="K20" s="19">
        <v>180490866</v>
      </c>
      <c r="L20" s="19">
        <v>3293817</v>
      </c>
      <c r="M20" s="19">
        <f t="shared" si="2"/>
        <v>183784683</v>
      </c>
      <c r="N20" s="20">
        <f t="shared" si="3"/>
        <v>98.1</v>
      </c>
      <c r="O20" s="20">
        <f t="shared" si="0"/>
        <v>23.8</v>
      </c>
      <c r="P20" s="20">
        <f t="shared" si="0"/>
        <v>92.9</v>
      </c>
      <c r="Q20" s="20"/>
      <c r="R20" s="21">
        <v>92.4</v>
      </c>
      <c r="S20" s="18"/>
    </row>
    <row r="21" spans="1:19" s="5" customFormat="1" ht="15.75" customHeight="1">
      <c r="A21" s="38"/>
      <c r="B21" s="39"/>
      <c r="C21" s="39"/>
      <c r="D21" s="39"/>
      <c r="E21" s="39" t="s">
        <v>84</v>
      </c>
      <c r="F21" s="43" t="s">
        <v>26</v>
      </c>
      <c r="G21" s="19">
        <v>60045856</v>
      </c>
      <c r="H21" s="19">
        <v>3698497</v>
      </c>
      <c r="I21" s="19">
        <f t="shared" si="1"/>
        <v>63744353</v>
      </c>
      <c r="J21" s="19">
        <v>0</v>
      </c>
      <c r="K21" s="19">
        <v>59192762</v>
      </c>
      <c r="L21" s="19">
        <v>788387</v>
      </c>
      <c r="M21" s="19">
        <f t="shared" si="2"/>
        <v>59981149</v>
      </c>
      <c r="N21" s="20">
        <f t="shared" si="3"/>
        <v>98.6</v>
      </c>
      <c r="O21" s="20">
        <f t="shared" si="0"/>
        <v>21.3</v>
      </c>
      <c r="P21" s="20">
        <f t="shared" si="0"/>
        <v>94.1</v>
      </c>
      <c r="Q21" s="20"/>
      <c r="R21" s="21">
        <v>93.7</v>
      </c>
      <c r="S21" s="18"/>
    </row>
    <row r="22" spans="1:19" s="5" customFormat="1" ht="15.75" customHeight="1">
      <c r="A22" s="38"/>
      <c r="B22" s="39"/>
      <c r="C22" s="39"/>
      <c r="D22" s="39" t="s">
        <v>78</v>
      </c>
      <c r="E22" s="47" t="s">
        <v>27</v>
      </c>
      <c r="F22" s="47"/>
      <c r="G22" s="19">
        <v>3566189</v>
      </c>
      <c r="H22" s="19">
        <v>0</v>
      </c>
      <c r="I22" s="19">
        <f t="shared" si="1"/>
        <v>3566189</v>
      </c>
      <c r="J22" s="19">
        <v>0</v>
      </c>
      <c r="K22" s="19">
        <v>3566189</v>
      </c>
      <c r="L22" s="19">
        <v>0</v>
      </c>
      <c r="M22" s="19">
        <f t="shared" si="2"/>
        <v>3566189</v>
      </c>
      <c r="N22" s="20">
        <f t="shared" si="3"/>
        <v>100</v>
      </c>
      <c r="O22" s="22" t="s">
        <v>85</v>
      </c>
      <c r="P22" s="20">
        <f t="shared" si="0"/>
        <v>100</v>
      </c>
      <c r="Q22" s="20"/>
      <c r="R22" s="21">
        <v>100</v>
      </c>
      <c r="S22" s="18"/>
    </row>
    <row r="23" spans="1:19" s="5" customFormat="1" ht="15.75" customHeight="1" hidden="1">
      <c r="A23" s="38"/>
      <c r="B23" s="39"/>
      <c r="C23" s="39"/>
      <c r="D23" s="39"/>
      <c r="E23" s="39"/>
      <c r="F23" s="43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1"/>
      <c r="S23" s="18"/>
    </row>
    <row r="24" spans="1:19" s="5" customFormat="1" ht="15.75" customHeight="1" hidden="1">
      <c r="A24" s="38"/>
      <c r="B24" s="39"/>
      <c r="C24" s="39"/>
      <c r="D24" s="39"/>
      <c r="E24" s="39"/>
      <c r="F24" s="43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20"/>
      <c r="R24" s="21"/>
      <c r="S24" s="18"/>
    </row>
    <row r="25" spans="1:19" s="5" customFormat="1" ht="15.75" customHeight="1">
      <c r="A25" s="38"/>
      <c r="B25" s="39"/>
      <c r="C25" s="44" t="s">
        <v>86</v>
      </c>
      <c r="D25" s="47" t="s">
        <v>28</v>
      </c>
      <c r="E25" s="47"/>
      <c r="F25" s="47"/>
      <c r="G25" s="19">
        <v>7469769</v>
      </c>
      <c r="H25" s="19">
        <v>821865</v>
      </c>
      <c r="I25" s="19">
        <f t="shared" si="1"/>
        <v>8291634</v>
      </c>
      <c r="J25" s="24"/>
      <c r="K25" s="19">
        <v>7230273</v>
      </c>
      <c r="L25" s="19">
        <v>158042</v>
      </c>
      <c r="M25" s="19">
        <f t="shared" si="2"/>
        <v>7388315</v>
      </c>
      <c r="N25" s="20">
        <f t="shared" si="3"/>
        <v>96.8</v>
      </c>
      <c r="O25" s="20">
        <f t="shared" si="0"/>
        <v>19.2</v>
      </c>
      <c r="P25" s="20">
        <f t="shared" si="0"/>
        <v>89.1</v>
      </c>
      <c r="Q25" s="20"/>
      <c r="R25" s="21">
        <v>88.7</v>
      </c>
      <c r="S25" s="18"/>
    </row>
    <row r="26" spans="1:19" s="5" customFormat="1" ht="15.75" customHeight="1">
      <c r="A26" s="38"/>
      <c r="B26" s="39"/>
      <c r="C26" s="44" t="s">
        <v>87</v>
      </c>
      <c r="D26" s="47" t="s">
        <v>29</v>
      </c>
      <c r="E26" s="47"/>
      <c r="F26" s="47"/>
      <c r="G26" s="19">
        <v>47095797</v>
      </c>
      <c r="H26" s="19">
        <v>1475</v>
      </c>
      <c r="I26" s="19">
        <f t="shared" si="1"/>
        <v>47097272</v>
      </c>
      <c r="J26" s="24"/>
      <c r="K26" s="19">
        <v>47095796</v>
      </c>
      <c r="L26" s="19">
        <v>1171</v>
      </c>
      <c r="M26" s="19">
        <f t="shared" si="2"/>
        <v>47096967</v>
      </c>
      <c r="N26" s="20">
        <f t="shared" si="3"/>
        <v>100</v>
      </c>
      <c r="O26" s="20">
        <f t="shared" si="0"/>
        <v>79.4</v>
      </c>
      <c r="P26" s="20">
        <f t="shared" si="0"/>
        <v>100</v>
      </c>
      <c r="Q26" s="20"/>
      <c r="R26" s="21">
        <v>100</v>
      </c>
      <c r="S26" s="18"/>
    </row>
    <row r="27" spans="1:19" s="5" customFormat="1" ht="15.75" customHeight="1">
      <c r="A27" s="38"/>
      <c r="B27" s="39"/>
      <c r="C27" s="44" t="s">
        <v>88</v>
      </c>
      <c r="D27" s="47" t="s">
        <v>30</v>
      </c>
      <c r="E27" s="47"/>
      <c r="F27" s="47"/>
      <c r="G27" s="19">
        <v>30316</v>
      </c>
      <c r="H27" s="19">
        <v>0</v>
      </c>
      <c r="I27" s="19">
        <f t="shared" si="1"/>
        <v>30316</v>
      </c>
      <c r="J27" s="24"/>
      <c r="K27" s="19">
        <v>30316</v>
      </c>
      <c r="L27" s="19">
        <v>0</v>
      </c>
      <c r="M27" s="19">
        <f t="shared" si="2"/>
        <v>30316</v>
      </c>
      <c r="N27" s="20">
        <f t="shared" si="3"/>
        <v>100</v>
      </c>
      <c r="O27" s="22" t="s">
        <v>85</v>
      </c>
      <c r="P27" s="20">
        <f t="shared" si="0"/>
        <v>100</v>
      </c>
      <c r="Q27" s="20"/>
      <c r="R27" s="21">
        <v>100</v>
      </c>
      <c r="S27" s="18"/>
    </row>
    <row r="28" spans="1:19" s="5" customFormat="1" ht="15.75" customHeight="1">
      <c r="A28" s="38"/>
      <c r="B28" s="39"/>
      <c r="C28" s="44" t="s">
        <v>89</v>
      </c>
      <c r="D28" s="47" t="s">
        <v>31</v>
      </c>
      <c r="E28" s="47"/>
      <c r="F28" s="47"/>
      <c r="G28" s="19">
        <f>SUM(G29:G31)</f>
        <v>0</v>
      </c>
      <c r="H28" s="19">
        <f>SUM(H29:H31)</f>
        <v>875549</v>
      </c>
      <c r="I28" s="19">
        <f t="shared" si="1"/>
        <v>875549</v>
      </c>
      <c r="J28" s="19">
        <f>SUM(J29:J31)</f>
        <v>184854</v>
      </c>
      <c r="K28" s="19">
        <f>SUM(K29:K31)</f>
        <v>0</v>
      </c>
      <c r="L28" s="19">
        <f>SUM(L29:L31)</f>
        <v>552</v>
      </c>
      <c r="M28" s="19">
        <f t="shared" si="2"/>
        <v>552</v>
      </c>
      <c r="N28" s="22" t="s">
        <v>85</v>
      </c>
      <c r="O28" s="20">
        <f t="shared" si="0"/>
        <v>0.1</v>
      </c>
      <c r="P28" s="20">
        <f t="shared" si="0"/>
        <v>0.1</v>
      </c>
      <c r="Q28" s="20">
        <f>IF(J28=0,0,ROUND(M28/(I28-J28)*100,1))</f>
        <v>0.1</v>
      </c>
      <c r="R28" s="21">
        <v>0.5</v>
      </c>
      <c r="S28" s="18">
        <v>22.4</v>
      </c>
    </row>
    <row r="29" spans="1:19" s="5" customFormat="1" ht="15.75" customHeight="1">
      <c r="A29" s="38"/>
      <c r="B29" s="39"/>
      <c r="C29" s="44"/>
      <c r="D29" s="39" t="s">
        <v>77</v>
      </c>
      <c r="E29" s="47" t="s">
        <v>32</v>
      </c>
      <c r="F29" s="47"/>
      <c r="G29" s="19">
        <v>0</v>
      </c>
      <c r="H29" s="19">
        <v>802392</v>
      </c>
      <c r="I29" s="19">
        <f t="shared" si="1"/>
        <v>802392</v>
      </c>
      <c r="J29" s="19">
        <v>150383</v>
      </c>
      <c r="K29" s="19">
        <v>0</v>
      </c>
      <c r="L29" s="19">
        <v>552</v>
      </c>
      <c r="M29" s="19">
        <f t="shared" si="2"/>
        <v>552</v>
      </c>
      <c r="N29" s="22" t="s">
        <v>85</v>
      </c>
      <c r="O29" s="20">
        <f t="shared" si="0"/>
        <v>0.1</v>
      </c>
      <c r="P29" s="20">
        <f t="shared" si="0"/>
        <v>0.1</v>
      </c>
      <c r="Q29" s="20">
        <f>IF(J29=0,0,ROUND(M29/(I29-J29)*100,1))</f>
        <v>0.1</v>
      </c>
      <c r="R29" s="21">
        <v>0.5</v>
      </c>
      <c r="S29" s="18">
        <v>17.5</v>
      </c>
    </row>
    <row r="30" spans="1:19" s="5" customFormat="1" ht="15.75" customHeight="1">
      <c r="A30" s="38"/>
      <c r="B30" s="39"/>
      <c r="C30" s="39"/>
      <c r="D30" s="39" t="s">
        <v>78</v>
      </c>
      <c r="E30" s="47" t="s">
        <v>33</v>
      </c>
      <c r="F30" s="47"/>
      <c r="G30" s="19">
        <v>0</v>
      </c>
      <c r="H30" s="19">
        <v>73157</v>
      </c>
      <c r="I30" s="19">
        <f t="shared" si="1"/>
        <v>73157</v>
      </c>
      <c r="J30" s="19">
        <v>34471</v>
      </c>
      <c r="K30" s="19">
        <v>0</v>
      </c>
      <c r="L30" s="19">
        <v>0</v>
      </c>
      <c r="M30" s="19">
        <f t="shared" si="2"/>
        <v>0</v>
      </c>
      <c r="N30" s="22" t="s">
        <v>85</v>
      </c>
      <c r="O30" s="20">
        <f t="shared" si="0"/>
        <v>0</v>
      </c>
      <c r="P30" s="20">
        <f t="shared" si="0"/>
        <v>0</v>
      </c>
      <c r="Q30" s="20">
        <f>IF(J30=0,0,ROUND(M30/(I30-J30)*100,1))</f>
        <v>0</v>
      </c>
      <c r="R30" s="21">
        <v>0.6</v>
      </c>
      <c r="S30" s="18">
        <v>56.7</v>
      </c>
    </row>
    <row r="31" spans="1:19" s="5" customFormat="1" ht="15.75" customHeight="1">
      <c r="A31" s="38"/>
      <c r="B31" s="39"/>
      <c r="C31" s="39"/>
      <c r="D31" s="39" t="s">
        <v>79</v>
      </c>
      <c r="E31" s="47" t="s">
        <v>34</v>
      </c>
      <c r="F31" s="47"/>
      <c r="G31" s="19">
        <v>0</v>
      </c>
      <c r="H31" s="19">
        <v>0</v>
      </c>
      <c r="I31" s="19">
        <f t="shared" si="1"/>
        <v>0</v>
      </c>
      <c r="J31" s="19">
        <v>0</v>
      </c>
      <c r="K31" s="19">
        <v>0</v>
      </c>
      <c r="L31" s="19">
        <v>0</v>
      </c>
      <c r="M31" s="19">
        <f t="shared" si="2"/>
        <v>0</v>
      </c>
      <c r="N31" s="22" t="s">
        <v>85</v>
      </c>
      <c r="O31" s="22" t="s">
        <v>85</v>
      </c>
      <c r="P31" s="22" t="s">
        <v>85</v>
      </c>
      <c r="Q31" s="22"/>
      <c r="R31" s="23" t="s">
        <v>105</v>
      </c>
      <c r="S31" s="18"/>
    </row>
    <row r="32" spans="1:19" s="5" customFormat="1" ht="15.75" customHeight="1">
      <c r="A32" s="38"/>
      <c r="B32" s="39" t="s">
        <v>90</v>
      </c>
      <c r="C32" s="47" t="s">
        <v>35</v>
      </c>
      <c r="D32" s="47"/>
      <c r="E32" s="47"/>
      <c r="F32" s="47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6"/>
      <c r="S32" s="18"/>
    </row>
    <row r="33" spans="1:19" s="5" customFormat="1" ht="15.75" customHeight="1">
      <c r="A33" s="38" t="s">
        <v>36</v>
      </c>
      <c r="B33" s="47" t="s">
        <v>37</v>
      </c>
      <c r="C33" s="47"/>
      <c r="D33" s="47"/>
      <c r="E33" s="47"/>
      <c r="F33" s="47"/>
      <c r="G33" s="19">
        <f>SUM(G34,G43)</f>
        <v>76433947</v>
      </c>
      <c r="H33" s="19">
        <f>SUM(H34,H43)</f>
        <v>5004182</v>
      </c>
      <c r="I33" s="19">
        <f t="shared" si="1"/>
        <v>81438129</v>
      </c>
      <c r="J33" s="19">
        <f>SUM(J34,J43)</f>
        <v>0</v>
      </c>
      <c r="K33" s="19">
        <f>SUM(K34,K43)</f>
        <v>75067644</v>
      </c>
      <c r="L33" s="19">
        <f>SUM(L34,L43)</f>
        <v>1270304</v>
      </c>
      <c r="M33" s="19">
        <f t="shared" si="2"/>
        <v>76337948</v>
      </c>
      <c r="N33" s="20">
        <f t="shared" si="3"/>
        <v>98.2</v>
      </c>
      <c r="O33" s="20">
        <f t="shared" si="0"/>
        <v>25.4</v>
      </c>
      <c r="P33" s="20">
        <f t="shared" si="0"/>
        <v>93.7</v>
      </c>
      <c r="Q33" s="20">
        <f>IF(J33=0,0,ROUND(M33/(I33-J33)*100,1))</f>
        <v>0</v>
      </c>
      <c r="R33" s="21">
        <v>93.3</v>
      </c>
      <c r="S33" s="18">
        <v>0</v>
      </c>
    </row>
    <row r="34" spans="1:19" s="5" customFormat="1" ht="15.75" customHeight="1">
      <c r="A34" s="38"/>
      <c r="B34" s="39" t="s">
        <v>75</v>
      </c>
      <c r="C34" s="47" t="s">
        <v>38</v>
      </c>
      <c r="D34" s="47"/>
      <c r="E34" s="47"/>
      <c r="F34" s="47"/>
      <c r="G34" s="19">
        <f>SUM(G35:G37,G40:G42)</f>
        <v>76433947</v>
      </c>
      <c r="H34" s="19">
        <f>SUM(H35:H37,H40:H42)</f>
        <v>5004182</v>
      </c>
      <c r="I34" s="19">
        <f t="shared" si="1"/>
        <v>81438129</v>
      </c>
      <c r="J34" s="19">
        <f>SUM(J35:J37,J40:J42)</f>
        <v>0</v>
      </c>
      <c r="K34" s="19">
        <f>SUM(K35:K37,K40:K42)</f>
        <v>75067644</v>
      </c>
      <c r="L34" s="19">
        <f>SUM(L35:L37,L40:L42)</f>
        <v>1270304</v>
      </c>
      <c r="M34" s="19">
        <f t="shared" si="2"/>
        <v>76337948</v>
      </c>
      <c r="N34" s="20">
        <f t="shared" si="3"/>
        <v>98.2</v>
      </c>
      <c r="O34" s="20">
        <f t="shared" si="0"/>
        <v>25.4</v>
      </c>
      <c r="P34" s="20">
        <f t="shared" si="0"/>
        <v>93.7</v>
      </c>
      <c r="Q34" s="20">
        <f>IF(J34=0,0,ROUND(M34/(I34-J34)*100,1))</f>
        <v>0</v>
      </c>
      <c r="R34" s="21">
        <v>93.3</v>
      </c>
      <c r="S34" s="18">
        <v>0</v>
      </c>
    </row>
    <row r="35" spans="1:19" s="5" customFormat="1" ht="15.75" customHeight="1">
      <c r="A35" s="38"/>
      <c r="B35" s="39"/>
      <c r="C35" s="44" t="s">
        <v>76</v>
      </c>
      <c r="D35" s="47" t="s">
        <v>39</v>
      </c>
      <c r="E35" s="47"/>
      <c r="F35" s="47"/>
      <c r="G35" s="19">
        <v>64555</v>
      </c>
      <c r="H35" s="19">
        <v>1133</v>
      </c>
      <c r="I35" s="19">
        <f t="shared" si="1"/>
        <v>65688</v>
      </c>
      <c r="J35" s="24"/>
      <c r="K35" s="19">
        <v>63797</v>
      </c>
      <c r="L35" s="19">
        <v>0</v>
      </c>
      <c r="M35" s="19">
        <f t="shared" si="2"/>
        <v>63797</v>
      </c>
      <c r="N35" s="20">
        <f t="shared" si="3"/>
        <v>98.8</v>
      </c>
      <c r="O35" s="20">
        <f t="shared" si="0"/>
        <v>0</v>
      </c>
      <c r="P35" s="20">
        <f t="shared" si="0"/>
        <v>97.1</v>
      </c>
      <c r="Q35" s="20"/>
      <c r="R35" s="21">
        <v>98.3</v>
      </c>
      <c r="S35" s="18"/>
    </row>
    <row r="36" spans="1:19" s="5" customFormat="1" ht="15.75" customHeight="1">
      <c r="A36" s="38"/>
      <c r="B36" s="39"/>
      <c r="C36" s="44" t="s">
        <v>81</v>
      </c>
      <c r="D36" s="47" t="s">
        <v>40</v>
      </c>
      <c r="E36" s="47"/>
      <c r="F36" s="47"/>
      <c r="G36" s="19">
        <v>8302340</v>
      </c>
      <c r="H36" s="19">
        <v>67801</v>
      </c>
      <c r="I36" s="19">
        <f t="shared" si="1"/>
        <v>8370141</v>
      </c>
      <c r="J36" s="24"/>
      <c r="K36" s="19">
        <v>8271872</v>
      </c>
      <c r="L36" s="19">
        <v>28346</v>
      </c>
      <c r="M36" s="19">
        <f t="shared" si="2"/>
        <v>8300218</v>
      </c>
      <c r="N36" s="20">
        <f t="shared" si="3"/>
        <v>99.6</v>
      </c>
      <c r="O36" s="20">
        <f t="shared" si="0"/>
        <v>41.8</v>
      </c>
      <c r="P36" s="20">
        <f t="shared" si="0"/>
        <v>99.2</v>
      </c>
      <c r="Q36" s="20"/>
      <c r="R36" s="21">
        <v>99.2</v>
      </c>
      <c r="S36" s="18"/>
    </row>
    <row r="37" spans="1:19" s="5" customFormat="1" ht="15.75" customHeight="1">
      <c r="A37" s="38"/>
      <c r="B37" s="39"/>
      <c r="C37" s="44" t="s">
        <v>86</v>
      </c>
      <c r="D37" s="47" t="s">
        <v>41</v>
      </c>
      <c r="E37" s="47"/>
      <c r="F37" s="47"/>
      <c r="G37" s="19">
        <f>SUM(G38:G39)</f>
        <v>68067052</v>
      </c>
      <c r="H37" s="19">
        <f>SUM(H38:H39)</f>
        <v>4935248</v>
      </c>
      <c r="I37" s="19">
        <f t="shared" si="1"/>
        <v>73002300</v>
      </c>
      <c r="J37" s="19">
        <f>SUM(J38:J39)</f>
        <v>0</v>
      </c>
      <c r="K37" s="19">
        <f>SUM(K38:K39)</f>
        <v>66731975</v>
      </c>
      <c r="L37" s="19">
        <f>SUM(L38:L39)</f>
        <v>1241958</v>
      </c>
      <c r="M37" s="19">
        <f t="shared" si="2"/>
        <v>67973933</v>
      </c>
      <c r="N37" s="20">
        <f t="shared" si="3"/>
        <v>98</v>
      </c>
      <c r="O37" s="20">
        <f t="shared" si="0"/>
        <v>25.2</v>
      </c>
      <c r="P37" s="20">
        <f t="shared" si="0"/>
        <v>93.1</v>
      </c>
      <c r="Q37" s="20">
        <f>IF(J37=0,0,ROUND(M37/(I37-J37)*100,1))</f>
        <v>0</v>
      </c>
      <c r="R37" s="21">
        <v>92.6</v>
      </c>
      <c r="S37" s="18">
        <v>0</v>
      </c>
    </row>
    <row r="38" spans="1:19" s="5" customFormat="1" ht="15.75" customHeight="1">
      <c r="A38" s="38"/>
      <c r="B38" s="39"/>
      <c r="C38" s="44"/>
      <c r="D38" s="39" t="s">
        <v>77</v>
      </c>
      <c r="E38" s="47" t="s">
        <v>24</v>
      </c>
      <c r="F38" s="47"/>
      <c r="G38" s="19">
        <v>40958114</v>
      </c>
      <c r="H38" s="19">
        <v>2950421</v>
      </c>
      <c r="I38" s="19">
        <f t="shared" si="1"/>
        <v>43908535</v>
      </c>
      <c r="J38" s="19">
        <v>0</v>
      </c>
      <c r="K38" s="19">
        <v>40154574</v>
      </c>
      <c r="L38" s="19">
        <v>745606</v>
      </c>
      <c r="M38" s="19">
        <f t="shared" si="2"/>
        <v>40900180</v>
      </c>
      <c r="N38" s="20">
        <f t="shared" si="3"/>
        <v>98</v>
      </c>
      <c r="O38" s="20">
        <f t="shared" si="0"/>
        <v>25.3</v>
      </c>
      <c r="P38" s="20">
        <f t="shared" si="0"/>
        <v>93.1</v>
      </c>
      <c r="Q38" s="20">
        <f>IF(J38=0,0,ROUND(M38/(I38-J38)*100,1))</f>
        <v>0</v>
      </c>
      <c r="R38" s="21">
        <v>92.6</v>
      </c>
      <c r="S38" s="18">
        <v>0</v>
      </c>
    </row>
    <row r="39" spans="1:19" s="5" customFormat="1" ht="15.75" customHeight="1">
      <c r="A39" s="38"/>
      <c r="B39" s="39"/>
      <c r="C39" s="39"/>
      <c r="D39" s="39" t="s">
        <v>78</v>
      </c>
      <c r="E39" s="47" t="s">
        <v>25</v>
      </c>
      <c r="F39" s="47"/>
      <c r="G39" s="19">
        <v>27108938</v>
      </c>
      <c r="H39" s="19">
        <v>1984827</v>
      </c>
      <c r="I39" s="19">
        <f t="shared" si="1"/>
        <v>29093765</v>
      </c>
      <c r="J39" s="19">
        <v>0</v>
      </c>
      <c r="K39" s="19">
        <v>26577401</v>
      </c>
      <c r="L39" s="19">
        <v>496352</v>
      </c>
      <c r="M39" s="19">
        <f t="shared" si="2"/>
        <v>27073753</v>
      </c>
      <c r="N39" s="20">
        <f t="shared" si="3"/>
        <v>98</v>
      </c>
      <c r="O39" s="20">
        <f t="shared" si="0"/>
        <v>25</v>
      </c>
      <c r="P39" s="20">
        <f t="shared" si="0"/>
        <v>93.1</v>
      </c>
      <c r="Q39" s="20"/>
      <c r="R39" s="21">
        <v>92.5</v>
      </c>
      <c r="S39" s="18"/>
    </row>
    <row r="40" spans="1:19" s="5" customFormat="1" ht="15.75" customHeight="1">
      <c r="A40" s="38"/>
      <c r="B40" s="39"/>
      <c r="C40" s="44" t="s">
        <v>87</v>
      </c>
      <c r="D40" s="47" t="s">
        <v>42</v>
      </c>
      <c r="E40" s="47"/>
      <c r="F40" s="47"/>
      <c r="G40" s="24"/>
      <c r="H40" s="24"/>
      <c r="I40" s="24"/>
      <c r="J40" s="24"/>
      <c r="K40" s="24"/>
      <c r="L40" s="24"/>
      <c r="M40" s="24"/>
      <c r="N40" s="25"/>
      <c r="O40" s="25"/>
      <c r="P40" s="25"/>
      <c r="Q40" s="25"/>
      <c r="R40" s="26"/>
      <c r="S40" s="18"/>
    </row>
    <row r="41" spans="1:19" s="5" customFormat="1" ht="15.75" customHeight="1">
      <c r="A41" s="38"/>
      <c r="B41" s="39"/>
      <c r="C41" s="44" t="s">
        <v>88</v>
      </c>
      <c r="D41" s="47" t="s">
        <v>43</v>
      </c>
      <c r="E41" s="47"/>
      <c r="F41" s="47"/>
      <c r="G41" s="24"/>
      <c r="H41" s="24"/>
      <c r="I41" s="24"/>
      <c r="J41" s="24"/>
      <c r="K41" s="24"/>
      <c r="L41" s="24"/>
      <c r="M41" s="24"/>
      <c r="N41" s="25"/>
      <c r="O41" s="25"/>
      <c r="P41" s="25"/>
      <c r="Q41" s="25"/>
      <c r="R41" s="26"/>
      <c r="S41" s="18"/>
    </row>
    <row r="42" spans="1:19" s="5" customFormat="1" ht="15.75" customHeight="1">
      <c r="A42" s="38"/>
      <c r="B42" s="39"/>
      <c r="C42" s="44" t="s">
        <v>89</v>
      </c>
      <c r="D42" s="47" t="s">
        <v>44</v>
      </c>
      <c r="E42" s="47"/>
      <c r="F42" s="47"/>
      <c r="G42" s="24"/>
      <c r="H42" s="24"/>
      <c r="I42" s="24"/>
      <c r="J42" s="24"/>
      <c r="K42" s="24"/>
      <c r="L42" s="24"/>
      <c r="M42" s="24"/>
      <c r="N42" s="25"/>
      <c r="O42" s="25"/>
      <c r="P42" s="25"/>
      <c r="Q42" s="25"/>
      <c r="R42" s="26"/>
      <c r="S42" s="18"/>
    </row>
    <row r="43" spans="1:19" s="5" customFormat="1" ht="15.75" customHeight="1">
      <c r="A43" s="38"/>
      <c r="B43" s="39" t="s">
        <v>90</v>
      </c>
      <c r="C43" s="47" t="s">
        <v>45</v>
      </c>
      <c r="D43" s="47"/>
      <c r="E43" s="47"/>
      <c r="F43" s="47"/>
      <c r="G43" s="24"/>
      <c r="H43" s="24"/>
      <c r="I43" s="24"/>
      <c r="J43" s="24"/>
      <c r="K43" s="24"/>
      <c r="L43" s="24"/>
      <c r="M43" s="24"/>
      <c r="N43" s="25"/>
      <c r="O43" s="25"/>
      <c r="P43" s="25"/>
      <c r="Q43" s="25"/>
      <c r="R43" s="26"/>
      <c r="S43" s="18"/>
    </row>
    <row r="44" spans="1:19" s="5" customFormat="1" ht="15.75" customHeight="1" thickBot="1">
      <c r="A44" s="45" t="s">
        <v>46</v>
      </c>
      <c r="B44" s="48" t="s">
        <v>47</v>
      </c>
      <c r="C44" s="48"/>
      <c r="D44" s="48"/>
      <c r="E44" s="48"/>
      <c r="F44" s="48"/>
      <c r="G44" s="27"/>
      <c r="H44" s="27"/>
      <c r="I44" s="27"/>
      <c r="J44" s="27"/>
      <c r="K44" s="27"/>
      <c r="L44" s="27"/>
      <c r="M44" s="27"/>
      <c r="N44" s="28"/>
      <c r="O44" s="28"/>
      <c r="P44" s="28"/>
      <c r="Q44" s="28"/>
      <c r="R44" s="29"/>
      <c r="S44" s="18"/>
    </row>
    <row r="45" spans="1:19" s="5" customFormat="1" ht="15.75" customHeight="1" thickTop="1">
      <c r="A45" s="46"/>
      <c r="B45" s="49" t="s">
        <v>48</v>
      </c>
      <c r="C45" s="49"/>
      <c r="D45" s="49"/>
      <c r="E45" s="49"/>
      <c r="F45" s="49"/>
      <c r="G45" s="30">
        <f>SUM(G9,G33)</f>
        <v>1066718248</v>
      </c>
      <c r="H45" s="30">
        <f>SUM(H9,H33)</f>
        <v>88133718</v>
      </c>
      <c r="I45" s="30">
        <f t="shared" si="1"/>
        <v>1154851966</v>
      </c>
      <c r="J45" s="30">
        <f>SUM(J9,J33)</f>
        <v>184854</v>
      </c>
      <c r="K45" s="30">
        <f>SUM(K9,K33)</f>
        <v>1045713899</v>
      </c>
      <c r="L45" s="30">
        <f>SUM(L9,L33)</f>
        <v>18715120</v>
      </c>
      <c r="M45" s="30">
        <f t="shared" si="2"/>
        <v>1064429019</v>
      </c>
      <c r="N45" s="31">
        <f t="shared" si="3"/>
        <v>98</v>
      </c>
      <c r="O45" s="31">
        <f t="shared" si="0"/>
        <v>21.2</v>
      </c>
      <c r="P45" s="31">
        <f t="shared" si="0"/>
        <v>92.2</v>
      </c>
      <c r="Q45" s="31">
        <f>IF(J45=0,0,ROUND(M45/(I45-J45)*100,1))</f>
        <v>92.2</v>
      </c>
      <c r="R45" s="32">
        <v>91.8</v>
      </c>
      <c r="S45" s="18">
        <v>91.7</v>
      </c>
    </row>
    <row r="46" spans="1:19" s="5" customFormat="1" ht="15.75" customHeight="1">
      <c r="A46" s="38"/>
      <c r="B46" s="47" t="s">
        <v>49</v>
      </c>
      <c r="C46" s="47"/>
      <c r="D46" s="47"/>
      <c r="E46" s="47"/>
      <c r="F46" s="47"/>
      <c r="G46" s="19">
        <v>191651414</v>
      </c>
      <c r="H46" s="19">
        <v>114727928</v>
      </c>
      <c r="I46" s="19">
        <f t="shared" si="1"/>
        <v>306379342</v>
      </c>
      <c r="J46" s="24"/>
      <c r="K46" s="19">
        <v>167986678</v>
      </c>
      <c r="L46" s="19">
        <v>15772236</v>
      </c>
      <c r="M46" s="19">
        <f t="shared" si="2"/>
        <v>183758914</v>
      </c>
      <c r="N46" s="20">
        <f t="shared" si="3"/>
        <v>87.7</v>
      </c>
      <c r="O46" s="20">
        <f t="shared" si="0"/>
        <v>13.7</v>
      </c>
      <c r="P46" s="20">
        <f t="shared" si="0"/>
        <v>60</v>
      </c>
      <c r="Q46" s="20"/>
      <c r="R46" s="21">
        <v>59</v>
      </c>
      <c r="S46" s="18"/>
    </row>
    <row r="47" spans="1:19" s="5" customFormat="1" ht="15.75" customHeight="1" thickBot="1">
      <c r="A47" s="40"/>
      <c r="B47" s="50" t="s">
        <v>50</v>
      </c>
      <c r="C47" s="50"/>
      <c r="D47" s="50"/>
      <c r="E47" s="50"/>
      <c r="F47" s="50"/>
      <c r="G47" s="33"/>
      <c r="H47" s="33"/>
      <c r="I47" s="33"/>
      <c r="J47" s="33"/>
      <c r="K47" s="33"/>
      <c r="L47" s="33"/>
      <c r="M47" s="33"/>
      <c r="N47" s="34"/>
      <c r="O47" s="34"/>
      <c r="P47" s="34"/>
      <c r="Q47" s="34"/>
      <c r="R47" s="35"/>
      <c r="S47" s="18"/>
    </row>
    <row r="48" s="5" customFormat="1" ht="15.75" customHeight="1">
      <c r="A48" s="5" t="s">
        <v>51</v>
      </c>
    </row>
    <row r="53" spans="1:6" ht="21">
      <c r="A53" s="3"/>
      <c r="B53" s="4"/>
      <c r="C53" s="4"/>
      <c r="D53" s="4"/>
      <c r="E53" s="4"/>
      <c r="F53" s="4"/>
    </row>
    <row r="54" spans="2:6" ht="21">
      <c r="B54" s="4"/>
      <c r="C54" s="4"/>
      <c r="D54" s="4"/>
      <c r="E54" s="4"/>
      <c r="F54" s="4"/>
    </row>
    <row r="55" spans="1:19" s="5" customFormat="1" ht="15.75" customHeight="1">
      <c r="A55" s="2" t="s">
        <v>108</v>
      </c>
      <c r="S55" s="6" t="s">
        <v>1</v>
      </c>
    </row>
    <row r="56" spans="1:19" s="5" customFormat="1" ht="15.75" customHeight="1" thickBot="1">
      <c r="A56" s="5" t="s">
        <v>52</v>
      </c>
      <c r="P56" s="5" t="s">
        <v>102</v>
      </c>
      <c r="S56" s="6"/>
    </row>
    <row r="57" spans="1:19" s="5" customFormat="1" ht="15.75" customHeight="1">
      <c r="A57" s="54"/>
      <c r="B57" s="55"/>
      <c r="C57" s="55"/>
      <c r="D57" s="55"/>
      <c r="E57" s="55"/>
      <c r="F57" s="55"/>
      <c r="G57" s="59" t="s">
        <v>2</v>
      </c>
      <c r="H57" s="59"/>
      <c r="I57" s="59"/>
      <c r="J57" s="59"/>
      <c r="K57" s="59" t="s">
        <v>3</v>
      </c>
      <c r="L57" s="59"/>
      <c r="M57" s="59"/>
      <c r="N57" s="55" t="s">
        <v>4</v>
      </c>
      <c r="O57" s="55"/>
      <c r="P57" s="55"/>
      <c r="Q57" s="55"/>
      <c r="R57" s="60"/>
      <c r="S57" s="7"/>
    </row>
    <row r="58" spans="1:19" s="5" customFormat="1" ht="15.75" customHeight="1">
      <c r="A58" s="56"/>
      <c r="B58" s="52"/>
      <c r="C58" s="52"/>
      <c r="D58" s="52"/>
      <c r="E58" s="52"/>
      <c r="F58" s="52"/>
      <c r="G58" s="48" t="s">
        <v>5</v>
      </c>
      <c r="H58" s="48" t="s">
        <v>6</v>
      </c>
      <c r="I58" s="48" t="s">
        <v>7</v>
      </c>
      <c r="J58" s="36" t="s">
        <v>8</v>
      </c>
      <c r="K58" s="48" t="s">
        <v>5</v>
      </c>
      <c r="L58" s="48" t="s">
        <v>6</v>
      </c>
      <c r="M58" s="48" t="s">
        <v>7</v>
      </c>
      <c r="N58" s="52" t="s">
        <v>103</v>
      </c>
      <c r="O58" s="52"/>
      <c r="P58" s="52"/>
      <c r="Q58" s="41"/>
      <c r="R58" s="8" t="s">
        <v>104</v>
      </c>
      <c r="S58" s="7"/>
    </row>
    <row r="59" spans="1:19" s="5" customFormat="1" ht="15.75" customHeight="1">
      <c r="A59" s="56"/>
      <c r="B59" s="52"/>
      <c r="C59" s="52"/>
      <c r="D59" s="52"/>
      <c r="E59" s="52"/>
      <c r="F59" s="52"/>
      <c r="G59" s="61"/>
      <c r="H59" s="61"/>
      <c r="I59" s="61"/>
      <c r="J59" s="37" t="s">
        <v>9</v>
      </c>
      <c r="K59" s="61"/>
      <c r="L59" s="61"/>
      <c r="M59" s="61"/>
      <c r="N59" s="10" t="s">
        <v>10</v>
      </c>
      <c r="O59" s="10" t="s">
        <v>11</v>
      </c>
      <c r="P59" s="10" t="s">
        <v>7</v>
      </c>
      <c r="Q59" s="10" t="s">
        <v>12</v>
      </c>
      <c r="R59" s="11" t="s">
        <v>7</v>
      </c>
      <c r="S59" s="9" t="s">
        <v>12</v>
      </c>
    </row>
    <row r="60" spans="1:19" s="5" customFormat="1" ht="15.75" customHeight="1" thickBot="1">
      <c r="A60" s="57"/>
      <c r="B60" s="58"/>
      <c r="C60" s="58"/>
      <c r="D60" s="58"/>
      <c r="E60" s="58"/>
      <c r="F60" s="58"/>
      <c r="G60" s="12" t="s">
        <v>64</v>
      </c>
      <c r="H60" s="12" t="s">
        <v>65</v>
      </c>
      <c r="I60" s="12" t="s">
        <v>66</v>
      </c>
      <c r="J60" s="12" t="s">
        <v>67</v>
      </c>
      <c r="K60" s="12" t="s">
        <v>68</v>
      </c>
      <c r="L60" s="12" t="s">
        <v>69</v>
      </c>
      <c r="M60" s="12" t="s">
        <v>70</v>
      </c>
      <c r="N60" s="12" t="s">
        <v>71</v>
      </c>
      <c r="O60" s="12" t="s">
        <v>72</v>
      </c>
      <c r="P60" s="12" t="s">
        <v>73</v>
      </c>
      <c r="Q60" s="12" t="s">
        <v>74</v>
      </c>
      <c r="R60" s="13"/>
      <c r="S60" s="14"/>
    </row>
    <row r="61" spans="1:19" s="5" customFormat="1" ht="15.75" customHeight="1">
      <c r="A61" s="42" t="s">
        <v>13</v>
      </c>
      <c r="B61" s="53" t="s">
        <v>14</v>
      </c>
      <c r="C61" s="53"/>
      <c r="D61" s="53"/>
      <c r="E61" s="53"/>
      <c r="F61" s="53"/>
      <c r="G61" s="15">
        <v>919144546</v>
      </c>
      <c r="H61" s="15">
        <v>76829935</v>
      </c>
      <c r="I61" s="15">
        <v>995974481</v>
      </c>
      <c r="J61" s="15">
        <v>184854</v>
      </c>
      <c r="K61" s="15">
        <v>900810058</v>
      </c>
      <c r="L61" s="15">
        <v>16289327</v>
      </c>
      <c r="M61" s="15">
        <v>917099385</v>
      </c>
      <c r="N61" s="16">
        <f aca="true" t="shared" si="4" ref="N61:P73">IF(ISERROR(K61/G61),0,ROUND(K61/G61*100,1))</f>
        <v>98</v>
      </c>
      <c r="O61" s="16">
        <f t="shared" si="4"/>
        <v>21.2</v>
      </c>
      <c r="P61" s="16">
        <f t="shared" si="4"/>
        <v>92.1</v>
      </c>
      <c r="Q61" s="16">
        <f>IF(J61=0,0,ROUND(M61/(I61-J61)*100,1))</f>
        <v>92.1</v>
      </c>
      <c r="R61" s="17">
        <v>91.7</v>
      </c>
      <c r="S61" s="18">
        <v>91.7</v>
      </c>
    </row>
    <row r="62" spans="1:19" s="5" customFormat="1" ht="15.75" customHeight="1">
      <c r="A62" s="38"/>
      <c r="B62" s="39" t="s">
        <v>54</v>
      </c>
      <c r="C62" s="47" t="s">
        <v>15</v>
      </c>
      <c r="D62" s="47"/>
      <c r="E62" s="47"/>
      <c r="F62" s="47"/>
      <c r="G62" s="19">
        <v>919144546</v>
      </c>
      <c r="H62" s="19">
        <v>76829935</v>
      </c>
      <c r="I62" s="19">
        <v>995974481</v>
      </c>
      <c r="J62" s="19">
        <v>184854</v>
      </c>
      <c r="K62" s="19">
        <v>900810058</v>
      </c>
      <c r="L62" s="19">
        <v>16289327</v>
      </c>
      <c r="M62" s="19">
        <v>917099385</v>
      </c>
      <c r="N62" s="20">
        <f t="shared" si="4"/>
        <v>98</v>
      </c>
      <c r="O62" s="20">
        <f t="shared" si="4"/>
        <v>21.2</v>
      </c>
      <c r="P62" s="20">
        <f t="shared" si="4"/>
        <v>92.1</v>
      </c>
      <c r="Q62" s="20">
        <f>IF(J62=0,0,ROUND(M62/(I62-J62)*100,1))</f>
        <v>92.1</v>
      </c>
      <c r="R62" s="21">
        <v>91.7</v>
      </c>
      <c r="S62" s="18">
        <v>91.7</v>
      </c>
    </row>
    <row r="63" spans="1:19" s="5" customFormat="1" ht="15.75" customHeight="1">
      <c r="A63" s="38"/>
      <c r="B63" s="39"/>
      <c r="C63" s="44" t="s">
        <v>55</v>
      </c>
      <c r="D63" s="47" t="s">
        <v>16</v>
      </c>
      <c r="E63" s="47"/>
      <c r="F63" s="47"/>
      <c r="G63" s="19">
        <v>458738218</v>
      </c>
      <c r="H63" s="19">
        <v>46707826</v>
      </c>
      <c r="I63" s="19">
        <v>505446044</v>
      </c>
      <c r="J63" s="24"/>
      <c r="K63" s="19">
        <v>448092360</v>
      </c>
      <c r="L63" s="19">
        <v>9141643</v>
      </c>
      <c r="M63" s="19">
        <v>457234003</v>
      </c>
      <c r="N63" s="20">
        <f t="shared" si="4"/>
        <v>97.7</v>
      </c>
      <c r="O63" s="20">
        <f t="shared" si="4"/>
        <v>19.6</v>
      </c>
      <c r="P63" s="20">
        <f t="shared" si="4"/>
        <v>90.5</v>
      </c>
      <c r="Q63" s="20"/>
      <c r="R63" s="21">
        <v>90.2</v>
      </c>
      <c r="S63" s="18"/>
    </row>
    <row r="64" spans="1:19" s="5" customFormat="1" ht="15.75" customHeight="1">
      <c r="A64" s="38"/>
      <c r="B64" s="39"/>
      <c r="C64" s="39"/>
      <c r="D64" s="39" t="s">
        <v>58</v>
      </c>
      <c r="E64" s="47" t="s">
        <v>17</v>
      </c>
      <c r="F64" s="47"/>
      <c r="G64" s="19">
        <v>9622689</v>
      </c>
      <c r="H64" s="19">
        <v>1129560</v>
      </c>
      <c r="I64" s="19">
        <v>10752249</v>
      </c>
      <c r="J64" s="24"/>
      <c r="K64" s="19">
        <v>9355829</v>
      </c>
      <c r="L64" s="19">
        <v>221376</v>
      </c>
      <c r="M64" s="19">
        <v>9577205</v>
      </c>
      <c r="N64" s="20">
        <f t="shared" si="4"/>
        <v>97.2</v>
      </c>
      <c r="O64" s="20">
        <f t="shared" si="4"/>
        <v>19.6</v>
      </c>
      <c r="P64" s="20">
        <f t="shared" si="4"/>
        <v>89.1</v>
      </c>
      <c r="Q64" s="20"/>
      <c r="R64" s="21">
        <v>88.8</v>
      </c>
      <c r="S64" s="18"/>
    </row>
    <row r="65" spans="1:19" s="5" customFormat="1" ht="15.75" customHeight="1">
      <c r="A65" s="38"/>
      <c r="B65" s="39"/>
      <c r="C65" s="39"/>
      <c r="D65" s="39" t="s">
        <v>59</v>
      </c>
      <c r="E65" s="47" t="s">
        <v>18</v>
      </c>
      <c r="F65" s="47"/>
      <c r="G65" s="19">
        <v>375752042</v>
      </c>
      <c r="H65" s="19">
        <v>43930849</v>
      </c>
      <c r="I65" s="19">
        <v>419682891</v>
      </c>
      <c r="J65" s="24"/>
      <c r="K65" s="19">
        <v>365836395</v>
      </c>
      <c r="L65" s="19">
        <v>8633974</v>
      </c>
      <c r="M65" s="19">
        <v>374470369</v>
      </c>
      <c r="N65" s="20">
        <f t="shared" si="4"/>
        <v>97.4</v>
      </c>
      <c r="O65" s="20">
        <f t="shared" si="4"/>
        <v>19.7</v>
      </c>
      <c r="P65" s="20">
        <f t="shared" si="4"/>
        <v>89.2</v>
      </c>
      <c r="Q65" s="20"/>
      <c r="R65" s="21">
        <v>88.9</v>
      </c>
      <c r="S65" s="18"/>
    </row>
    <row r="66" spans="1:19" s="5" customFormat="1" ht="15.75" customHeight="1">
      <c r="A66" s="38"/>
      <c r="B66" s="39"/>
      <c r="C66" s="39"/>
      <c r="D66" s="39"/>
      <c r="E66" s="51" t="s">
        <v>19</v>
      </c>
      <c r="F66" s="51"/>
      <c r="G66" s="19">
        <v>3878475</v>
      </c>
      <c r="H66" s="19">
        <v>8135</v>
      </c>
      <c r="I66" s="19">
        <v>3886610</v>
      </c>
      <c r="J66" s="24"/>
      <c r="K66" s="19">
        <v>3816277</v>
      </c>
      <c r="L66" s="19">
        <v>3126</v>
      </c>
      <c r="M66" s="19">
        <v>3819403</v>
      </c>
      <c r="N66" s="20">
        <f t="shared" si="4"/>
        <v>98.4</v>
      </c>
      <c r="O66" s="20">
        <f t="shared" si="4"/>
        <v>38.4</v>
      </c>
      <c r="P66" s="20">
        <f t="shared" si="4"/>
        <v>98.3</v>
      </c>
      <c r="Q66" s="20"/>
      <c r="R66" s="21">
        <v>98.3</v>
      </c>
      <c r="S66" s="18"/>
    </row>
    <row r="67" spans="1:19" s="5" customFormat="1" ht="15.75" customHeight="1">
      <c r="A67" s="38"/>
      <c r="B67" s="39"/>
      <c r="C67" s="39"/>
      <c r="D67" s="39" t="s">
        <v>79</v>
      </c>
      <c r="E67" s="47" t="s">
        <v>20</v>
      </c>
      <c r="F67" s="47"/>
      <c r="G67" s="19">
        <v>17947372</v>
      </c>
      <c r="H67" s="19">
        <v>455909</v>
      </c>
      <c r="I67" s="19">
        <v>18403281</v>
      </c>
      <c r="J67" s="24"/>
      <c r="K67" s="19">
        <v>17803544</v>
      </c>
      <c r="L67" s="19">
        <v>80752</v>
      </c>
      <c r="M67" s="19">
        <v>17884296</v>
      </c>
      <c r="N67" s="20">
        <f t="shared" si="4"/>
        <v>99.2</v>
      </c>
      <c r="O67" s="20">
        <f t="shared" si="4"/>
        <v>17.7</v>
      </c>
      <c r="P67" s="20">
        <f t="shared" si="4"/>
        <v>97.2</v>
      </c>
      <c r="Q67" s="20"/>
      <c r="R67" s="21">
        <v>97</v>
      </c>
      <c r="S67" s="18"/>
    </row>
    <row r="68" spans="1:19" s="5" customFormat="1" ht="15.75" customHeight="1">
      <c r="A68" s="38"/>
      <c r="B68" s="39"/>
      <c r="C68" s="39"/>
      <c r="D68" s="39" t="s">
        <v>80</v>
      </c>
      <c r="E68" s="47" t="s">
        <v>21</v>
      </c>
      <c r="F68" s="47"/>
      <c r="G68" s="19">
        <v>55416115</v>
      </c>
      <c r="H68" s="19">
        <v>1191508</v>
      </c>
      <c r="I68" s="19">
        <v>56607623</v>
      </c>
      <c r="J68" s="24"/>
      <c r="K68" s="19">
        <v>55096592</v>
      </c>
      <c r="L68" s="19">
        <v>205541</v>
      </c>
      <c r="M68" s="19">
        <v>55302133</v>
      </c>
      <c r="N68" s="20">
        <f t="shared" si="4"/>
        <v>99.4</v>
      </c>
      <c r="O68" s="20">
        <f t="shared" si="4"/>
        <v>17.3</v>
      </c>
      <c r="P68" s="20">
        <f t="shared" si="4"/>
        <v>97.7</v>
      </c>
      <c r="Q68" s="20"/>
      <c r="R68" s="21">
        <v>97.6</v>
      </c>
      <c r="S68" s="18"/>
    </row>
    <row r="69" spans="1:19" s="5" customFormat="1" ht="15.75" customHeight="1">
      <c r="A69" s="38"/>
      <c r="B69" s="39"/>
      <c r="C69" s="44" t="s">
        <v>56</v>
      </c>
      <c r="D69" s="47" t="s">
        <v>22</v>
      </c>
      <c r="E69" s="47"/>
      <c r="F69" s="47"/>
      <c r="G69" s="19">
        <v>410297415</v>
      </c>
      <c r="H69" s="19">
        <v>28968397</v>
      </c>
      <c r="I69" s="19">
        <v>439265812</v>
      </c>
      <c r="J69" s="19">
        <v>0</v>
      </c>
      <c r="K69" s="19">
        <v>402823212</v>
      </c>
      <c r="L69" s="19">
        <v>7004997</v>
      </c>
      <c r="M69" s="19">
        <v>409828209</v>
      </c>
      <c r="N69" s="20">
        <f t="shared" si="4"/>
        <v>98.2</v>
      </c>
      <c r="O69" s="20">
        <f t="shared" si="4"/>
        <v>24.2</v>
      </c>
      <c r="P69" s="20">
        <f t="shared" si="4"/>
        <v>93.3</v>
      </c>
      <c r="Q69" s="20">
        <f>IF(J69=0,0,ROUND(M69/(I69-J69)*100,1))</f>
        <v>0</v>
      </c>
      <c r="R69" s="21">
        <v>92.8</v>
      </c>
      <c r="S69" s="18">
        <v>0</v>
      </c>
    </row>
    <row r="70" spans="1:19" s="5" customFormat="1" ht="15.75" customHeight="1">
      <c r="A70" s="38"/>
      <c r="B70" s="39"/>
      <c r="C70" s="39"/>
      <c r="D70" s="39" t="s">
        <v>58</v>
      </c>
      <c r="E70" s="47" t="s">
        <v>23</v>
      </c>
      <c r="F70" s="47"/>
      <c r="G70" s="19">
        <v>406857252</v>
      </c>
      <c r="H70" s="19">
        <v>28968397</v>
      </c>
      <c r="I70" s="19">
        <v>435825649</v>
      </c>
      <c r="J70" s="19">
        <v>0</v>
      </c>
      <c r="K70" s="19">
        <v>399383049</v>
      </c>
      <c r="L70" s="19">
        <v>7004997</v>
      </c>
      <c r="M70" s="19">
        <v>406388046</v>
      </c>
      <c r="N70" s="20">
        <f t="shared" si="4"/>
        <v>98.2</v>
      </c>
      <c r="O70" s="20">
        <f t="shared" si="4"/>
        <v>24.2</v>
      </c>
      <c r="P70" s="20">
        <f t="shared" si="4"/>
        <v>93.2</v>
      </c>
      <c r="Q70" s="20">
        <f>IF(J70=0,0,ROUND(M70/(I70-J70)*100,1))</f>
        <v>0</v>
      </c>
      <c r="R70" s="21">
        <v>92.8</v>
      </c>
      <c r="S70" s="18">
        <v>0</v>
      </c>
    </row>
    <row r="71" spans="1:19" s="5" customFormat="1" ht="15.75" customHeight="1">
      <c r="A71" s="38"/>
      <c r="B71" s="39"/>
      <c r="C71" s="39"/>
      <c r="D71" s="39"/>
      <c r="E71" s="39" t="s">
        <v>82</v>
      </c>
      <c r="F71" s="43" t="s">
        <v>24</v>
      </c>
      <c r="G71" s="19">
        <v>184686188</v>
      </c>
      <c r="H71" s="19">
        <v>13389304</v>
      </c>
      <c r="I71" s="19">
        <v>198075492</v>
      </c>
      <c r="J71" s="19">
        <v>0</v>
      </c>
      <c r="K71" s="19">
        <v>181161717</v>
      </c>
      <c r="L71" s="19">
        <v>3305310</v>
      </c>
      <c r="M71" s="19">
        <v>184467027</v>
      </c>
      <c r="N71" s="20">
        <f t="shared" si="4"/>
        <v>98.1</v>
      </c>
      <c r="O71" s="20">
        <f t="shared" si="4"/>
        <v>24.7</v>
      </c>
      <c r="P71" s="20">
        <f t="shared" si="4"/>
        <v>93.1</v>
      </c>
      <c r="Q71" s="20">
        <f>IF(J71=0,0,ROUND(M71/(I71-J71)*100,1))</f>
        <v>0</v>
      </c>
      <c r="R71" s="21">
        <v>92.6</v>
      </c>
      <c r="S71" s="18">
        <v>0</v>
      </c>
    </row>
    <row r="72" spans="1:19" s="5" customFormat="1" ht="15.75" customHeight="1">
      <c r="A72" s="38"/>
      <c r="B72" s="39"/>
      <c r="C72" s="39"/>
      <c r="D72" s="39"/>
      <c r="E72" s="39" t="s">
        <v>83</v>
      </c>
      <c r="F72" s="43" t="s">
        <v>25</v>
      </c>
      <c r="G72" s="19">
        <v>168940166</v>
      </c>
      <c r="H72" s="19">
        <v>12430036</v>
      </c>
      <c r="I72" s="19">
        <v>181370202</v>
      </c>
      <c r="J72" s="19">
        <v>0</v>
      </c>
      <c r="K72" s="19">
        <v>165723055</v>
      </c>
      <c r="L72" s="19">
        <v>3012719</v>
      </c>
      <c r="M72" s="19">
        <v>168735774</v>
      </c>
      <c r="N72" s="20">
        <f t="shared" si="4"/>
        <v>98.1</v>
      </c>
      <c r="O72" s="20">
        <f t="shared" si="4"/>
        <v>24.2</v>
      </c>
      <c r="P72" s="20">
        <f t="shared" si="4"/>
        <v>93</v>
      </c>
      <c r="Q72" s="20"/>
      <c r="R72" s="21">
        <v>92.5</v>
      </c>
      <c r="S72" s="18"/>
    </row>
    <row r="73" spans="1:19" s="5" customFormat="1" ht="15.75" customHeight="1">
      <c r="A73" s="38"/>
      <c r="B73" s="39"/>
      <c r="C73" s="39"/>
      <c r="D73" s="39"/>
      <c r="E73" s="39" t="s">
        <v>84</v>
      </c>
      <c r="F73" s="43" t="s">
        <v>26</v>
      </c>
      <c r="G73" s="19">
        <v>53230898</v>
      </c>
      <c r="H73" s="19">
        <v>3149057</v>
      </c>
      <c r="I73" s="19">
        <v>56379955</v>
      </c>
      <c r="J73" s="19">
        <v>0</v>
      </c>
      <c r="K73" s="19">
        <v>52498277</v>
      </c>
      <c r="L73" s="19">
        <v>686968</v>
      </c>
      <c r="M73" s="19">
        <v>53185245</v>
      </c>
      <c r="N73" s="20">
        <f t="shared" si="4"/>
        <v>98.6</v>
      </c>
      <c r="O73" s="20">
        <f t="shared" si="4"/>
        <v>21.8</v>
      </c>
      <c r="P73" s="20">
        <f t="shared" si="4"/>
        <v>94.3</v>
      </c>
      <c r="Q73" s="20"/>
      <c r="R73" s="21">
        <v>93.9</v>
      </c>
      <c r="S73" s="18"/>
    </row>
    <row r="74" spans="1:19" s="5" customFormat="1" ht="14.25" customHeight="1">
      <c r="A74" s="38"/>
      <c r="B74" s="39"/>
      <c r="C74" s="39"/>
      <c r="D74" s="39" t="s">
        <v>59</v>
      </c>
      <c r="E74" s="47" t="s">
        <v>91</v>
      </c>
      <c r="F74" s="47"/>
      <c r="G74" s="19">
        <v>3440163</v>
      </c>
      <c r="H74" s="19">
        <v>0</v>
      </c>
      <c r="I74" s="19">
        <v>3440163</v>
      </c>
      <c r="J74" s="19">
        <v>0</v>
      </c>
      <c r="K74" s="19">
        <v>3440163</v>
      </c>
      <c r="L74" s="19">
        <v>0</v>
      </c>
      <c r="M74" s="19">
        <v>3440163</v>
      </c>
      <c r="N74" s="20">
        <f>IF(ISERROR(K74/G74),0,ROUND(K74/G74*100,1))</f>
        <v>100</v>
      </c>
      <c r="O74" s="22" t="s">
        <v>85</v>
      </c>
      <c r="P74" s="20">
        <f>IF(ISERROR(M74/I74),0,ROUND(M74/I74*100,1))</f>
        <v>100</v>
      </c>
      <c r="Q74" s="20"/>
      <c r="R74" s="21">
        <v>100</v>
      </c>
      <c r="S74" s="18"/>
    </row>
    <row r="75" spans="1:19" s="5" customFormat="1" ht="15.75" customHeight="1" hidden="1">
      <c r="A75" s="38"/>
      <c r="B75" s="39"/>
      <c r="C75" s="39"/>
      <c r="D75" s="39"/>
      <c r="E75" s="39"/>
      <c r="F75" s="43"/>
      <c r="G75" s="19"/>
      <c r="H75" s="19"/>
      <c r="I75" s="19"/>
      <c r="J75" s="19"/>
      <c r="K75" s="19"/>
      <c r="L75" s="19"/>
      <c r="M75" s="19"/>
      <c r="N75" s="20"/>
      <c r="O75" s="20"/>
      <c r="P75" s="20"/>
      <c r="Q75" s="20"/>
      <c r="R75" s="21"/>
      <c r="S75" s="18"/>
    </row>
    <row r="76" spans="1:19" s="5" customFormat="1" ht="15.75" customHeight="1" hidden="1">
      <c r="A76" s="38"/>
      <c r="B76" s="39"/>
      <c r="C76" s="39"/>
      <c r="D76" s="39"/>
      <c r="E76" s="39"/>
      <c r="F76" s="43"/>
      <c r="G76" s="19"/>
      <c r="H76" s="19"/>
      <c r="I76" s="19"/>
      <c r="J76" s="19"/>
      <c r="K76" s="19"/>
      <c r="L76" s="19"/>
      <c r="M76" s="19"/>
      <c r="N76" s="20"/>
      <c r="O76" s="20"/>
      <c r="P76" s="20"/>
      <c r="Q76" s="20"/>
      <c r="R76" s="21"/>
      <c r="S76" s="18"/>
    </row>
    <row r="77" spans="1:19" s="5" customFormat="1" ht="15.75" customHeight="1">
      <c r="A77" s="38"/>
      <c r="B77" s="39"/>
      <c r="C77" s="44" t="s">
        <v>57</v>
      </c>
      <c r="D77" s="47" t="s">
        <v>28</v>
      </c>
      <c r="E77" s="47"/>
      <c r="F77" s="47"/>
      <c r="G77" s="19">
        <v>6497925</v>
      </c>
      <c r="H77" s="19">
        <v>734871</v>
      </c>
      <c r="I77" s="19">
        <v>7232796</v>
      </c>
      <c r="J77" s="24"/>
      <c r="K77" s="19">
        <v>6283499</v>
      </c>
      <c r="L77" s="19">
        <v>140992</v>
      </c>
      <c r="M77" s="19">
        <v>6424491</v>
      </c>
      <c r="N77" s="20">
        <f aca="true" t="shared" si="5" ref="N77:P78">IF(ISERROR(K77/G77),0,ROUND(K77/G77*100,1))</f>
        <v>96.7</v>
      </c>
      <c r="O77" s="20">
        <f t="shared" si="5"/>
        <v>19.2</v>
      </c>
      <c r="P77" s="20">
        <f t="shared" si="5"/>
        <v>88.8</v>
      </c>
      <c r="Q77" s="20"/>
      <c r="R77" s="21">
        <v>88.3</v>
      </c>
      <c r="S77" s="18"/>
    </row>
    <row r="78" spans="1:19" s="5" customFormat="1" ht="15.75" customHeight="1">
      <c r="A78" s="38"/>
      <c r="B78" s="39"/>
      <c r="C78" s="44" t="s">
        <v>60</v>
      </c>
      <c r="D78" s="47" t="s">
        <v>29</v>
      </c>
      <c r="E78" s="47"/>
      <c r="F78" s="47"/>
      <c r="G78" s="19">
        <v>43604761</v>
      </c>
      <c r="H78" s="19">
        <v>1447</v>
      </c>
      <c r="I78" s="19">
        <v>43606208</v>
      </c>
      <c r="J78" s="24"/>
      <c r="K78" s="19">
        <v>43604760</v>
      </c>
      <c r="L78" s="19">
        <v>1143</v>
      </c>
      <c r="M78" s="19">
        <v>43605903</v>
      </c>
      <c r="N78" s="20">
        <f t="shared" si="5"/>
        <v>100</v>
      </c>
      <c r="O78" s="20">
        <f t="shared" si="5"/>
        <v>79</v>
      </c>
      <c r="P78" s="20">
        <f t="shared" si="5"/>
        <v>100</v>
      </c>
      <c r="Q78" s="20"/>
      <c r="R78" s="21">
        <v>100</v>
      </c>
      <c r="S78" s="18"/>
    </row>
    <row r="79" spans="1:19" s="5" customFormat="1" ht="15.75" customHeight="1">
      <c r="A79" s="38"/>
      <c r="B79" s="39"/>
      <c r="C79" s="44" t="s">
        <v>61</v>
      </c>
      <c r="D79" s="47" t="s">
        <v>30</v>
      </c>
      <c r="E79" s="47"/>
      <c r="F79" s="47"/>
      <c r="G79" s="19">
        <v>6227</v>
      </c>
      <c r="H79" s="19">
        <v>0</v>
      </c>
      <c r="I79" s="19">
        <v>6227</v>
      </c>
      <c r="J79" s="24"/>
      <c r="K79" s="19">
        <v>6227</v>
      </c>
      <c r="L79" s="19">
        <v>0</v>
      </c>
      <c r="M79" s="19">
        <v>6227</v>
      </c>
      <c r="N79" s="20">
        <f>IF(ISERROR(K79/G79),0,ROUND(K79/G79*100,1))</f>
        <v>100</v>
      </c>
      <c r="O79" s="22" t="s">
        <v>85</v>
      </c>
      <c r="P79" s="20">
        <f>IF(ISERROR(M79/I79),0,ROUND(M79/I79*100,1))</f>
        <v>100</v>
      </c>
      <c r="Q79" s="20"/>
      <c r="R79" s="21">
        <v>100</v>
      </c>
      <c r="S79" s="18"/>
    </row>
    <row r="80" spans="1:19" s="5" customFormat="1" ht="15.75" customHeight="1">
      <c r="A80" s="38"/>
      <c r="B80" s="39"/>
      <c r="C80" s="44" t="s">
        <v>62</v>
      </c>
      <c r="D80" s="47" t="s">
        <v>31</v>
      </c>
      <c r="E80" s="47"/>
      <c r="F80" s="47"/>
      <c r="G80" s="19">
        <v>0</v>
      </c>
      <c r="H80" s="19">
        <v>417394</v>
      </c>
      <c r="I80" s="19">
        <v>417394</v>
      </c>
      <c r="J80" s="19">
        <v>184854</v>
      </c>
      <c r="K80" s="19">
        <v>0</v>
      </c>
      <c r="L80" s="19">
        <v>552</v>
      </c>
      <c r="M80" s="19">
        <v>552</v>
      </c>
      <c r="N80" s="22" t="s">
        <v>85</v>
      </c>
      <c r="O80" s="20">
        <f>IF(ISERROR(L80/H80),0,ROUND(L80/H80*100,1))</f>
        <v>0.1</v>
      </c>
      <c r="P80" s="20">
        <f>IF(ISERROR(M80/I80),0,ROUND(M80/I80*100,1))</f>
        <v>0.1</v>
      </c>
      <c r="Q80" s="20">
        <f>IF(J80=0,0,ROUND(M80/(I80-J80)*100,1))</f>
        <v>0.2</v>
      </c>
      <c r="R80" s="21">
        <v>0.6</v>
      </c>
      <c r="S80" s="18">
        <v>0.9</v>
      </c>
    </row>
    <row r="81" spans="1:19" s="5" customFormat="1" ht="15.75" customHeight="1">
      <c r="A81" s="38"/>
      <c r="B81" s="39"/>
      <c r="C81" s="44"/>
      <c r="D81" s="39" t="s">
        <v>58</v>
      </c>
      <c r="E81" s="47" t="s">
        <v>32</v>
      </c>
      <c r="F81" s="47"/>
      <c r="G81" s="19">
        <v>0</v>
      </c>
      <c r="H81" s="19">
        <v>348303</v>
      </c>
      <c r="I81" s="19">
        <v>348303</v>
      </c>
      <c r="J81" s="19">
        <v>150383</v>
      </c>
      <c r="K81" s="19">
        <v>0</v>
      </c>
      <c r="L81" s="19">
        <v>552</v>
      </c>
      <c r="M81" s="19">
        <v>552</v>
      </c>
      <c r="N81" s="22" t="s">
        <v>85</v>
      </c>
      <c r="O81" s="20">
        <f>IF(ISERROR(L81/H81),0,ROUND(L81/H81*100,1))</f>
        <v>0.2</v>
      </c>
      <c r="P81" s="20">
        <f>IF(ISERROR(M81/I81),0,ROUND(M81/I81*100,1))</f>
        <v>0.2</v>
      </c>
      <c r="Q81" s="20">
        <f>IF(J81=0,0,ROUND(M81/(I81-J81)*100,1))</f>
        <v>0.3</v>
      </c>
      <c r="R81" s="21">
        <v>0.6</v>
      </c>
      <c r="S81" s="18">
        <v>0.9</v>
      </c>
    </row>
    <row r="82" spans="1:19" s="5" customFormat="1" ht="15.75" customHeight="1">
      <c r="A82" s="38"/>
      <c r="B82" s="39"/>
      <c r="C82" s="39"/>
      <c r="D82" s="39" t="s">
        <v>59</v>
      </c>
      <c r="E82" s="47" t="s">
        <v>33</v>
      </c>
      <c r="F82" s="47"/>
      <c r="G82" s="19">
        <v>0</v>
      </c>
      <c r="H82" s="19">
        <v>69091</v>
      </c>
      <c r="I82" s="19">
        <v>69091</v>
      </c>
      <c r="J82" s="19">
        <v>34471</v>
      </c>
      <c r="K82" s="19">
        <v>0</v>
      </c>
      <c r="L82" s="19">
        <v>0</v>
      </c>
      <c r="M82" s="19">
        <v>0</v>
      </c>
      <c r="N82" s="22" t="s">
        <v>85</v>
      </c>
      <c r="O82" s="20">
        <f>IF(ISERROR(L82/H82),0,ROUND(L82/H82*100,1))</f>
        <v>0</v>
      </c>
      <c r="P82" s="20">
        <f>IF(ISERROR(M82/I82),0,ROUND(M82/I82*100,1))</f>
        <v>0</v>
      </c>
      <c r="Q82" s="20">
        <f>IF(J82=0,0,ROUND(M82/(I82-J82)*100,1))</f>
        <v>0</v>
      </c>
      <c r="R82" s="21">
        <v>0.7</v>
      </c>
      <c r="S82" s="18">
        <v>0.4</v>
      </c>
    </row>
    <row r="83" spans="1:19" s="5" customFormat="1" ht="15.75" customHeight="1">
      <c r="A83" s="38"/>
      <c r="B83" s="39"/>
      <c r="C83" s="39"/>
      <c r="D83" s="39" t="s">
        <v>79</v>
      </c>
      <c r="E83" s="47" t="s">
        <v>34</v>
      </c>
      <c r="F83" s="47"/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2" t="s">
        <v>85</v>
      </c>
      <c r="O83" s="22" t="s">
        <v>85</v>
      </c>
      <c r="P83" s="22" t="s">
        <v>85</v>
      </c>
      <c r="Q83" s="22"/>
      <c r="R83" s="23" t="s">
        <v>105</v>
      </c>
      <c r="S83" s="18"/>
    </row>
    <row r="84" spans="1:19" s="5" customFormat="1" ht="15.75" customHeight="1">
      <c r="A84" s="38"/>
      <c r="B84" s="39" t="s">
        <v>63</v>
      </c>
      <c r="C84" s="47" t="s">
        <v>35</v>
      </c>
      <c r="D84" s="47"/>
      <c r="E84" s="47"/>
      <c r="F84" s="47"/>
      <c r="G84" s="24"/>
      <c r="H84" s="24"/>
      <c r="I84" s="24"/>
      <c r="J84" s="24"/>
      <c r="K84" s="24"/>
      <c r="L84" s="24"/>
      <c r="M84" s="24"/>
      <c r="N84" s="25"/>
      <c r="O84" s="25"/>
      <c r="P84" s="25"/>
      <c r="Q84" s="25"/>
      <c r="R84" s="26"/>
      <c r="S84" s="18"/>
    </row>
    <row r="85" spans="1:19" s="5" customFormat="1" ht="15.75" customHeight="1">
      <c r="A85" s="38" t="s">
        <v>36</v>
      </c>
      <c r="B85" s="47" t="s">
        <v>37</v>
      </c>
      <c r="C85" s="47"/>
      <c r="D85" s="47"/>
      <c r="E85" s="47"/>
      <c r="F85" s="47"/>
      <c r="G85" s="19">
        <v>75468005</v>
      </c>
      <c r="H85" s="19">
        <v>4923343</v>
      </c>
      <c r="I85" s="19">
        <v>80391348</v>
      </c>
      <c r="J85" s="19">
        <v>0</v>
      </c>
      <c r="K85" s="19">
        <v>74124427</v>
      </c>
      <c r="L85" s="19">
        <v>1252278</v>
      </c>
      <c r="M85" s="19">
        <v>75376705</v>
      </c>
      <c r="N85" s="20">
        <f aca="true" t="shared" si="6" ref="N85:P91">IF(ISERROR(K85/G85),0,ROUND(K85/G85*100,1))</f>
        <v>98.2</v>
      </c>
      <c r="O85" s="20">
        <f t="shared" si="6"/>
        <v>25.4</v>
      </c>
      <c r="P85" s="20">
        <f t="shared" si="6"/>
        <v>93.8</v>
      </c>
      <c r="Q85" s="20">
        <f>IF(J85=0,0,ROUND(M85/(I85-J85)*100,1))</f>
        <v>0</v>
      </c>
      <c r="R85" s="21">
        <v>93.3</v>
      </c>
      <c r="S85" s="18">
        <v>0</v>
      </c>
    </row>
    <row r="86" spans="1:19" s="5" customFormat="1" ht="15.75" customHeight="1">
      <c r="A86" s="38"/>
      <c r="B86" s="39" t="s">
        <v>54</v>
      </c>
      <c r="C86" s="47" t="s">
        <v>38</v>
      </c>
      <c r="D86" s="47"/>
      <c r="E86" s="47"/>
      <c r="F86" s="47"/>
      <c r="G86" s="19">
        <v>75468005</v>
      </c>
      <c r="H86" s="19">
        <v>4923343</v>
      </c>
      <c r="I86" s="19">
        <v>80391348</v>
      </c>
      <c r="J86" s="19">
        <v>0</v>
      </c>
      <c r="K86" s="19">
        <v>74124427</v>
      </c>
      <c r="L86" s="19">
        <v>1252278</v>
      </c>
      <c r="M86" s="19">
        <v>75376705</v>
      </c>
      <c r="N86" s="20">
        <f t="shared" si="6"/>
        <v>98.2</v>
      </c>
      <c r="O86" s="20">
        <f t="shared" si="6"/>
        <v>25.4</v>
      </c>
      <c r="P86" s="20">
        <f t="shared" si="6"/>
        <v>93.8</v>
      </c>
      <c r="Q86" s="20">
        <f>IF(J86=0,0,ROUND(M86/(I86-J86)*100,1))</f>
        <v>0</v>
      </c>
      <c r="R86" s="21">
        <v>93.3</v>
      </c>
      <c r="S86" s="18">
        <v>0</v>
      </c>
    </row>
    <row r="87" spans="1:19" s="5" customFormat="1" ht="15.75" customHeight="1">
      <c r="A87" s="38"/>
      <c r="B87" s="39"/>
      <c r="C87" s="44" t="s">
        <v>55</v>
      </c>
      <c r="D87" s="47" t="s">
        <v>39</v>
      </c>
      <c r="E87" s="47"/>
      <c r="F87" s="47"/>
      <c r="G87" s="19">
        <v>53253</v>
      </c>
      <c r="H87" s="19">
        <v>242</v>
      </c>
      <c r="I87" s="19">
        <v>53495</v>
      </c>
      <c r="J87" s="24"/>
      <c r="K87" s="19">
        <v>52953</v>
      </c>
      <c r="L87" s="19">
        <v>0</v>
      </c>
      <c r="M87" s="19">
        <v>52953</v>
      </c>
      <c r="N87" s="20">
        <f t="shared" si="6"/>
        <v>99.4</v>
      </c>
      <c r="O87" s="20">
        <f t="shared" si="6"/>
        <v>0</v>
      </c>
      <c r="P87" s="20">
        <f t="shared" si="6"/>
        <v>99</v>
      </c>
      <c r="Q87" s="20"/>
      <c r="R87" s="21">
        <v>99.6</v>
      </c>
      <c r="S87" s="18"/>
    </row>
    <row r="88" spans="1:19" s="5" customFormat="1" ht="15.75" customHeight="1">
      <c r="A88" s="38"/>
      <c r="B88" s="39"/>
      <c r="C88" s="44" t="s">
        <v>56</v>
      </c>
      <c r="D88" s="47" t="s">
        <v>40</v>
      </c>
      <c r="E88" s="47"/>
      <c r="F88" s="47"/>
      <c r="G88" s="19">
        <v>8302340</v>
      </c>
      <c r="H88" s="19">
        <v>67801</v>
      </c>
      <c r="I88" s="19">
        <v>8370141</v>
      </c>
      <c r="J88" s="24"/>
      <c r="K88" s="19">
        <v>8271872</v>
      </c>
      <c r="L88" s="19">
        <v>28346</v>
      </c>
      <c r="M88" s="19">
        <v>8300218</v>
      </c>
      <c r="N88" s="20">
        <f t="shared" si="6"/>
        <v>99.6</v>
      </c>
      <c r="O88" s="20">
        <f t="shared" si="6"/>
        <v>41.8</v>
      </c>
      <c r="P88" s="20">
        <f t="shared" si="6"/>
        <v>99.2</v>
      </c>
      <c r="Q88" s="20"/>
      <c r="R88" s="21">
        <v>99.2</v>
      </c>
      <c r="S88" s="18"/>
    </row>
    <row r="89" spans="1:19" s="5" customFormat="1" ht="15.75" customHeight="1">
      <c r="A89" s="38"/>
      <c r="B89" s="39"/>
      <c r="C89" s="44" t="s">
        <v>57</v>
      </c>
      <c r="D89" s="47" t="s">
        <v>41</v>
      </c>
      <c r="E89" s="47"/>
      <c r="F89" s="47"/>
      <c r="G89" s="19">
        <v>67112412</v>
      </c>
      <c r="H89" s="19">
        <v>4855300</v>
      </c>
      <c r="I89" s="19">
        <v>71967712</v>
      </c>
      <c r="J89" s="19">
        <v>0</v>
      </c>
      <c r="K89" s="19">
        <v>65799602</v>
      </c>
      <c r="L89" s="19">
        <v>1223932</v>
      </c>
      <c r="M89" s="19">
        <v>67023534</v>
      </c>
      <c r="N89" s="20">
        <f t="shared" si="6"/>
        <v>98</v>
      </c>
      <c r="O89" s="20">
        <f t="shared" si="6"/>
        <v>25.2</v>
      </c>
      <c r="P89" s="20">
        <f t="shared" si="6"/>
        <v>93.1</v>
      </c>
      <c r="Q89" s="20">
        <f>IF(J89=0,0,ROUND(M89/(I89-J89)*100,1))</f>
        <v>0</v>
      </c>
      <c r="R89" s="21">
        <v>92.6</v>
      </c>
      <c r="S89" s="18">
        <v>0</v>
      </c>
    </row>
    <row r="90" spans="1:19" s="5" customFormat="1" ht="15.75" customHeight="1">
      <c r="A90" s="38"/>
      <c r="B90" s="39"/>
      <c r="C90" s="44"/>
      <c r="D90" s="39" t="s">
        <v>58</v>
      </c>
      <c r="E90" s="47" t="s">
        <v>24</v>
      </c>
      <c r="F90" s="47"/>
      <c r="G90" s="19">
        <v>40442445</v>
      </c>
      <c r="H90" s="19">
        <v>2909581</v>
      </c>
      <c r="I90" s="19">
        <v>43352026</v>
      </c>
      <c r="J90" s="19">
        <v>0</v>
      </c>
      <c r="K90" s="19">
        <v>39650492</v>
      </c>
      <c r="L90" s="19">
        <v>736432</v>
      </c>
      <c r="M90" s="19">
        <v>40386924</v>
      </c>
      <c r="N90" s="20">
        <f t="shared" si="6"/>
        <v>98</v>
      </c>
      <c r="O90" s="20">
        <f t="shared" si="6"/>
        <v>25.3</v>
      </c>
      <c r="P90" s="20">
        <f t="shared" si="6"/>
        <v>93.2</v>
      </c>
      <c r="Q90" s="20">
        <f>IF(J90=0,0,ROUND(M90/(I90-J90)*100,1))</f>
        <v>0</v>
      </c>
      <c r="R90" s="21">
        <v>92.6</v>
      </c>
      <c r="S90" s="18">
        <v>0</v>
      </c>
    </row>
    <row r="91" spans="1:19" s="5" customFormat="1" ht="15.75" customHeight="1">
      <c r="A91" s="38"/>
      <c r="B91" s="39"/>
      <c r="C91" s="39"/>
      <c r="D91" s="39" t="s">
        <v>59</v>
      </c>
      <c r="E91" s="47" t="s">
        <v>25</v>
      </c>
      <c r="F91" s="47"/>
      <c r="G91" s="19">
        <v>26669967</v>
      </c>
      <c r="H91" s="19">
        <v>1945719</v>
      </c>
      <c r="I91" s="19">
        <v>28615686</v>
      </c>
      <c r="J91" s="19">
        <v>0</v>
      </c>
      <c r="K91" s="19">
        <v>26149110</v>
      </c>
      <c r="L91" s="19">
        <v>487500</v>
      </c>
      <c r="M91" s="19">
        <v>26636610</v>
      </c>
      <c r="N91" s="20">
        <f t="shared" si="6"/>
        <v>98</v>
      </c>
      <c r="O91" s="20">
        <f t="shared" si="6"/>
        <v>25.1</v>
      </c>
      <c r="P91" s="20">
        <f t="shared" si="6"/>
        <v>93.1</v>
      </c>
      <c r="Q91" s="20"/>
      <c r="R91" s="21">
        <v>92.5</v>
      </c>
      <c r="S91" s="18"/>
    </row>
    <row r="92" spans="1:19" s="5" customFormat="1" ht="15.75" customHeight="1">
      <c r="A92" s="38"/>
      <c r="B92" s="39"/>
      <c r="C92" s="44" t="s">
        <v>60</v>
      </c>
      <c r="D92" s="47" t="s">
        <v>42</v>
      </c>
      <c r="E92" s="47"/>
      <c r="F92" s="47"/>
      <c r="G92" s="24"/>
      <c r="H92" s="24"/>
      <c r="I92" s="24"/>
      <c r="J92" s="24"/>
      <c r="K92" s="24"/>
      <c r="L92" s="24"/>
      <c r="M92" s="24"/>
      <c r="N92" s="25"/>
      <c r="O92" s="25"/>
      <c r="P92" s="25"/>
      <c r="Q92" s="25"/>
      <c r="R92" s="26"/>
      <c r="S92" s="18"/>
    </row>
    <row r="93" spans="1:19" s="5" customFormat="1" ht="15.75" customHeight="1">
      <c r="A93" s="38"/>
      <c r="B93" s="39"/>
      <c r="C93" s="44" t="s">
        <v>61</v>
      </c>
      <c r="D93" s="47" t="s">
        <v>43</v>
      </c>
      <c r="E93" s="47"/>
      <c r="F93" s="47"/>
      <c r="G93" s="24"/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6"/>
      <c r="S93" s="18"/>
    </row>
    <row r="94" spans="1:19" s="5" customFormat="1" ht="15.75" customHeight="1">
      <c r="A94" s="38"/>
      <c r="B94" s="39"/>
      <c r="C94" s="44" t="s">
        <v>62</v>
      </c>
      <c r="D94" s="47" t="s">
        <v>44</v>
      </c>
      <c r="E94" s="47"/>
      <c r="F94" s="47"/>
      <c r="G94" s="24"/>
      <c r="H94" s="24"/>
      <c r="I94" s="24"/>
      <c r="J94" s="24"/>
      <c r="K94" s="24"/>
      <c r="L94" s="24"/>
      <c r="M94" s="24"/>
      <c r="N94" s="25"/>
      <c r="O94" s="25"/>
      <c r="P94" s="25"/>
      <c r="Q94" s="25"/>
      <c r="R94" s="26"/>
      <c r="S94" s="18"/>
    </row>
    <row r="95" spans="1:19" s="5" customFormat="1" ht="15.75" customHeight="1">
      <c r="A95" s="38"/>
      <c r="B95" s="39" t="s">
        <v>63</v>
      </c>
      <c r="C95" s="47" t="s">
        <v>45</v>
      </c>
      <c r="D95" s="47"/>
      <c r="E95" s="47"/>
      <c r="F95" s="47"/>
      <c r="G95" s="24"/>
      <c r="H95" s="24"/>
      <c r="I95" s="24"/>
      <c r="J95" s="24"/>
      <c r="K95" s="24"/>
      <c r="L95" s="24"/>
      <c r="M95" s="24"/>
      <c r="N95" s="25"/>
      <c r="O95" s="25"/>
      <c r="P95" s="25"/>
      <c r="Q95" s="25"/>
      <c r="R95" s="26"/>
      <c r="S95" s="18"/>
    </row>
    <row r="96" spans="1:19" s="5" customFormat="1" ht="15.75" customHeight="1" thickBot="1">
      <c r="A96" s="45" t="s">
        <v>46</v>
      </c>
      <c r="B96" s="48" t="s">
        <v>47</v>
      </c>
      <c r="C96" s="48"/>
      <c r="D96" s="48"/>
      <c r="E96" s="48"/>
      <c r="F96" s="48"/>
      <c r="G96" s="27"/>
      <c r="H96" s="27"/>
      <c r="I96" s="27"/>
      <c r="J96" s="27"/>
      <c r="K96" s="27"/>
      <c r="L96" s="27"/>
      <c r="M96" s="27"/>
      <c r="N96" s="28"/>
      <c r="O96" s="28"/>
      <c r="P96" s="28"/>
      <c r="Q96" s="28"/>
      <c r="R96" s="29"/>
      <c r="S96" s="18"/>
    </row>
    <row r="97" spans="1:19" s="5" customFormat="1" ht="15.75" customHeight="1" thickTop="1">
      <c r="A97" s="46"/>
      <c r="B97" s="49" t="s">
        <v>48</v>
      </c>
      <c r="C97" s="49"/>
      <c r="D97" s="49"/>
      <c r="E97" s="49"/>
      <c r="F97" s="49"/>
      <c r="G97" s="30">
        <v>994612551</v>
      </c>
      <c r="H97" s="30">
        <v>81753278</v>
      </c>
      <c r="I97" s="30">
        <v>1076365829</v>
      </c>
      <c r="J97" s="30">
        <v>184854</v>
      </c>
      <c r="K97" s="30">
        <v>974934485</v>
      </c>
      <c r="L97" s="30">
        <v>17541605</v>
      </c>
      <c r="M97" s="30">
        <v>992476090</v>
      </c>
      <c r="N97" s="31">
        <f aca="true" t="shared" si="7" ref="N97:P98">IF(ISERROR(K97/G97),0,ROUND(K97/G97*100,1))</f>
        <v>98</v>
      </c>
      <c r="O97" s="31">
        <f t="shared" si="7"/>
        <v>21.5</v>
      </c>
      <c r="P97" s="31">
        <f t="shared" si="7"/>
        <v>92.2</v>
      </c>
      <c r="Q97" s="31">
        <f>IF(J97=0,0,ROUND(M97/(I97-J97)*100,1))</f>
        <v>92.2</v>
      </c>
      <c r="R97" s="32">
        <v>91.8</v>
      </c>
      <c r="S97" s="18">
        <v>91.7</v>
      </c>
    </row>
    <row r="98" spans="1:19" s="5" customFormat="1" ht="15.75" customHeight="1">
      <c r="A98" s="38"/>
      <c r="B98" s="47" t="s">
        <v>49</v>
      </c>
      <c r="C98" s="47"/>
      <c r="D98" s="47"/>
      <c r="E98" s="47"/>
      <c r="F98" s="47"/>
      <c r="G98" s="19">
        <v>177429693</v>
      </c>
      <c r="H98" s="19">
        <v>108712743</v>
      </c>
      <c r="I98" s="19">
        <v>286142436</v>
      </c>
      <c r="J98" s="24"/>
      <c r="K98" s="19">
        <v>154952855</v>
      </c>
      <c r="L98" s="19">
        <v>14906146</v>
      </c>
      <c r="M98" s="19">
        <v>169859001</v>
      </c>
      <c r="N98" s="20">
        <f t="shared" si="7"/>
        <v>87.3</v>
      </c>
      <c r="O98" s="20">
        <f t="shared" si="7"/>
        <v>13.7</v>
      </c>
      <c r="P98" s="20">
        <f t="shared" si="7"/>
        <v>59.4</v>
      </c>
      <c r="Q98" s="20"/>
      <c r="R98" s="21">
        <v>58.3</v>
      </c>
      <c r="S98" s="18"/>
    </row>
    <row r="99" spans="1:19" s="5" customFormat="1" ht="15.75" customHeight="1" thickBot="1">
      <c r="A99" s="40"/>
      <c r="B99" s="50" t="s">
        <v>50</v>
      </c>
      <c r="C99" s="50"/>
      <c r="D99" s="50"/>
      <c r="E99" s="50"/>
      <c r="F99" s="50"/>
      <c r="G99" s="33"/>
      <c r="H99" s="33"/>
      <c r="I99" s="33"/>
      <c r="J99" s="33"/>
      <c r="K99" s="33"/>
      <c r="L99" s="33"/>
      <c r="M99" s="33"/>
      <c r="N99" s="34"/>
      <c r="O99" s="34"/>
      <c r="P99" s="34"/>
      <c r="Q99" s="34"/>
      <c r="R99" s="35"/>
      <c r="S99" s="18"/>
    </row>
    <row r="100" s="5" customFormat="1" ht="15.75" customHeight="1">
      <c r="A100" s="5" t="s">
        <v>51</v>
      </c>
    </row>
    <row r="105" spans="1:6" ht="21">
      <c r="A105" s="3"/>
      <c r="B105" s="4"/>
      <c r="C105" s="4"/>
      <c r="D105" s="4"/>
      <c r="E105" s="4"/>
      <c r="F105" s="4"/>
    </row>
    <row r="106" spans="2:6" ht="21">
      <c r="B106" s="4"/>
      <c r="C106" s="4"/>
      <c r="D106" s="4"/>
      <c r="E106" s="4"/>
      <c r="F106" s="4"/>
    </row>
    <row r="107" spans="1:19" s="5" customFormat="1" ht="15.75" customHeight="1">
      <c r="A107" s="2" t="s">
        <v>108</v>
      </c>
      <c r="S107" s="6" t="s">
        <v>1</v>
      </c>
    </row>
    <row r="108" spans="1:19" s="5" customFormat="1" ht="15.75" customHeight="1" thickBot="1">
      <c r="A108" s="5" t="s">
        <v>53</v>
      </c>
      <c r="P108" s="5" t="s">
        <v>102</v>
      </c>
      <c r="S108" s="6"/>
    </row>
    <row r="109" spans="1:19" s="5" customFormat="1" ht="15.75" customHeight="1">
      <c r="A109" s="54"/>
      <c r="B109" s="55"/>
      <c r="C109" s="55"/>
      <c r="D109" s="55"/>
      <c r="E109" s="55"/>
      <c r="F109" s="55"/>
      <c r="G109" s="59" t="s">
        <v>92</v>
      </c>
      <c r="H109" s="59"/>
      <c r="I109" s="59"/>
      <c r="J109" s="59"/>
      <c r="K109" s="59" t="s">
        <v>93</v>
      </c>
      <c r="L109" s="59"/>
      <c r="M109" s="59"/>
      <c r="N109" s="55" t="s">
        <v>94</v>
      </c>
      <c r="O109" s="55"/>
      <c r="P109" s="55"/>
      <c r="Q109" s="55"/>
      <c r="R109" s="60"/>
      <c r="S109" s="7"/>
    </row>
    <row r="110" spans="1:19" s="5" customFormat="1" ht="15.75" customHeight="1">
      <c r="A110" s="56"/>
      <c r="B110" s="52"/>
      <c r="C110" s="52"/>
      <c r="D110" s="52"/>
      <c r="E110" s="52"/>
      <c r="F110" s="52"/>
      <c r="G110" s="48" t="s">
        <v>95</v>
      </c>
      <c r="H110" s="48" t="s">
        <v>96</v>
      </c>
      <c r="I110" s="48" t="s">
        <v>97</v>
      </c>
      <c r="J110" s="36" t="s">
        <v>98</v>
      </c>
      <c r="K110" s="48" t="s">
        <v>95</v>
      </c>
      <c r="L110" s="48" t="s">
        <v>96</v>
      </c>
      <c r="M110" s="48" t="s">
        <v>97</v>
      </c>
      <c r="N110" s="52" t="s">
        <v>106</v>
      </c>
      <c r="O110" s="52"/>
      <c r="P110" s="52"/>
      <c r="Q110" s="41"/>
      <c r="R110" s="8" t="s">
        <v>107</v>
      </c>
      <c r="S110" s="7"/>
    </row>
    <row r="111" spans="1:19" s="5" customFormat="1" ht="15.75" customHeight="1">
      <c r="A111" s="56"/>
      <c r="B111" s="52"/>
      <c r="C111" s="52"/>
      <c r="D111" s="52"/>
      <c r="E111" s="52"/>
      <c r="F111" s="52"/>
      <c r="G111" s="61"/>
      <c r="H111" s="61"/>
      <c r="I111" s="61"/>
      <c r="J111" s="37" t="s">
        <v>92</v>
      </c>
      <c r="K111" s="61"/>
      <c r="L111" s="61"/>
      <c r="M111" s="61"/>
      <c r="N111" s="10" t="s">
        <v>99</v>
      </c>
      <c r="O111" s="10" t="s">
        <v>100</v>
      </c>
      <c r="P111" s="10" t="s">
        <v>97</v>
      </c>
      <c r="Q111" s="10" t="s">
        <v>101</v>
      </c>
      <c r="R111" s="11" t="s">
        <v>97</v>
      </c>
      <c r="S111" s="9" t="s">
        <v>101</v>
      </c>
    </row>
    <row r="112" spans="1:19" s="5" customFormat="1" ht="15.75" customHeight="1" thickBot="1">
      <c r="A112" s="57"/>
      <c r="B112" s="58"/>
      <c r="C112" s="58"/>
      <c r="D112" s="58"/>
      <c r="E112" s="58"/>
      <c r="F112" s="58"/>
      <c r="G112" s="12" t="s">
        <v>64</v>
      </c>
      <c r="H112" s="12" t="s">
        <v>65</v>
      </c>
      <c r="I112" s="12" t="s">
        <v>66</v>
      </c>
      <c r="J112" s="12" t="s">
        <v>67</v>
      </c>
      <c r="K112" s="12" t="s">
        <v>68</v>
      </c>
      <c r="L112" s="12" t="s">
        <v>69</v>
      </c>
      <c r="M112" s="12" t="s">
        <v>70</v>
      </c>
      <c r="N112" s="12" t="s">
        <v>71</v>
      </c>
      <c r="O112" s="12" t="s">
        <v>72</v>
      </c>
      <c r="P112" s="12" t="s">
        <v>73</v>
      </c>
      <c r="Q112" s="12" t="s">
        <v>74</v>
      </c>
      <c r="R112" s="13"/>
      <c r="S112" s="14"/>
    </row>
    <row r="113" spans="1:19" s="5" customFormat="1" ht="15.75" customHeight="1">
      <c r="A113" s="42" t="s">
        <v>13</v>
      </c>
      <c r="B113" s="53" t="s">
        <v>14</v>
      </c>
      <c r="C113" s="53"/>
      <c r="D113" s="53"/>
      <c r="E113" s="53"/>
      <c r="F113" s="53"/>
      <c r="G113" s="15">
        <v>71139755</v>
      </c>
      <c r="H113" s="15">
        <v>6299601</v>
      </c>
      <c r="I113" s="15">
        <v>77439356</v>
      </c>
      <c r="J113" s="15">
        <v>0</v>
      </c>
      <c r="K113" s="15">
        <v>69836197</v>
      </c>
      <c r="L113" s="15">
        <v>1155489</v>
      </c>
      <c r="M113" s="15">
        <v>70991686</v>
      </c>
      <c r="N113" s="16">
        <v>98.2</v>
      </c>
      <c r="O113" s="16">
        <v>18.3</v>
      </c>
      <c r="P113" s="16">
        <v>91.7</v>
      </c>
      <c r="Q113" s="16">
        <v>0</v>
      </c>
      <c r="R113" s="17">
        <v>91.4</v>
      </c>
      <c r="S113" s="18">
        <v>0</v>
      </c>
    </row>
    <row r="114" spans="1:19" s="5" customFormat="1" ht="15.75" customHeight="1">
      <c r="A114" s="38"/>
      <c r="B114" s="39" t="s">
        <v>54</v>
      </c>
      <c r="C114" s="47" t="s">
        <v>15</v>
      </c>
      <c r="D114" s="47"/>
      <c r="E114" s="47"/>
      <c r="F114" s="47"/>
      <c r="G114" s="19">
        <v>71139755</v>
      </c>
      <c r="H114" s="19">
        <v>6299601</v>
      </c>
      <c r="I114" s="19">
        <v>77439356</v>
      </c>
      <c r="J114" s="19">
        <v>0</v>
      </c>
      <c r="K114" s="19">
        <v>69836197</v>
      </c>
      <c r="L114" s="19">
        <v>1155489</v>
      </c>
      <c r="M114" s="19">
        <v>70991686</v>
      </c>
      <c r="N114" s="20">
        <v>98.2</v>
      </c>
      <c r="O114" s="20">
        <v>18.3</v>
      </c>
      <c r="P114" s="20">
        <v>91.7</v>
      </c>
      <c r="Q114" s="20">
        <v>0</v>
      </c>
      <c r="R114" s="21">
        <v>91.4</v>
      </c>
      <c r="S114" s="18">
        <v>0</v>
      </c>
    </row>
    <row r="115" spans="1:19" s="5" customFormat="1" ht="15.75" customHeight="1">
      <c r="A115" s="38"/>
      <c r="B115" s="39"/>
      <c r="C115" s="44" t="s">
        <v>55</v>
      </c>
      <c r="D115" s="47" t="s">
        <v>16</v>
      </c>
      <c r="E115" s="47"/>
      <c r="F115" s="47"/>
      <c r="G115" s="19">
        <v>32058168</v>
      </c>
      <c r="H115" s="19">
        <v>2653758</v>
      </c>
      <c r="I115" s="19">
        <v>34711926</v>
      </c>
      <c r="J115" s="24"/>
      <c r="K115" s="19">
        <v>31463381</v>
      </c>
      <c r="L115" s="19">
        <v>523979</v>
      </c>
      <c r="M115" s="19">
        <v>31987360</v>
      </c>
      <c r="N115" s="20">
        <v>98.1</v>
      </c>
      <c r="O115" s="20">
        <v>19.7</v>
      </c>
      <c r="P115" s="20">
        <v>92.2</v>
      </c>
      <c r="Q115" s="20"/>
      <c r="R115" s="21">
        <v>92.1</v>
      </c>
      <c r="S115" s="18"/>
    </row>
    <row r="116" spans="1:19" s="5" customFormat="1" ht="15.75" customHeight="1">
      <c r="A116" s="38"/>
      <c r="B116" s="39"/>
      <c r="C116" s="39"/>
      <c r="D116" s="39" t="s">
        <v>58</v>
      </c>
      <c r="E116" s="47" t="s">
        <v>17</v>
      </c>
      <c r="F116" s="47"/>
      <c r="G116" s="19">
        <v>816750</v>
      </c>
      <c r="H116" s="19">
        <v>80104</v>
      </c>
      <c r="I116" s="19">
        <v>896854</v>
      </c>
      <c r="J116" s="24"/>
      <c r="K116" s="19">
        <v>798858</v>
      </c>
      <c r="L116" s="19">
        <v>15898</v>
      </c>
      <c r="M116" s="19">
        <v>814756</v>
      </c>
      <c r="N116" s="20">
        <v>97.8</v>
      </c>
      <c r="O116" s="20">
        <v>19.8</v>
      </c>
      <c r="P116" s="20">
        <v>90.8</v>
      </c>
      <c r="Q116" s="20"/>
      <c r="R116" s="21">
        <v>90.8</v>
      </c>
      <c r="S116" s="18"/>
    </row>
    <row r="117" spans="1:19" s="5" customFormat="1" ht="15.75" customHeight="1">
      <c r="A117" s="38"/>
      <c r="B117" s="39"/>
      <c r="C117" s="39"/>
      <c r="D117" s="39" t="s">
        <v>59</v>
      </c>
      <c r="E117" s="47" t="s">
        <v>18</v>
      </c>
      <c r="F117" s="47"/>
      <c r="G117" s="19">
        <v>25956520</v>
      </c>
      <c r="H117" s="19">
        <v>2490847</v>
      </c>
      <c r="I117" s="19">
        <v>28447367</v>
      </c>
      <c r="J117" s="24"/>
      <c r="K117" s="19">
        <v>25402050</v>
      </c>
      <c r="L117" s="19">
        <v>491752</v>
      </c>
      <c r="M117" s="19">
        <v>25893802</v>
      </c>
      <c r="N117" s="20">
        <v>97.9</v>
      </c>
      <c r="O117" s="20">
        <v>19.7</v>
      </c>
      <c r="P117" s="20">
        <v>91</v>
      </c>
      <c r="Q117" s="20"/>
      <c r="R117" s="21">
        <v>91</v>
      </c>
      <c r="S117" s="18"/>
    </row>
    <row r="118" spans="1:19" s="5" customFormat="1" ht="15.75" customHeight="1">
      <c r="A118" s="38"/>
      <c r="B118" s="39"/>
      <c r="C118" s="39"/>
      <c r="D118" s="39"/>
      <c r="E118" s="51" t="s">
        <v>19</v>
      </c>
      <c r="F118" s="51"/>
      <c r="G118" s="19">
        <v>299181</v>
      </c>
      <c r="H118" s="19">
        <v>0</v>
      </c>
      <c r="I118" s="19">
        <v>299181</v>
      </c>
      <c r="J118" s="24"/>
      <c r="K118" s="19">
        <v>298823</v>
      </c>
      <c r="L118" s="19">
        <v>0</v>
      </c>
      <c r="M118" s="19">
        <v>298823</v>
      </c>
      <c r="N118" s="20">
        <v>99.9</v>
      </c>
      <c r="O118" s="22" t="s">
        <v>85</v>
      </c>
      <c r="P118" s="20">
        <v>99.9</v>
      </c>
      <c r="Q118" s="20"/>
      <c r="R118" s="21">
        <v>99.8</v>
      </c>
      <c r="S118" s="18"/>
    </row>
    <row r="119" spans="1:19" s="5" customFormat="1" ht="15.75" customHeight="1">
      <c r="A119" s="38"/>
      <c r="B119" s="39"/>
      <c r="C119" s="39"/>
      <c r="D119" s="39" t="s">
        <v>79</v>
      </c>
      <c r="E119" s="47" t="s">
        <v>20</v>
      </c>
      <c r="F119" s="47"/>
      <c r="G119" s="19">
        <v>1364415</v>
      </c>
      <c r="H119" s="19">
        <v>56014</v>
      </c>
      <c r="I119" s="19">
        <v>1420429</v>
      </c>
      <c r="J119" s="24"/>
      <c r="K119" s="19">
        <v>1349162</v>
      </c>
      <c r="L119" s="19">
        <v>10041</v>
      </c>
      <c r="M119" s="19">
        <v>1359203</v>
      </c>
      <c r="N119" s="20">
        <v>98.9</v>
      </c>
      <c r="O119" s="20">
        <v>17.9</v>
      </c>
      <c r="P119" s="20">
        <v>95.7</v>
      </c>
      <c r="Q119" s="20"/>
      <c r="R119" s="21">
        <v>95.4</v>
      </c>
      <c r="S119" s="18"/>
    </row>
    <row r="120" spans="1:19" s="5" customFormat="1" ht="15.75" customHeight="1">
      <c r="A120" s="38"/>
      <c r="B120" s="39"/>
      <c r="C120" s="39"/>
      <c r="D120" s="39" t="s">
        <v>80</v>
      </c>
      <c r="E120" s="47" t="s">
        <v>21</v>
      </c>
      <c r="F120" s="47"/>
      <c r="G120" s="19">
        <v>3920483</v>
      </c>
      <c r="H120" s="19">
        <v>26793</v>
      </c>
      <c r="I120" s="19">
        <v>3947276</v>
      </c>
      <c r="J120" s="24"/>
      <c r="K120" s="19">
        <v>3913311</v>
      </c>
      <c r="L120" s="19">
        <v>6288</v>
      </c>
      <c r="M120" s="19">
        <v>3919599</v>
      </c>
      <c r="N120" s="20">
        <v>99.8</v>
      </c>
      <c r="O120" s="20">
        <v>23.5</v>
      </c>
      <c r="P120" s="20">
        <v>99.3</v>
      </c>
      <c r="Q120" s="20"/>
      <c r="R120" s="21">
        <v>99.2</v>
      </c>
      <c r="S120" s="18"/>
    </row>
    <row r="121" spans="1:19" s="5" customFormat="1" ht="15.75" customHeight="1">
      <c r="A121" s="38"/>
      <c r="B121" s="39"/>
      <c r="C121" s="44" t="s">
        <v>56</v>
      </c>
      <c r="D121" s="47" t="s">
        <v>22</v>
      </c>
      <c r="E121" s="47"/>
      <c r="F121" s="47"/>
      <c r="G121" s="19">
        <v>34594618</v>
      </c>
      <c r="H121" s="19">
        <v>3100666</v>
      </c>
      <c r="I121" s="19">
        <v>37695284</v>
      </c>
      <c r="J121" s="19">
        <v>0</v>
      </c>
      <c r="K121" s="19">
        <v>33910917</v>
      </c>
      <c r="L121" s="19">
        <v>614432</v>
      </c>
      <c r="M121" s="19">
        <v>34525349</v>
      </c>
      <c r="N121" s="20">
        <v>98</v>
      </c>
      <c r="O121" s="20">
        <v>19.8</v>
      </c>
      <c r="P121" s="20">
        <v>91.6</v>
      </c>
      <c r="Q121" s="20">
        <v>0</v>
      </c>
      <c r="R121" s="21">
        <v>91.3</v>
      </c>
      <c r="S121" s="18">
        <v>0</v>
      </c>
    </row>
    <row r="122" spans="1:19" s="5" customFormat="1" ht="15.75" customHeight="1">
      <c r="A122" s="38"/>
      <c r="B122" s="39"/>
      <c r="C122" s="39"/>
      <c r="D122" s="39" t="s">
        <v>58</v>
      </c>
      <c r="E122" s="47" t="s">
        <v>23</v>
      </c>
      <c r="F122" s="47"/>
      <c r="G122" s="19">
        <v>34468592</v>
      </c>
      <c r="H122" s="19">
        <v>3100666</v>
      </c>
      <c r="I122" s="19">
        <v>37569258</v>
      </c>
      <c r="J122" s="19">
        <v>0</v>
      </c>
      <c r="K122" s="19">
        <v>33784891</v>
      </c>
      <c r="L122" s="19">
        <v>614432</v>
      </c>
      <c r="M122" s="19">
        <v>34399323</v>
      </c>
      <c r="N122" s="20">
        <v>98</v>
      </c>
      <c r="O122" s="20">
        <v>19.8</v>
      </c>
      <c r="P122" s="20">
        <v>91.6</v>
      </c>
      <c r="Q122" s="20">
        <v>0</v>
      </c>
      <c r="R122" s="21">
        <v>91.3</v>
      </c>
      <c r="S122" s="18">
        <v>0</v>
      </c>
    </row>
    <row r="123" spans="1:19" s="5" customFormat="1" ht="15.75" customHeight="1">
      <c r="A123" s="38"/>
      <c r="B123" s="39"/>
      <c r="C123" s="39"/>
      <c r="D123" s="39"/>
      <c r="E123" s="39" t="s">
        <v>82</v>
      </c>
      <c r="F123" s="43" t="s">
        <v>24</v>
      </c>
      <c r="G123" s="19">
        <v>12580990</v>
      </c>
      <c r="H123" s="19">
        <v>1134735</v>
      </c>
      <c r="I123" s="19">
        <v>13715725</v>
      </c>
      <c r="J123" s="19">
        <v>0</v>
      </c>
      <c r="K123" s="19">
        <v>12322595</v>
      </c>
      <c r="L123" s="19">
        <v>231915</v>
      </c>
      <c r="M123" s="19">
        <v>12554510</v>
      </c>
      <c r="N123" s="20">
        <v>97.9</v>
      </c>
      <c r="O123" s="20">
        <v>20.4</v>
      </c>
      <c r="P123" s="20">
        <v>91.5</v>
      </c>
      <c r="Q123" s="20">
        <v>0</v>
      </c>
      <c r="R123" s="21">
        <v>91.3</v>
      </c>
      <c r="S123" s="18">
        <v>0</v>
      </c>
    </row>
    <row r="124" spans="1:19" s="5" customFormat="1" ht="15.75" customHeight="1">
      <c r="A124" s="38"/>
      <c r="B124" s="39"/>
      <c r="C124" s="39"/>
      <c r="D124" s="39"/>
      <c r="E124" s="39" t="s">
        <v>83</v>
      </c>
      <c r="F124" s="43" t="s">
        <v>25</v>
      </c>
      <c r="G124" s="19">
        <v>15072644</v>
      </c>
      <c r="H124" s="19">
        <v>1416491</v>
      </c>
      <c r="I124" s="19">
        <v>16489135</v>
      </c>
      <c r="J124" s="19">
        <v>0</v>
      </c>
      <c r="K124" s="19">
        <v>14767811</v>
      </c>
      <c r="L124" s="19">
        <v>281098</v>
      </c>
      <c r="M124" s="19">
        <v>15048909</v>
      </c>
      <c r="N124" s="20">
        <v>98</v>
      </c>
      <c r="O124" s="20">
        <v>19.8</v>
      </c>
      <c r="P124" s="20">
        <v>91.3</v>
      </c>
      <c r="Q124" s="20"/>
      <c r="R124" s="21">
        <v>90.9</v>
      </c>
      <c r="S124" s="18"/>
    </row>
    <row r="125" spans="1:19" s="5" customFormat="1" ht="15.75" customHeight="1">
      <c r="A125" s="38"/>
      <c r="B125" s="39"/>
      <c r="C125" s="39"/>
      <c r="D125" s="39"/>
      <c r="E125" s="39" t="s">
        <v>84</v>
      </c>
      <c r="F125" s="43" t="s">
        <v>26</v>
      </c>
      <c r="G125" s="19">
        <v>6814958</v>
      </c>
      <c r="H125" s="19">
        <v>549440</v>
      </c>
      <c r="I125" s="19">
        <v>7364398</v>
      </c>
      <c r="J125" s="19">
        <v>0</v>
      </c>
      <c r="K125" s="19">
        <v>6694485</v>
      </c>
      <c r="L125" s="19">
        <v>101419</v>
      </c>
      <c r="M125" s="19">
        <v>6795904</v>
      </c>
      <c r="N125" s="20">
        <v>98.2</v>
      </c>
      <c r="O125" s="20">
        <v>18.5</v>
      </c>
      <c r="P125" s="20">
        <v>92.3</v>
      </c>
      <c r="Q125" s="20"/>
      <c r="R125" s="21">
        <v>92</v>
      </c>
      <c r="S125" s="18"/>
    </row>
    <row r="126" spans="1:19" s="5" customFormat="1" ht="15.75" customHeight="1">
      <c r="A126" s="38"/>
      <c r="B126" s="39"/>
      <c r="C126" s="39"/>
      <c r="D126" s="39" t="s">
        <v>59</v>
      </c>
      <c r="E126" s="47" t="s">
        <v>91</v>
      </c>
      <c r="F126" s="47"/>
      <c r="G126" s="19">
        <v>126026</v>
      </c>
      <c r="H126" s="19">
        <v>0</v>
      </c>
      <c r="I126" s="19">
        <v>126026</v>
      </c>
      <c r="J126" s="19">
        <v>0</v>
      </c>
      <c r="K126" s="19">
        <v>126026</v>
      </c>
      <c r="L126" s="19">
        <v>0</v>
      </c>
      <c r="M126" s="19">
        <v>126026</v>
      </c>
      <c r="N126" s="20">
        <v>100</v>
      </c>
      <c r="O126" s="22" t="s">
        <v>85</v>
      </c>
      <c r="P126" s="20">
        <v>100</v>
      </c>
      <c r="Q126" s="20"/>
      <c r="R126" s="21">
        <v>100</v>
      </c>
      <c r="S126" s="18"/>
    </row>
    <row r="127" spans="1:19" s="5" customFormat="1" ht="15.75" customHeight="1" hidden="1">
      <c r="A127" s="38"/>
      <c r="B127" s="39"/>
      <c r="C127" s="39"/>
      <c r="D127" s="39"/>
      <c r="E127" s="39"/>
      <c r="F127" s="43"/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/>
      <c r="O127" s="20"/>
      <c r="P127" s="20"/>
      <c r="Q127" s="20"/>
      <c r="R127" s="21"/>
      <c r="S127" s="18"/>
    </row>
    <row r="128" spans="1:19" s="5" customFormat="1" ht="15.75" customHeight="1" hidden="1">
      <c r="A128" s="38"/>
      <c r="B128" s="39"/>
      <c r="C128" s="39"/>
      <c r="D128" s="39"/>
      <c r="E128" s="39"/>
      <c r="F128" s="43"/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/>
      <c r="O128" s="20"/>
      <c r="P128" s="20"/>
      <c r="Q128" s="20"/>
      <c r="R128" s="21"/>
      <c r="S128" s="18"/>
    </row>
    <row r="129" spans="1:19" s="5" customFormat="1" ht="15.75" customHeight="1">
      <c r="A129" s="38"/>
      <c r="B129" s="39"/>
      <c r="C129" s="44" t="s">
        <v>57</v>
      </c>
      <c r="D129" s="47" t="s">
        <v>28</v>
      </c>
      <c r="E129" s="47"/>
      <c r="F129" s="47"/>
      <c r="G129" s="19">
        <v>971844</v>
      </c>
      <c r="H129" s="19">
        <v>86994</v>
      </c>
      <c r="I129" s="19">
        <v>1058838</v>
      </c>
      <c r="J129" s="24"/>
      <c r="K129" s="19">
        <v>946774</v>
      </c>
      <c r="L129" s="19">
        <v>17050</v>
      </c>
      <c r="M129" s="19">
        <v>963824</v>
      </c>
      <c r="N129" s="20">
        <v>97.4</v>
      </c>
      <c r="O129" s="20">
        <v>19.6</v>
      </c>
      <c r="P129" s="20">
        <v>91</v>
      </c>
      <c r="Q129" s="20"/>
      <c r="R129" s="21">
        <v>90.9</v>
      </c>
      <c r="S129" s="18"/>
    </row>
    <row r="130" spans="1:19" s="5" customFormat="1" ht="15.75" customHeight="1">
      <c r="A130" s="38"/>
      <c r="B130" s="39"/>
      <c r="C130" s="44" t="s">
        <v>60</v>
      </c>
      <c r="D130" s="47" t="s">
        <v>29</v>
      </c>
      <c r="E130" s="47"/>
      <c r="F130" s="47"/>
      <c r="G130" s="19">
        <v>3491036</v>
      </c>
      <c r="H130" s="19">
        <v>28</v>
      </c>
      <c r="I130" s="19">
        <v>3491064</v>
      </c>
      <c r="J130" s="24"/>
      <c r="K130" s="19">
        <v>3491036</v>
      </c>
      <c r="L130" s="19">
        <v>28</v>
      </c>
      <c r="M130" s="19">
        <v>3491064</v>
      </c>
      <c r="N130" s="20">
        <v>100</v>
      </c>
      <c r="O130" s="20">
        <v>100</v>
      </c>
      <c r="P130" s="20">
        <v>100</v>
      </c>
      <c r="Q130" s="20"/>
      <c r="R130" s="21">
        <v>100</v>
      </c>
      <c r="S130" s="18"/>
    </row>
    <row r="131" spans="1:19" s="5" customFormat="1" ht="15.75" customHeight="1">
      <c r="A131" s="38"/>
      <c r="B131" s="39"/>
      <c r="C131" s="44" t="s">
        <v>61</v>
      </c>
      <c r="D131" s="47" t="s">
        <v>30</v>
      </c>
      <c r="E131" s="47"/>
      <c r="F131" s="47"/>
      <c r="G131" s="19">
        <v>24089</v>
      </c>
      <c r="H131" s="19">
        <v>0</v>
      </c>
      <c r="I131" s="19">
        <v>24089</v>
      </c>
      <c r="J131" s="24"/>
      <c r="K131" s="19">
        <v>24089</v>
      </c>
      <c r="L131" s="19">
        <v>0</v>
      </c>
      <c r="M131" s="19">
        <v>24089</v>
      </c>
      <c r="N131" s="20">
        <v>100</v>
      </c>
      <c r="O131" s="22" t="s">
        <v>85</v>
      </c>
      <c r="P131" s="20">
        <v>100</v>
      </c>
      <c r="Q131" s="20"/>
      <c r="R131" s="21">
        <v>100</v>
      </c>
      <c r="S131" s="18"/>
    </row>
    <row r="132" spans="1:19" s="5" customFormat="1" ht="15.75" customHeight="1">
      <c r="A132" s="38"/>
      <c r="B132" s="39"/>
      <c r="C132" s="44" t="s">
        <v>62</v>
      </c>
      <c r="D132" s="47" t="s">
        <v>31</v>
      </c>
      <c r="E132" s="47"/>
      <c r="F132" s="47"/>
      <c r="G132" s="19">
        <v>0</v>
      </c>
      <c r="H132" s="19">
        <v>458155</v>
      </c>
      <c r="I132" s="19">
        <v>458155</v>
      </c>
      <c r="J132" s="19">
        <v>0</v>
      </c>
      <c r="K132" s="19">
        <v>0</v>
      </c>
      <c r="L132" s="19">
        <v>0</v>
      </c>
      <c r="M132" s="19">
        <v>0</v>
      </c>
      <c r="N132" s="22" t="s">
        <v>85</v>
      </c>
      <c r="O132" s="20">
        <v>0</v>
      </c>
      <c r="P132" s="20">
        <v>0</v>
      </c>
      <c r="Q132" s="20">
        <v>0</v>
      </c>
      <c r="R132" s="21">
        <v>0.3</v>
      </c>
      <c r="S132" s="18">
        <v>0</v>
      </c>
    </row>
    <row r="133" spans="1:19" s="5" customFormat="1" ht="15.75" customHeight="1">
      <c r="A133" s="38"/>
      <c r="B133" s="39"/>
      <c r="C133" s="44"/>
      <c r="D133" s="39" t="s">
        <v>58</v>
      </c>
      <c r="E133" s="47" t="s">
        <v>32</v>
      </c>
      <c r="F133" s="47"/>
      <c r="G133" s="19">
        <v>0</v>
      </c>
      <c r="H133" s="19">
        <v>454089</v>
      </c>
      <c r="I133" s="19">
        <v>454089</v>
      </c>
      <c r="J133" s="19">
        <v>0</v>
      </c>
      <c r="K133" s="19">
        <v>0</v>
      </c>
      <c r="L133" s="19">
        <v>0</v>
      </c>
      <c r="M133" s="19">
        <v>0</v>
      </c>
      <c r="N133" s="22" t="s">
        <v>85</v>
      </c>
      <c r="O133" s="20">
        <v>0</v>
      </c>
      <c r="P133" s="20">
        <v>0</v>
      </c>
      <c r="Q133" s="20">
        <v>0</v>
      </c>
      <c r="R133" s="21">
        <v>0.3</v>
      </c>
      <c r="S133" s="18">
        <v>0</v>
      </c>
    </row>
    <row r="134" spans="1:19" s="5" customFormat="1" ht="15.75" customHeight="1">
      <c r="A134" s="38"/>
      <c r="B134" s="39"/>
      <c r="C134" s="39"/>
      <c r="D134" s="39" t="s">
        <v>59</v>
      </c>
      <c r="E134" s="47" t="s">
        <v>33</v>
      </c>
      <c r="F134" s="47"/>
      <c r="G134" s="19">
        <v>0</v>
      </c>
      <c r="H134" s="19">
        <v>4066</v>
      </c>
      <c r="I134" s="19">
        <v>4066</v>
      </c>
      <c r="J134" s="19">
        <v>0</v>
      </c>
      <c r="K134" s="19">
        <v>0</v>
      </c>
      <c r="L134" s="19">
        <v>0</v>
      </c>
      <c r="M134" s="19">
        <v>0</v>
      </c>
      <c r="N134" s="22" t="s">
        <v>85</v>
      </c>
      <c r="O134" s="20">
        <v>0</v>
      </c>
      <c r="P134" s="20">
        <v>0</v>
      </c>
      <c r="Q134" s="20">
        <v>0</v>
      </c>
      <c r="R134" s="21">
        <v>0</v>
      </c>
      <c r="S134" s="18">
        <v>0</v>
      </c>
    </row>
    <row r="135" spans="1:19" s="5" customFormat="1" ht="15.75" customHeight="1">
      <c r="A135" s="38"/>
      <c r="B135" s="39"/>
      <c r="C135" s="39"/>
      <c r="D135" s="39" t="s">
        <v>79</v>
      </c>
      <c r="E135" s="47" t="s">
        <v>34</v>
      </c>
      <c r="F135" s="47"/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2" t="s">
        <v>85</v>
      </c>
      <c r="O135" s="22" t="s">
        <v>85</v>
      </c>
      <c r="P135" s="22" t="s">
        <v>85</v>
      </c>
      <c r="Q135" s="22"/>
      <c r="R135" s="23" t="s">
        <v>105</v>
      </c>
      <c r="S135" s="18"/>
    </row>
    <row r="136" spans="1:19" s="5" customFormat="1" ht="15.75" customHeight="1">
      <c r="A136" s="38"/>
      <c r="B136" s="39" t="s">
        <v>63</v>
      </c>
      <c r="C136" s="47" t="s">
        <v>35</v>
      </c>
      <c r="D136" s="47"/>
      <c r="E136" s="47"/>
      <c r="F136" s="47"/>
      <c r="G136" s="24"/>
      <c r="H136" s="24"/>
      <c r="I136" s="24"/>
      <c r="J136" s="24"/>
      <c r="K136" s="24"/>
      <c r="L136" s="24"/>
      <c r="M136" s="24"/>
      <c r="N136" s="25"/>
      <c r="O136" s="25"/>
      <c r="P136" s="25"/>
      <c r="Q136" s="25"/>
      <c r="R136" s="26"/>
      <c r="S136" s="18"/>
    </row>
    <row r="137" spans="1:19" s="5" customFormat="1" ht="15.75" customHeight="1">
      <c r="A137" s="38" t="s">
        <v>36</v>
      </c>
      <c r="B137" s="47" t="s">
        <v>37</v>
      </c>
      <c r="C137" s="47"/>
      <c r="D137" s="47"/>
      <c r="E137" s="47"/>
      <c r="F137" s="47"/>
      <c r="G137" s="19">
        <v>965942</v>
      </c>
      <c r="H137" s="19">
        <v>80839</v>
      </c>
      <c r="I137" s="19">
        <v>1046781</v>
      </c>
      <c r="J137" s="19">
        <v>0</v>
      </c>
      <c r="K137" s="19">
        <v>943217</v>
      </c>
      <c r="L137" s="19">
        <v>18026</v>
      </c>
      <c r="M137" s="19">
        <v>961243</v>
      </c>
      <c r="N137" s="20">
        <v>97.6</v>
      </c>
      <c r="O137" s="20">
        <v>22.3</v>
      </c>
      <c r="P137" s="20">
        <v>91.8</v>
      </c>
      <c r="Q137" s="20">
        <v>0</v>
      </c>
      <c r="R137" s="21">
        <v>90.6</v>
      </c>
      <c r="S137" s="18">
        <v>0</v>
      </c>
    </row>
    <row r="138" spans="1:19" s="5" customFormat="1" ht="15.75" customHeight="1">
      <c r="A138" s="38"/>
      <c r="B138" s="39" t="s">
        <v>54</v>
      </c>
      <c r="C138" s="47" t="s">
        <v>38</v>
      </c>
      <c r="D138" s="47"/>
      <c r="E138" s="47"/>
      <c r="F138" s="47"/>
      <c r="G138" s="19">
        <v>965942</v>
      </c>
      <c r="H138" s="19">
        <v>80839</v>
      </c>
      <c r="I138" s="19">
        <v>1046781</v>
      </c>
      <c r="J138" s="19">
        <v>0</v>
      </c>
      <c r="K138" s="19">
        <v>943217</v>
      </c>
      <c r="L138" s="19">
        <v>18026</v>
      </c>
      <c r="M138" s="19">
        <v>961243</v>
      </c>
      <c r="N138" s="20">
        <v>97.6</v>
      </c>
      <c r="O138" s="20">
        <v>22.3</v>
      </c>
      <c r="P138" s="20">
        <v>91.8</v>
      </c>
      <c r="Q138" s="20">
        <v>0</v>
      </c>
      <c r="R138" s="21">
        <v>90.6</v>
      </c>
      <c r="S138" s="18">
        <v>0</v>
      </c>
    </row>
    <row r="139" spans="1:19" s="5" customFormat="1" ht="15.75" customHeight="1">
      <c r="A139" s="38"/>
      <c r="B139" s="39"/>
      <c r="C139" s="44" t="s">
        <v>55</v>
      </c>
      <c r="D139" s="47" t="s">
        <v>39</v>
      </c>
      <c r="E139" s="47"/>
      <c r="F139" s="47"/>
      <c r="G139" s="19">
        <v>11302</v>
      </c>
      <c r="H139" s="19">
        <v>891</v>
      </c>
      <c r="I139" s="19">
        <v>12193</v>
      </c>
      <c r="J139" s="24"/>
      <c r="K139" s="19">
        <v>10844</v>
      </c>
      <c r="L139" s="19">
        <v>0</v>
      </c>
      <c r="M139" s="19">
        <v>10844</v>
      </c>
      <c r="N139" s="20">
        <v>95.9</v>
      </c>
      <c r="O139" s="22" t="s">
        <v>85</v>
      </c>
      <c r="P139" s="20">
        <v>88.9</v>
      </c>
      <c r="Q139" s="20"/>
      <c r="R139" s="21">
        <v>92.1</v>
      </c>
      <c r="S139" s="18"/>
    </row>
    <row r="140" spans="1:19" s="5" customFormat="1" ht="15.75" customHeight="1">
      <c r="A140" s="38"/>
      <c r="B140" s="39"/>
      <c r="C140" s="44" t="s">
        <v>56</v>
      </c>
      <c r="D140" s="47" t="s">
        <v>40</v>
      </c>
      <c r="E140" s="47"/>
      <c r="F140" s="47"/>
      <c r="G140" s="24"/>
      <c r="H140" s="24"/>
      <c r="I140" s="24"/>
      <c r="J140" s="24"/>
      <c r="K140" s="24"/>
      <c r="L140" s="24"/>
      <c r="M140" s="24"/>
      <c r="N140" s="25"/>
      <c r="O140" s="25"/>
      <c r="P140" s="25"/>
      <c r="Q140" s="25"/>
      <c r="R140" s="26"/>
      <c r="S140" s="18"/>
    </row>
    <row r="141" spans="1:19" s="5" customFormat="1" ht="15.75" customHeight="1">
      <c r="A141" s="38"/>
      <c r="B141" s="39"/>
      <c r="C141" s="44" t="s">
        <v>57</v>
      </c>
      <c r="D141" s="47" t="s">
        <v>41</v>
      </c>
      <c r="E141" s="47"/>
      <c r="F141" s="47"/>
      <c r="G141" s="19">
        <v>954640</v>
      </c>
      <c r="H141" s="19">
        <v>79948</v>
      </c>
      <c r="I141" s="19">
        <v>1034588</v>
      </c>
      <c r="J141" s="19">
        <v>0</v>
      </c>
      <c r="K141" s="19">
        <v>932373</v>
      </c>
      <c r="L141" s="19">
        <v>18026</v>
      </c>
      <c r="M141" s="19">
        <v>950399</v>
      </c>
      <c r="N141" s="20">
        <v>97.7</v>
      </c>
      <c r="O141" s="20">
        <v>22.5</v>
      </c>
      <c r="P141" s="20">
        <v>91.9</v>
      </c>
      <c r="Q141" s="20">
        <v>0</v>
      </c>
      <c r="R141" s="21">
        <v>90.5</v>
      </c>
      <c r="S141" s="18">
        <v>0</v>
      </c>
    </row>
    <row r="142" spans="1:19" s="5" customFormat="1" ht="15.75" customHeight="1">
      <c r="A142" s="38"/>
      <c r="B142" s="39"/>
      <c r="C142" s="44"/>
      <c r="D142" s="39" t="s">
        <v>58</v>
      </c>
      <c r="E142" s="47" t="s">
        <v>24</v>
      </c>
      <c r="F142" s="47"/>
      <c r="G142" s="19">
        <v>515669</v>
      </c>
      <c r="H142" s="19">
        <v>40840</v>
      </c>
      <c r="I142" s="19">
        <v>556509</v>
      </c>
      <c r="J142" s="19">
        <v>0</v>
      </c>
      <c r="K142" s="19">
        <v>504082</v>
      </c>
      <c r="L142" s="19">
        <v>9174</v>
      </c>
      <c r="M142" s="19">
        <v>513256</v>
      </c>
      <c r="N142" s="20">
        <v>97.8</v>
      </c>
      <c r="O142" s="20">
        <v>22.5</v>
      </c>
      <c r="P142" s="20">
        <v>92.2</v>
      </c>
      <c r="Q142" s="20">
        <v>0</v>
      </c>
      <c r="R142" s="21">
        <v>90.9</v>
      </c>
      <c r="S142" s="18">
        <v>0</v>
      </c>
    </row>
    <row r="143" spans="1:19" s="5" customFormat="1" ht="15.75" customHeight="1">
      <c r="A143" s="38"/>
      <c r="B143" s="39"/>
      <c r="C143" s="39"/>
      <c r="D143" s="39" t="s">
        <v>59</v>
      </c>
      <c r="E143" s="47" t="s">
        <v>25</v>
      </c>
      <c r="F143" s="47"/>
      <c r="G143" s="19">
        <v>438971</v>
      </c>
      <c r="H143" s="19">
        <v>39108</v>
      </c>
      <c r="I143" s="19">
        <v>478079</v>
      </c>
      <c r="J143" s="19">
        <v>0</v>
      </c>
      <c r="K143" s="19">
        <v>428291</v>
      </c>
      <c r="L143" s="19">
        <v>8852</v>
      </c>
      <c r="M143" s="19">
        <v>437143</v>
      </c>
      <c r="N143" s="20">
        <v>97.6</v>
      </c>
      <c r="O143" s="20">
        <v>22.6</v>
      </c>
      <c r="P143" s="20">
        <v>91.4</v>
      </c>
      <c r="Q143" s="20"/>
      <c r="R143" s="21">
        <v>90.1</v>
      </c>
      <c r="S143" s="18"/>
    </row>
    <row r="144" spans="1:19" s="5" customFormat="1" ht="15.75" customHeight="1">
      <c r="A144" s="38"/>
      <c r="B144" s="39"/>
      <c r="C144" s="44" t="s">
        <v>60</v>
      </c>
      <c r="D144" s="47" t="s">
        <v>42</v>
      </c>
      <c r="E144" s="47"/>
      <c r="F144" s="47"/>
      <c r="G144" s="24"/>
      <c r="H144" s="24"/>
      <c r="I144" s="24"/>
      <c r="J144" s="24"/>
      <c r="K144" s="24"/>
      <c r="L144" s="24"/>
      <c r="M144" s="24"/>
      <c r="N144" s="25"/>
      <c r="O144" s="25"/>
      <c r="P144" s="25"/>
      <c r="Q144" s="25"/>
      <c r="R144" s="26"/>
      <c r="S144" s="18"/>
    </row>
    <row r="145" spans="1:19" s="5" customFormat="1" ht="15.75" customHeight="1">
      <c r="A145" s="38"/>
      <c r="B145" s="39"/>
      <c r="C145" s="44" t="s">
        <v>61</v>
      </c>
      <c r="D145" s="47" t="s">
        <v>43</v>
      </c>
      <c r="E145" s="47"/>
      <c r="F145" s="47"/>
      <c r="G145" s="24"/>
      <c r="H145" s="24"/>
      <c r="I145" s="24"/>
      <c r="J145" s="24"/>
      <c r="K145" s="24"/>
      <c r="L145" s="24"/>
      <c r="M145" s="24"/>
      <c r="N145" s="25"/>
      <c r="O145" s="25"/>
      <c r="P145" s="25"/>
      <c r="Q145" s="25"/>
      <c r="R145" s="26"/>
      <c r="S145" s="18"/>
    </row>
    <row r="146" spans="1:19" s="5" customFormat="1" ht="15.75" customHeight="1">
      <c r="A146" s="38"/>
      <c r="B146" s="39"/>
      <c r="C146" s="44" t="s">
        <v>62</v>
      </c>
      <c r="D146" s="47" t="s">
        <v>44</v>
      </c>
      <c r="E146" s="47"/>
      <c r="F146" s="47"/>
      <c r="G146" s="24"/>
      <c r="H146" s="24"/>
      <c r="I146" s="24"/>
      <c r="J146" s="24"/>
      <c r="K146" s="24"/>
      <c r="L146" s="24"/>
      <c r="M146" s="24"/>
      <c r="N146" s="25"/>
      <c r="O146" s="25"/>
      <c r="P146" s="25"/>
      <c r="Q146" s="25"/>
      <c r="R146" s="26"/>
      <c r="S146" s="18"/>
    </row>
    <row r="147" spans="1:19" s="5" customFormat="1" ht="15.75" customHeight="1">
      <c r="A147" s="38"/>
      <c r="B147" s="39" t="s">
        <v>63</v>
      </c>
      <c r="C147" s="47" t="s">
        <v>45</v>
      </c>
      <c r="D147" s="47"/>
      <c r="E147" s="47"/>
      <c r="F147" s="47"/>
      <c r="G147" s="24"/>
      <c r="H147" s="24"/>
      <c r="I147" s="24"/>
      <c r="J147" s="24"/>
      <c r="K147" s="24"/>
      <c r="L147" s="24"/>
      <c r="M147" s="24"/>
      <c r="N147" s="25"/>
      <c r="O147" s="25"/>
      <c r="P147" s="25"/>
      <c r="Q147" s="25"/>
      <c r="R147" s="26"/>
      <c r="S147" s="18"/>
    </row>
    <row r="148" spans="1:19" s="5" customFormat="1" ht="15.75" customHeight="1" thickBot="1">
      <c r="A148" s="45" t="s">
        <v>46</v>
      </c>
      <c r="B148" s="48" t="s">
        <v>47</v>
      </c>
      <c r="C148" s="48"/>
      <c r="D148" s="48"/>
      <c r="E148" s="48"/>
      <c r="F148" s="48"/>
      <c r="G148" s="27"/>
      <c r="H148" s="27"/>
      <c r="I148" s="27"/>
      <c r="J148" s="27"/>
      <c r="K148" s="27"/>
      <c r="L148" s="27"/>
      <c r="M148" s="27"/>
      <c r="N148" s="28"/>
      <c r="O148" s="28"/>
      <c r="P148" s="28"/>
      <c r="Q148" s="28"/>
      <c r="R148" s="29"/>
      <c r="S148" s="18"/>
    </row>
    <row r="149" spans="1:19" s="5" customFormat="1" ht="15.75" customHeight="1" thickTop="1">
      <c r="A149" s="46"/>
      <c r="B149" s="49" t="s">
        <v>48</v>
      </c>
      <c r="C149" s="49"/>
      <c r="D149" s="49"/>
      <c r="E149" s="49"/>
      <c r="F149" s="49"/>
      <c r="G149" s="30">
        <v>72105697</v>
      </c>
      <c r="H149" s="30">
        <v>6380440</v>
      </c>
      <c r="I149" s="30">
        <v>78486137</v>
      </c>
      <c r="J149" s="30">
        <v>0</v>
      </c>
      <c r="K149" s="30">
        <v>70779414</v>
      </c>
      <c r="L149" s="30">
        <v>1173515</v>
      </c>
      <c r="M149" s="30">
        <v>71952929</v>
      </c>
      <c r="N149" s="31">
        <v>98.2</v>
      </c>
      <c r="O149" s="31">
        <v>18.4</v>
      </c>
      <c r="P149" s="31">
        <v>91.7</v>
      </c>
      <c r="Q149" s="31">
        <v>0</v>
      </c>
      <c r="R149" s="32">
        <v>91.4</v>
      </c>
      <c r="S149" s="18">
        <v>0</v>
      </c>
    </row>
    <row r="150" spans="1:19" s="5" customFormat="1" ht="15.75" customHeight="1">
      <c r="A150" s="38"/>
      <c r="B150" s="47" t="s">
        <v>49</v>
      </c>
      <c r="C150" s="47"/>
      <c r="D150" s="47"/>
      <c r="E150" s="47"/>
      <c r="F150" s="47"/>
      <c r="G150" s="19">
        <v>14221721</v>
      </c>
      <c r="H150" s="19">
        <v>6015185</v>
      </c>
      <c r="I150" s="19">
        <v>20236906</v>
      </c>
      <c r="J150" s="24"/>
      <c r="K150" s="19">
        <v>13033823</v>
      </c>
      <c r="L150" s="19">
        <v>866090</v>
      </c>
      <c r="M150" s="19">
        <v>13899913</v>
      </c>
      <c r="N150" s="20">
        <v>91.6</v>
      </c>
      <c r="O150" s="20">
        <v>14.4</v>
      </c>
      <c r="P150" s="20">
        <v>68.7</v>
      </c>
      <c r="Q150" s="20"/>
      <c r="R150" s="21">
        <v>68.3</v>
      </c>
      <c r="S150" s="18"/>
    </row>
    <row r="151" spans="1:19" s="5" customFormat="1" ht="15.75" customHeight="1" thickBot="1">
      <c r="A151" s="40"/>
      <c r="B151" s="50" t="s">
        <v>50</v>
      </c>
      <c r="C151" s="50"/>
      <c r="D151" s="50"/>
      <c r="E151" s="50"/>
      <c r="F151" s="50"/>
      <c r="G151" s="33"/>
      <c r="H151" s="33"/>
      <c r="I151" s="33"/>
      <c r="J151" s="33"/>
      <c r="K151" s="33"/>
      <c r="L151" s="33"/>
      <c r="M151" s="33"/>
      <c r="N151" s="34"/>
      <c r="O151" s="34"/>
      <c r="P151" s="34"/>
      <c r="Q151" s="34"/>
      <c r="R151" s="35"/>
      <c r="S151" s="18"/>
    </row>
    <row r="152" s="5" customFormat="1" ht="15.75" customHeight="1">
      <c r="A152" s="5" t="s">
        <v>51</v>
      </c>
    </row>
  </sheetData>
  <sheetProtection/>
  <mergeCells count="135">
    <mergeCell ref="B148:F148"/>
    <mergeCell ref="B149:F149"/>
    <mergeCell ref="B150:F150"/>
    <mergeCell ref="B151:F151"/>
    <mergeCell ref="E142:F142"/>
    <mergeCell ref="E143:F143"/>
    <mergeCell ref="D144:F144"/>
    <mergeCell ref="D145:F145"/>
    <mergeCell ref="D146:F146"/>
    <mergeCell ref="C147:F147"/>
    <mergeCell ref="C136:F136"/>
    <mergeCell ref="B137:F137"/>
    <mergeCell ref="C138:F138"/>
    <mergeCell ref="D139:F139"/>
    <mergeCell ref="D140:F140"/>
    <mergeCell ref="D141:F141"/>
    <mergeCell ref="D130:F130"/>
    <mergeCell ref="D131:F131"/>
    <mergeCell ref="D132:F132"/>
    <mergeCell ref="E133:F133"/>
    <mergeCell ref="E134:F134"/>
    <mergeCell ref="E135:F135"/>
    <mergeCell ref="E119:F119"/>
    <mergeCell ref="E120:F120"/>
    <mergeCell ref="D121:F121"/>
    <mergeCell ref="E122:F122"/>
    <mergeCell ref="E126:F126"/>
    <mergeCell ref="D129:F129"/>
    <mergeCell ref="B113:F113"/>
    <mergeCell ref="C114:F114"/>
    <mergeCell ref="D115:F115"/>
    <mergeCell ref="E116:F116"/>
    <mergeCell ref="E117:F117"/>
    <mergeCell ref="E118:F118"/>
    <mergeCell ref="G109:J109"/>
    <mergeCell ref="K109:M109"/>
    <mergeCell ref="N109:R109"/>
    <mergeCell ref="G110:G111"/>
    <mergeCell ref="H110:H111"/>
    <mergeCell ref="I110:I111"/>
    <mergeCell ref="K110:K111"/>
    <mergeCell ref="L110:L111"/>
    <mergeCell ref="M110:M111"/>
    <mergeCell ref="N110:P110"/>
    <mergeCell ref="C95:F95"/>
    <mergeCell ref="B96:F96"/>
    <mergeCell ref="B97:F97"/>
    <mergeCell ref="B98:F98"/>
    <mergeCell ref="B99:F99"/>
    <mergeCell ref="A109:F112"/>
    <mergeCell ref="D89:F89"/>
    <mergeCell ref="E90:F90"/>
    <mergeCell ref="E91:F91"/>
    <mergeCell ref="D92:F92"/>
    <mergeCell ref="D93:F93"/>
    <mergeCell ref="D94:F94"/>
    <mergeCell ref="E83:F83"/>
    <mergeCell ref="C84:F84"/>
    <mergeCell ref="B85:F85"/>
    <mergeCell ref="C86:F86"/>
    <mergeCell ref="D87:F87"/>
    <mergeCell ref="D88:F88"/>
    <mergeCell ref="D77:F77"/>
    <mergeCell ref="D78:F78"/>
    <mergeCell ref="D79:F79"/>
    <mergeCell ref="D80:F80"/>
    <mergeCell ref="E81:F81"/>
    <mergeCell ref="E82:F82"/>
    <mergeCell ref="E66:F66"/>
    <mergeCell ref="E67:F67"/>
    <mergeCell ref="E68:F68"/>
    <mergeCell ref="D69:F69"/>
    <mergeCell ref="E70:F70"/>
    <mergeCell ref="E74:F74"/>
    <mergeCell ref="N58:P58"/>
    <mergeCell ref="B61:F61"/>
    <mergeCell ref="C62:F62"/>
    <mergeCell ref="D63:F63"/>
    <mergeCell ref="E64:F64"/>
    <mergeCell ref="E65:F65"/>
    <mergeCell ref="A57:F60"/>
    <mergeCell ref="G57:J57"/>
    <mergeCell ref="K57:M57"/>
    <mergeCell ref="N57:R57"/>
    <mergeCell ref="G58:G59"/>
    <mergeCell ref="H58:H59"/>
    <mergeCell ref="I58:I59"/>
    <mergeCell ref="K58:K59"/>
    <mergeCell ref="L58:L59"/>
    <mergeCell ref="M58:M59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13:F13"/>
    <mergeCell ref="A5:F8"/>
    <mergeCell ref="G5:J5"/>
    <mergeCell ref="K5:M5"/>
    <mergeCell ref="N5:R5"/>
    <mergeCell ref="E14:F14"/>
    <mergeCell ref="E15:F15"/>
    <mergeCell ref="E16:F16"/>
    <mergeCell ref="D17:F17"/>
    <mergeCell ref="E18:F18"/>
    <mergeCell ref="E22:F22"/>
    <mergeCell ref="D25:F25"/>
    <mergeCell ref="D26:F26"/>
    <mergeCell ref="D27:F27"/>
    <mergeCell ref="D28:F28"/>
    <mergeCell ref="E29:F29"/>
    <mergeCell ref="E30:F30"/>
    <mergeCell ref="D42:F42"/>
    <mergeCell ref="E31:F31"/>
    <mergeCell ref="C32:F32"/>
    <mergeCell ref="B33:F33"/>
    <mergeCell ref="C34:F34"/>
    <mergeCell ref="D35:F35"/>
    <mergeCell ref="D36:F36"/>
    <mergeCell ref="C43:F43"/>
    <mergeCell ref="B44:F44"/>
    <mergeCell ref="B45:F45"/>
    <mergeCell ref="B46:F46"/>
    <mergeCell ref="B47:F47"/>
    <mergeCell ref="D37:F37"/>
    <mergeCell ref="E38:F38"/>
    <mergeCell ref="E39:F39"/>
    <mergeCell ref="D40:F40"/>
    <mergeCell ref="D41:F41"/>
  </mergeCells>
  <printOptions/>
  <pageMargins left="0.7874015748031497" right="0.7874015748031497" top="0.984251968503937" bottom="0.984251968503937" header="0.5118110236220472" footer="0.5118110236220472"/>
  <pageSetup firstPageNumber="256" useFirstPageNumber="1" fitToWidth="2" horizontalDpi="600" verticalDpi="600" orientation="portrait" pageOrder="overThenDown" paperSize="9" scale="97" r:id="rId1"/>
  <headerFooter differentOddEven="1">
    <oddHeader>&amp;L&amp;"ＭＳ ゴシック,標準"&amp;12Ⅱ　市町村税の納税</oddHeader>
    <oddFooter>&amp;C&amp;"ＭＳ ゴシック,標準"&amp;9&amp;P</oddFooter>
    <evenFooter>&amp;C&amp;"ＭＳ ゴシック,標準"&amp;9&amp;P</even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2013-03-03T07:51:04Z</cp:lastPrinted>
  <dcterms:created xsi:type="dcterms:W3CDTF">2010-03-17T01:38:07Z</dcterms:created>
  <dcterms:modified xsi:type="dcterms:W3CDTF">2013-03-03T07:52:16Z</dcterms:modified>
  <cp:category/>
  <cp:version/>
  <cp:contentType/>
  <cp:contentStatus/>
</cp:coreProperties>
</file>