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315" windowHeight="8490" activeTab="0"/>
  </bookViews>
  <sheets>
    <sheet name="ア　施設及び業務の概況（合計）" sheetId="1" r:id="rId1"/>
    <sheet name="イ　決算状況（合計）" sheetId="2" r:id="rId2"/>
    <sheet name="ウ　下水道使用料" sheetId="3" r:id="rId3"/>
  </sheets>
  <definedNames/>
  <calcPr fullCalcOnLoad="1"/>
</workbook>
</file>

<file path=xl/sharedStrings.xml><?xml version="1.0" encoding="utf-8"?>
<sst xmlns="http://schemas.openxmlformats.org/spreadsheetml/2006/main" count="281" uniqueCount="235">
  <si>
    <t>　　　　　　　　　　　　　　団体名
　区分</t>
  </si>
  <si>
    <t>計</t>
  </si>
  <si>
    <t>計</t>
  </si>
  <si>
    <t>公共</t>
  </si>
  <si>
    <t>特環</t>
  </si>
  <si>
    <t>農集</t>
  </si>
  <si>
    <t>特排</t>
  </si>
  <si>
    <t>法適用事業</t>
  </si>
  <si>
    <t>法非適用事業</t>
  </si>
  <si>
    <t>下水道事業</t>
  </si>
  <si>
    <t>建設事業開始年月日</t>
  </si>
  <si>
    <t>供用開始年月日</t>
  </si>
  <si>
    <t>特別会計設置年月日</t>
  </si>
  <si>
    <t>普及状況</t>
  </si>
  <si>
    <t>行政区域内人口(A)(人)</t>
  </si>
  <si>
    <t>市街地人口(人)</t>
  </si>
  <si>
    <t>全体計画人口(人)</t>
  </si>
  <si>
    <t>現在排水区域内人口(人)</t>
  </si>
  <si>
    <t>現在処理区域内人口(B)(人)</t>
  </si>
  <si>
    <t>現在水洗便所設置済人口(C)(人)</t>
  </si>
  <si>
    <t>普及率 (B/A)×100(%)</t>
  </si>
  <si>
    <t>水洗化率 (C/B)×100(%)</t>
  </si>
  <si>
    <t>行政区域面積(ha)</t>
  </si>
  <si>
    <t>市街地面積(ha)</t>
  </si>
  <si>
    <t>全体計画面積(ha)</t>
  </si>
  <si>
    <t>現在排水区域面積(ha)</t>
  </si>
  <si>
    <t>現在処理区域面積(ha)</t>
  </si>
  <si>
    <t>下水管布設延長(km)</t>
  </si>
  <si>
    <t>種別</t>
  </si>
  <si>
    <t>汚水管</t>
  </si>
  <si>
    <t>雨水管</t>
  </si>
  <si>
    <t>合流管</t>
  </si>
  <si>
    <t>未供用</t>
  </si>
  <si>
    <t>処理状況</t>
  </si>
  <si>
    <t>終末処理場数</t>
  </si>
  <si>
    <t>計画処理能力(㎥/日)</t>
  </si>
  <si>
    <t>現在処
理能力</t>
  </si>
  <si>
    <t>晴天時(㎥/日)</t>
  </si>
  <si>
    <t>雨天時(㎥/分)</t>
  </si>
  <si>
    <t>年間総処理水量(㎥)</t>
  </si>
  <si>
    <t>汚水処理水量</t>
  </si>
  <si>
    <t>雨水処理水量</t>
  </si>
  <si>
    <t>年間有収水量(㎥)</t>
  </si>
  <si>
    <t>ポンプ場数</t>
  </si>
  <si>
    <t>排水
能力</t>
  </si>
  <si>
    <t>職員数</t>
  </si>
  <si>
    <t>損益勘定所属職員(人)</t>
  </si>
  <si>
    <t>資本勘定所属職員(人)</t>
  </si>
  <si>
    <t>計</t>
  </si>
  <si>
    <t>合流管比率</t>
  </si>
  <si>
    <t>下水道使用料</t>
  </si>
  <si>
    <t>徴収
方法</t>
  </si>
  <si>
    <t>集金制</t>
  </si>
  <si>
    <t>納付制</t>
  </si>
  <si>
    <t>口座振替制</t>
  </si>
  <si>
    <t>コンビニエンスストア</t>
  </si>
  <si>
    <t>クレジットカード</t>
  </si>
  <si>
    <t>現行使用料施行年月日</t>
  </si>
  <si>
    <t>現行使用料</t>
  </si>
  <si>
    <t>家庭用</t>
  </si>
  <si>
    <t>20㎥/月（円）</t>
  </si>
  <si>
    <t>業務用</t>
  </si>
  <si>
    <t>100㎥/月（円）</t>
  </si>
  <si>
    <t>500㎥/月（円）</t>
  </si>
  <si>
    <t>1,000㎥/月（円）</t>
  </si>
  <si>
    <t>5,000㎥/月（円）</t>
  </si>
  <si>
    <t>10,000㎥/月（円）</t>
  </si>
  <si>
    <t>使用料収入 A(千円)</t>
  </si>
  <si>
    <t>汚水処理費 B(千円)</t>
  </si>
  <si>
    <t>経費回収率 A/B×100(%)</t>
  </si>
  <si>
    <t>使用料単価(円/㎥)</t>
  </si>
  <si>
    <t>処理原価(円/㎥)</t>
  </si>
  <si>
    <t>逆ざや(円/㎥)</t>
  </si>
  <si>
    <t>＊行政区域内人口、市街地人口、行政区域面積及び市街地面積の「計」は重複団体を調整</t>
  </si>
  <si>
    <t>農集</t>
  </si>
  <si>
    <t>収益的収支</t>
  </si>
  <si>
    <t>総収益 (B)+(C) (A)</t>
  </si>
  <si>
    <t>営業収益 (B)</t>
  </si>
  <si>
    <t>下水道使用料</t>
  </si>
  <si>
    <t>雨水処理負担金</t>
  </si>
  <si>
    <t>受託工事収益</t>
  </si>
  <si>
    <t>その他</t>
  </si>
  <si>
    <t>営業外収益 (C)</t>
  </si>
  <si>
    <t>国庫補助金</t>
  </si>
  <si>
    <t>県補助金</t>
  </si>
  <si>
    <t>他会計繰入金</t>
  </si>
  <si>
    <t>総費用 (E)+(F) (D)</t>
  </si>
  <si>
    <t>営業費用 (E)</t>
  </si>
  <si>
    <t>職員給与費</t>
  </si>
  <si>
    <t>受託工事費</t>
  </si>
  <si>
    <t>営業外費用 (F)</t>
  </si>
  <si>
    <t>支払利息</t>
  </si>
  <si>
    <t>地方債利息</t>
  </si>
  <si>
    <t>その他借入金利息</t>
  </si>
  <si>
    <t>収支差引 (A)-(D) (G)</t>
  </si>
  <si>
    <t>資本的収支</t>
  </si>
  <si>
    <t>資本的収入 (H)</t>
  </si>
  <si>
    <t>地方債</t>
  </si>
  <si>
    <t>うち資本費平準化債</t>
  </si>
  <si>
    <t>他会計補助金</t>
  </si>
  <si>
    <t>他会計借入金</t>
  </si>
  <si>
    <t>固定資産売却代金</t>
  </si>
  <si>
    <t>工事負担金</t>
  </si>
  <si>
    <t>資本的支出 (I)</t>
  </si>
  <si>
    <t>建設改良費</t>
  </si>
  <si>
    <t>建設利息</t>
  </si>
  <si>
    <t>地方債償還金 (J)</t>
  </si>
  <si>
    <t>建設改良のための地方債償還金</t>
  </si>
  <si>
    <t>資本費平準化債償還金</t>
  </si>
  <si>
    <t>他会計長期借入金返還金</t>
  </si>
  <si>
    <t>他会計への繰出金</t>
  </si>
  <si>
    <t>収支差引 (H)-(I) (K)</t>
  </si>
  <si>
    <t>収支再差引 (G)+(K) (L)</t>
  </si>
  <si>
    <t>積立金 (M)</t>
  </si>
  <si>
    <t>前年度からの繰越金 (N)</t>
  </si>
  <si>
    <t>うち地方債</t>
  </si>
  <si>
    <t>前年度繰上充用金 (O)</t>
  </si>
  <si>
    <t>収益的支出に充てた地方債 (X)</t>
  </si>
  <si>
    <t>収益的支出に充てた他会計借入金 (Y)</t>
  </si>
  <si>
    <t>形式収支 (L)-(M)+(N)-(O)+(X)+(Y) (P)</t>
  </si>
  <si>
    <t>未収入特定財源</t>
  </si>
  <si>
    <t>国庫（県）支出金</t>
  </si>
  <si>
    <t>翌年度に繰越すべき財源 (Q)</t>
  </si>
  <si>
    <t>実質収支
(P)-(Q)</t>
  </si>
  <si>
    <t>黒字</t>
  </si>
  <si>
    <t>赤字(▲)</t>
  </si>
  <si>
    <t>建設改良費の
財源内訳</t>
  </si>
  <si>
    <t>財政融資資金</t>
  </si>
  <si>
    <t>地方公共団体金融機構</t>
  </si>
  <si>
    <t>地方債現在高</t>
  </si>
  <si>
    <t>地方債償還金のうち繰上償還金分</t>
  </si>
  <si>
    <t>収益的収支に関する繰入金</t>
  </si>
  <si>
    <t>繰出基準に基づく繰入金</t>
  </si>
  <si>
    <t>繰出基準以外の繰入金</t>
  </si>
  <si>
    <t>資本的収支に関する繰入金</t>
  </si>
  <si>
    <t>家庭用　20㎥/月（税込み）</t>
  </si>
  <si>
    <t>（単位：円、%）</t>
  </si>
  <si>
    <t>料金区分</t>
  </si>
  <si>
    <t>順位</t>
  </si>
  <si>
    <t>団体名</t>
  </si>
  <si>
    <t>H23</t>
  </si>
  <si>
    <t>H22</t>
  </si>
  <si>
    <t>増減</t>
  </si>
  <si>
    <t>改定率</t>
  </si>
  <si>
    <t>改定日等</t>
  </si>
  <si>
    <t>3,000円以上</t>
  </si>
  <si>
    <t>横瀬町（特環）</t>
  </si>
  <si>
    <t>日高市(法適）</t>
  </si>
  <si>
    <t>日高市（特環）(法適）</t>
  </si>
  <si>
    <t>滑川町</t>
  </si>
  <si>
    <t>嵐山町</t>
  </si>
  <si>
    <t>神川町</t>
  </si>
  <si>
    <t>神川町（特環）</t>
  </si>
  <si>
    <t>小川町</t>
  </si>
  <si>
    <t>飯能市</t>
  </si>
  <si>
    <t>飯能市（特環）</t>
  </si>
  <si>
    <t>鴻巣市(法適）</t>
  </si>
  <si>
    <t>寄居町</t>
  </si>
  <si>
    <t>皆野・長瀞上下水道組合（特環）</t>
  </si>
  <si>
    <t>志木市</t>
  </si>
  <si>
    <t>越谷市</t>
  </si>
  <si>
    <t>本庄市</t>
  </si>
  <si>
    <t>上里町</t>
  </si>
  <si>
    <t>上里町（特環）</t>
  </si>
  <si>
    <t>吉見町</t>
  </si>
  <si>
    <t>吉見町（特環）</t>
  </si>
  <si>
    <t>2,000円以上</t>
  </si>
  <si>
    <t>さいたま市(法適）</t>
  </si>
  <si>
    <t>熊谷市</t>
  </si>
  <si>
    <t>旧妻沼町は別使用料</t>
  </si>
  <si>
    <t>行田市</t>
  </si>
  <si>
    <t>東松山市</t>
  </si>
  <si>
    <t>坂戸、鶴ケ島下水道組合</t>
  </si>
  <si>
    <t>春日部市</t>
  </si>
  <si>
    <t>桶川市</t>
  </si>
  <si>
    <t>北本市</t>
  </si>
  <si>
    <t>伊奈町</t>
  </si>
  <si>
    <t>毛呂山・越生・鳩山公共下水道組合</t>
  </si>
  <si>
    <t>1,800円以上</t>
  </si>
  <si>
    <t>羽生市</t>
  </si>
  <si>
    <t>県平均以上</t>
  </si>
  <si>
    <t>宮代町</t>
  </si>
  <si>
    <t>県平均以下</t>
  </si>
  <si>
    <t>吉川市</t>
  </si>
  <si>
    <t>松伏町</t>
  </si>
  <si>
    <t>上尾市</t>
  </si>
  <si>
    <t>草加市</t>
  </si>
  <si>
    <t>入間市</t>
  </si>
  <si>
    <t>蓮田市</t>
  </si>
  <si>
    <t>蓮田市（特環）</t>
  </si>
  <si>
    <t>杉戸町</t>
  </si>
  <si>
    <t>杉戸町（特環）</t>
  </si>
  <si>
    <t>八潮市</t>
  </si>
  <si>
    <t>1,600円以上</t>
  </si>
  <si>
    <t>白岡町</t>
  </si>
  <si>
    <t>富士見市(法適）</t>
  </si>
  <si>
    <t>富士見市（特環）(法適）</t>
  </si>
  <si>
    <t>秩父市</t>
  </si>
  <si>
    <t>久喜市</t>
  </si>
  <si>
    <t>旧菖蒲町、栗橋町、鷲宮町は別使用料</t>
  </si>
  <si>
    <t>新座市</t>
  </si>
  <si>
    <t>新座市（特環）</t>
  </si>
  <si>
    <t>三郷市</t>
  </si>
  <si>
    <t>幸手市</t>
  </si>
  <si>
    <t>1,400円以上</t>
  </si>
  <si>
    <t>川島町</t>
  </si>
  <si>
    <t>狭山市(法適）</t>
  </si>
  <si>
    <t>三芳町</t>
  </si>
  <si>
    <t>三芳町（特環）</t>
  </si>
  <si>
    <t>川口市</t>
  </si>
  <si>
    <t>川越市(法適）</t>
  </si>
  <si>
    <t>加須市(法適）</t>
  </si>
  <si>
    <t>旧騎西町、大利根町は別使用料</t>
  </si>
  <si>
    <t>ふじみ野市</t>
  </si>
  <si>
    <t>ふじみ野市（特環）</t>
  </si>
  <si>
    <t>蕨市</t>
  </si>
  <si>
    <t>1,200円以上</t>
  </si>
  <si>
    <t>和光市</t>
  </si>
  <si>
    <t>朝霞市</t>
  </si>
  <si>
    <t>1,000円以上</t>
  </si>
  <si>
    <t>所沢市</t>
  </si>
  <si>
    <t>深谷市(法適）</t>
  </si>
  <si>
    <t>H23.4.1、旧岡部町、川本町・花園町は別使用料</t>
  </si>
  <si>
    <t>戸田市</t>
  </si>
  <si>
    <t>鳩ケ谷市</t>
  </si>
  <si>
    <t>－</t>
  </si>
  <si>
    <t>川口市と合併</t>
  </si>
  <si>
    <t>未供用</t>
  </si>
  <si>
    <t>春日部市（特環）</t>
  </si>
  <si>
    <t>未供用</t>
  </si>
  <si>
    <t>美里町</t>
  </si>
  <si>
    <t>未供用</t>
  </si>
  <si>
    <t>県　平　均</t>
  </si>
  <si>
    <t>※農業集落排水施設、特定地域生活排水処理施設を除く</t>
  </si>
  <si>
    <t>　合併団体で地域ごとに使用料が異なる団体については、有収水量が最も多い地域の使用料を計上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</si>
</sst>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&quot;△ &quot;#,##0_ "/>
    <numFmt numFmtId="177" formatCode="#,##0.0_ ;&quot;△ &quot;#,##0.0_ "/>
    <numFmt numFmtId="178" formatCode="#,##0.000_);[Red]\(#,##0.000\)"/>
    <numFmt numFmtId="179" formatCode="#,##0_);[Red]\(#,##0\)"/>
    <numFmt numFmtId="180" formatCode="0.000_ "/>
    <numFmt numFmtId="181" formatCode="#,##0_ ;&quot;▲ &quot;#,##0_ "/>
    <numFmt numFmtId="182" formatCode="#,##0.0_ ;[Red]\-#,##0.0\ "/>
    <numFmt numFmtId="183" formatCode="#,##0.0_ ;&quot;▲ &quot;#,##0.0_ "/>
    <numFmt numFmtId="184" formatCode="[$-411]ge\.m\.d;@"/>
    <numFmt numFmtId="185" formatCode="#,##0.0;&quot;△ &quot;#,##0.0"/>
  </numFmts>
  <fonts count="61">
    <font>
      <sz val="12"/>
      <color theme="1"/>
      <name val="ＭＳ 明朝"/>
      <family val="1"/>
    </font>
    <font>
      <sz val="12"/>
      <color indexed="8"/>
      <name val="ＭＳ 明朝"/>
      <family val="1"/>
    </font>
    <font>
      <sz val="12"/>
      <name val="ＭＳ 明朝"/>
      <family val="1"/>
    </font>
    <font>
      <sz val="6"/>
      <name val="ＭＳ 明朝"/>
      <family val="1"/>
    </font>
    <font>
      <sz val="6"/>
      <name val="ＭＳ ゴシック"/>
      <family val="3"/>
    </font>
    <font>
      <sz val="7"/>
      <name val="ＭＳ 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4"/>
      <name val="ＭＳ ゴシック"/>
      <family val="3"/>
    </font>
    <font>
      <sz val="14"/>
      <name val="ＭＳ 明朝"/>
      <family val="1"/>
    </font>
    <font>
      <sz val="11"/>
      <name val="ＭＳ Ｐゴシック"/>
      <family val="3"/>
    </font>
    <font>
      <sz val="12"/>
      <name val="ＭＳ ゴシック"/>
      <family val="3"/>
    </font>
    <font>
      <sz val="12"/>
      <name val="ＭＳゴシック"/>
      <family val="3"/>
    </font>
    <font>
      <sz val="9"/>
      <name val="ＭＳ ゴシック"/>
      <family val="3"/>
    </font>
    <font>
      <sz val="12"/>
      <color indexed="9"/>
      <name val="ＭＳ 明朝"/>
      <family val="1"/>
    </font>
    <font>
      <b/>
      <sz val="12"/>
      <color indexed="9"/>
      <name val="ＭＳ 明朝"/>
      <family val="1"/>
    </font>
    <font>
      <sz val="12"/>
      <color indexed="60"/>
      <name val="ＭＳ 明朝"/>
      <family val="1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sz val="12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sz val="12"/>
      <color indexed="17"/>
      <name val="ＭＳ 明朝"/>
      <family val="1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hair"/>
    </border>
    <border diagonalDown="1">
      <left style="thin"/>
      <right>
        <color indexed="63"/>
      </right>
      <top style="thin"/>
      <bottom>
        <color indexed="63"/>
      </bottom>
      <diagonal style="hair"/>
    </border>
    <border diagonalDown="1">
      <left>
        <color indexed="63"/>
      </left>
      <right>
        <color indexed="63"/>
      </right>
      <top style="thin"/>
      <bottom>
        <color indexed="63"/>
      </bottom>
      <diagonal style="hair"/>
    </border>
    <border diagonalDown="1">
      <left>
        <color indexed="63"/>
      </left>
      <right style="thin"/>
      <top style="thin"/>
      <bottom>
        <color indexed="63"/>
      </bottom>
      <diagonal style="hair"/>
    </border>
    <border diagonalDown="1">
      <left style="thin"/>
      <right>
        <color indexed="63"/>
      </right>
      <top>
        <color indexed="63"/>
      </top>
      <bottom style="thin"/>
      <diagonal style="hair"/>
    </border>
    <border diagonalDown="1">
      <left>
        <color indexed="63"/>
      </left>
      <right>
        <color indexed="63"/>
      </right>
      <top>
        <color indexed="63"/>
      </top>
      <bottom style="thin"/>
      <diagonal style="hair"/>
    </border>
    <border diagonalDown="1">
      <left>
        <color indexed="63"/>
      </left>
      <right style="thin"/>
      <top>
        <color indexed="63"/>
      </top>
      <bottom style="thin"/>
      <diagonal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</borders>
  <cellStyleXfs count="10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7" fillId="3" borderId="0" applyNumberFormat="0" applyBorder="0" applyAlignment="0" applyProtection="0"/>
    <xf numFmtId="0" fontId="0" fillId="4" borderId="0" applyNumberFormat="0" applyBorder="0" applyAlignment="0" applyProtection="0"/>
    <xf numFmtId="0" fontId="7" fillId="5" borderId="0" applyNumberFormat="0" applyBorder="0" applyAlignment="0" applyProtection="0"/>
    <xf numFmtId="0" fontId="0" fillId="6" borderId="0" applyNumberFormat="0" applyBorder="0" applyAlignment="0" applyProtection="0"/>
    <xf numFmtId="0" fontId="7" fillId="7" borderId="0" applyNumberFormat="0" applyBorder="0" applyAlignment="0" applyProtection="0"/>
    <xf numFmtId="0" fontId="0" fillId="8" borderId="0" applyNumberFormat="0" applyBorder="0" applyAlignment="0" applyProtection="0"/>
    <xf numFmtId="0" fontId="7" fillId="9" borderId="0" applyNumberFormat="0" applyBorder="0" applyAlignment="0" applyProtection="0"/>
    <xf numFmtId="0" fontId="0" fillId="10" borderId="0" applyNumberFormat="0" applyBorder="0" applyAlignment="0" applyProtection="0"/>
    <xf numFmtId="0" fontId="7" fillId="11" borderId="0" applyNumberFormat="0" applyBorder="0" applyAlignment="0" applyProtection="0"/>
    <xf numFmtId="0" fontId="0" fillId="12" borderId="0" applyNumberFormat="0" applyBorder="0" applyAlignment="0" applyProtection="0"/>
    <xf numFmtId="0" fontId="7" fillId="13" borderId="0" applyNumberFormat="0" applyBorder="0" applyAlignment="0" applyProtection="0"/>
    <xf numFmtId="0" fontId="0" fillId="14" borderId="0" applyNumberFormat="0" applyBorder="0" applyAlignment="0" applyProtection="0"/>
    <xf numFmtId="0" fontId="7" fillId="15" borderId="0" applyNumberFormat="0" applyBorder="0" applyAlignment="0" applyProtection="0"/>
    <xf numFmtId="0" fontId="0" fillId="16" borderId="0" applyNumberFormat="0" applyBorder="0" applyAlignment="0" applyProtection="0"/>
    <xf numFmtId="0" fontId="7" fillId="17" borderId="0" applyNumberFormat="0" applyBorder="0" applyAlignment="0" applyProtection="0"/>
    <xf numFmtId="0" fontId="0" fillId="18" borderId="0" applyNumberFormat="0" applyBorder="0" applyAlignment="0" applyProtection="0"/>
    <xf numFmtId="0" fontId="7" fillId="19" borderId="0" applyNumberFormat="0" applyBorder="0" applyAlignment="0" applyProtection="0"/>
    <xf numFmtId="0" fontId="0" fillId="20" borderId="0" applyNumberFormat="0" applyBorder="0" applyAlignment="0" applyProtection="0"/>
    <xf numFmtId="0" fontId="7" fillId="9" borderId="0" applyNumberFormat="0" applyBorder="0" applyAlignment="0" applyProtection="0"/>
    <xf numFmtId="0" fontId="0" fillId="21" borderId="0" applyNumberFormat="0" applyBorder="0" applyAlignment="0" applyProtection="0"/>
    <xf numFmtId="0" fontId="7" fillId="15" borderId="0" applyNumberFormat="0" applyBorder="0" applyAlignment="0" applyProtection="0"/>
    <xf numFmtId="0" fontId="0" fillId="22" borderId="0" applyNumberFormat="0" applyBorder="0" applyAlignment="0" applyProtection="0"/>
    <xf numFmtId="0" fontId="7" fillId="23" borderId="0" applyNumberFormat="0" applyBorder="0" applyAlignment="0" applyProtection="0"/>
    <xf numFmtId="0" fontId="45" fillId="24" borderId="0" applyNumberFormat="0" applyBorder="0" applyAlignment="0" applyProtection="0"/>
    <xf numFmtId="0" fontId="8" fillId="25" borderId="0" applyNumberFormat="0" applyBorder="0" applyAlignment="0" applyProtection="0"/>
    <xf numFmtId="0" fontId="45" fillId="26" borderId="0" applyNumberFormat="0" applyBorder="0" applyAlignment="0" applyProtection="0"/>
    <xf numFmtId="0" fontId="8" fillId="17" borderId="0" applyNumberFormat="0" applyBorder="0" applyAlignment="0" applyProtection="0"/>
    <xf numFmtId="0" fontId="45" fillId="27" borderId="0" applyNumberFormat="0" applyBorder="0" applyAlignment="0" applyProtection="0"/>
    <xf numFmtId="0" fontId="8" fillId="19" borderId="0" applyNumberFormat="0" applyBorder="0" applyAlignment="0" applyProtection="0"/>
    <xf numFmtId="0" fontId="45" fillId="28" borderId="0" applyNumberFormat="0" applyBorder="0" applyAlignment="0" applyProtection="0"/>
    <xf numFmtId="0" fontId="8" fillId="29" borderId="0" applyNumberFormat="0" applyBorder="0" applyAlignment="0" applyProtection="0"/>
    <xf numFmtId="0" fontId="45" fillId="30" borderId="0" applyNumberFormat="0" applyBorder="0" applyAlignment="0" applyProtection="0"/>
    <xf numFmtId="0" fontId="8" fillId="31" borderId="0" applyNumberFormat="0" applyBorder="0" applyAlignment="0" applyProtection="0"/>
    <xf numFmtId="0" fontId="45" fillId="32" borderId="0" applyNumberFormat="0" applyBorder="0" applyAlignment="0" applyProtection="0"/>
    <xf numFmtId="0" fontId="8" fillId="33" borderId="0" applyNumberFormat="0" applyBorder="0" applyAlignment="0" applyProtection="0"/>
    <xf numFmtId="0" fontId="45" fillId="34" borderId="0" applyNumberFormat="0" applyBorder="0" applyAlignment="0" applyProtection="0"/>
    <xf numFmtId="0" fontId="8" fillId="35" borderId="0" applyNumberFormat="0" applyBorder="0" applyAlignment="0" applyProtection="0"/>
    <xf numFmtId="0" fontId="45" fillId="36" borderId="0" applyNumberFormat="0" applyBorder="0" applyAlignment="0" applyProtection="0"/>
    <xf numFmtId="0" fontId="8" fillId="37" borderId="0" applyNumberFormat="0" applyBorder="0" applyAlignment="0" applyProtection="0"/>
    <xf numFmtId="0" fontId="45" fillId="38" borderId="0" applyNumberFormat="0" applyBorder="0" applyAlignment="0" applyProtection="0"/>
    <xf numFmtId="0" fontId="8" fillId="39" borderId="0" applyNumberFormat="0" applyBorder="0" applyAlignment="0" applyProtection="0"/>
    <xf numFmtId="0" fontId="45" fillId="40" borderId="0" applyNumberFormat="0" applyBorder="0" applyAlignment="0" applyProtection="0"/>
    <xf numFmtId="0" fontId="8" fillId="29" borderId="0" applyNumberFormat="0" applyBorder="0" applyAlignment="0" applyProtection="0"/>
    <xf numFmtId="0" fontId="45" fillId="41" borderId="0" applyNumberFormat="0" applyBorder="0" applyAlignment="0" applyProtection="0"/>
    <xf numFmtId="0" fontId="8" fillId="31" borderId="0" applyNumberFormat="0" applyBorder="0" applyAlignment="0" applyProtection="0"/>
    <xf numFmtId="0" fontId="45" fillId="42" borderId="0" applyNumberFormat="0" applyBorder="0" applyAlignment="0" applyProtection="0"/>
    <xf numFmtId="0" fontId="8" fillId="43" borderId="0" applyNumberFormat="0" applyBorder="0" applyAlignment="0" applyProtection="0"/>
    <xf numFmtId="0" fontId="4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7" fillId="44" borderId="1" applyNumberFormat="0" applyAlignment="0" applyProtection="0"/>
    <xf numFmtId="0" fontId="10" fillId="45" borderId="2" applyNumberFormat="0" applyAlignment="0" applyProtection="0"/>
    <xf numFmtId="0" fontId="48" fillId="46" borderId="0" applyNumberFormat="0" applyBorder="0" applyAlignment="0" applyProtection="0"/>
    <xf numFmtId="0" fontId="11" fillId="47" borderId="0" applyNumberFormat="0" applyBorder="0" applyAlignment="0" applyProtection="0"/>
    <xf numFmtId="9" fontId="0" fillId="0" borderId="0" applyFont="0" applyFill="0" applyBorder="0" applyAlignment="0" applyProtection="0"/>
    <xf numFmtId="0" fontId="0" fillId="48" borderId="3" applyNumberFormat="0" applyFont="0" applyAlignment="0" applyProtection="0"/>
    <xf numFmtId="0" fontId="2" fillId="49" borderId="4" applyNumberFormat="0" applyFont="0" applyAlignment="0" applyProtection="0"/>
    <xf numFmtId="0" fontId="49" fillId="0" borderId="5" applyNumberFormat="0" applyFill="0" applyAlignment="0" applyProtection="0"/>
    <xf numFmtId="0" fontId="12" fillId="0" borderId="6" applyNumberFormat="0" applyFill="0" applyAlignment="0" applyProtection="0"/>
    <xf numFmtId="0" fontId="50" fillId="50" borderId="0" applyNumberFormat="0" applyBorder="0" applyAlignment="0" applyProtection="0"/>
    <xf numFmtId="0" fontId="13" fillId="5" borderId="0" applyNumberFormat="0" applyBorder="0" applyAlignment="0" applyProtection="0"/>
    <xf numFmtId="0" fontId="51" fillId="51" borderId="7" applyNumberFormat="0" applyAlignment="0" applyProtection="0"/>
    <xf numFmtId="0" fontId="14" fillId="52" borderId="8" applyNumberFormat="0" applyAlignment="0" applyProtection="0"/>
    <xf numFmtId="0" fontId="5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53" fillId="0" borderId="9" applyNumberFormat="0" applyFill="0" applyAlignment="0" applyProtection="0"/>
    <xf numFmtId="0" fontId="16" fillId="0" borderId="10" applyNumberFormat="0" applyFill="0" applyAlignment="0" applyProtection="0"/>
    <xf numFmtId="0" fontId="54" fillId="0" borderId="11" applyNumberFormat="0" applyFill="0" applyAlignment="0" applyProtection="0"/>
    <xf numFmtId="0" fontId="17" fillId="0" borderId="12" applyNumberFormat="0" applyFill="0" applyAlignment="0" applyProtection="0"/>
    <xf numFmtId="0" fontId="55" fillId="0" borderId="13" applyNumberFormat="0" applyFill="0" applyAlignment="0" applyProtection="0"/>
    <xf numFmtId="0" fontId="18" fillId="0" borderId="14" applyNumberFormat="0" applyFill="0" applyAlignment="0" applyProtection="0"/>
    <xf numFmtId="0" fontId="5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6" fillId="0" borderId="15" applyNumberFormat="0" applyFill="0" applyAlignment="0" applyProtection="0"/>
    <xf numFmtId="0" fontId="19" fillId="0" borderId="16" applyNumberFormat="0" applyFill="0" applyAlignment="0" applyProtection="0"/>
    <xf numFmtId="0" fontId="57" fillId="51" borderId="17" applyNumberFormat="0" applyAlignment="0" applyProtection="0"/>
    <xf numFmtId="0" fontId="20" fillId="52" borderId="18" applyNumberFormat="0" applyAlignment="0" applyProtection="0"/>
    <xf numFmtId="0" fontId="5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53" borderId="7" applyNumberFormat="0" applyAlignment="0" applyProtection="0"/>
    <xf numFmtId="0" fontId="22" fillId="13" borderId="8" applyNumberFormat="0" applyAlignment="0" applyProtection="0"/>
    <xf numFmtId="0" fontId="25" fillId="0" borderId="0">
      <alignment/>
      <protection/>
    </xf>
    <xf numFmtId="0" fontId="2" fillId="0" borderId="0">
      <alignment vertical="center"/>
      <protection/>
    </xf>
    <xf numFmtId="0" fontId="26" fillId="0" borderId="0">
      <alignment vertical="center"/>
      <protection/>
    </xf>
    <xf numFmtId="0" fontId="2" fillId="0" borderId="0">
      <alignment vertical="center"/>
      <protection/>
    </xf>
    <xf numFmtId="0" fontId="25" fillId="0" borderId="0">
      <alignment/>
      <protection/>
    </xf>
    <xf numFmtId="0" fontId="60" fillId="54" borderId="0" applyNumberFormat="0" applyBorder="0" applyAlignment="0" applyProtection="0"/>
    <xf numFmtId="0" fontId="23" fillId="7" borderId="0" applyNumberFormat="0" applyBorder="0" applyAlignment="0" applyProtection="0"/>
  </cellStyleXfs>
  <cellXfs count="191">
    <xf numFmtId="0" fontId="0" fillId="0" borderId="0" xfId="0" applyAlignment="1">
      <alignment vertical="center"/>
    </xf>
    <xf numFmtId="0" fontId="2" fillId="0" borderId="0" xfId="103">
      <alignment vertical="center"/>
      <protection/>
    </xf>
    <xf numFmtId="0" fontId="5" fillId="0" borderId="19" xfId="103" applyFont="1" applyFill="1" applyBorder="1" applyAlignment="1">
      <alignment horizontal="center" vertical="center"/>
      <protection/>
    </xf>
    <xf numFmtId="0" fontId="5" fillId="0" borderId="20" xfId="103" applyFont="1" applyFill="1" applyBorder="1" applyAlignment="1">
      <alignment horizontal="center" vertical="center"/>
      <protection/>
    </xf>
    <xf numFmtId="176" fontId="5" fillId="0" borderId="21" xfId="83" applyNumberFormat="1" applyFont="1" applyFill="1" applyBorder="1" applyAlignment="1">
      <alignment horizontal="center" vertical="center"/>
    </xf>
    <xf numFmtId="176" fontId="5" fillId="0" borderId="22" xfId="83" applyNumberFormat="1" applyFont="1" applyFill="1" applyBorder="1" applyAlignment="1">
      <alignment horizontal="center" vertical="center"/>
    </xf>
    <xf numFmtId="176" fontId="5" fillId="0" borderId="22" xfId="83" applyNumberFormat="1" applyFont="1" applyFill="1" applyBorder="1" applyAlignment="1">
      <alignment horizontal="right" vertical="center"/>
    </xf>
    <xf numFmtId="177" fontId="5" fillId="0" borderId="22" xfId="83" applyNumberFormat="1" applyFont="1" applyFill="1" applyBorder="1" applyAlignment="1">
      <alignment horizontal="right" vertical="center"/>
    </xf>
    <xf numFmtId="0" fontId="5" fillId="0" borderId="23" xfId="103" applyFont="1" applyFill="1" applyBorder="1" applyAlignment="1">
      <alignment horizontal="center" vertical="center"/>
      <protection/>
    </xf>
    <xf numFmtId="0" fontId="5" fillId="0" borderId="24" xfId="103" applyFont="1" applyBorder="1" applyAlignment="1">
      <alignment vertical="center"/>
      <protection/>
    </xf>
    <xf numFmtId="0" fontId="5" fillId="0" borderId="25" xfId="103" applyFont="1" applyBorder="1" applyAlignment="1">
      <alignment vertical="center"/>
      <protection/>
    </xf>
    <xf numFmtId="0" fontId="5" fillId="0" borderId="26" xfId="103" applyFont="1" applyFill="1" applyBorder="1">
      <alignment vertical="center"/>
      <protection/>
    </xf>
    <xf numFmtId="0" fontId="5" fillId="0" borderId="25" xfId="103" applyFont="1" applyFill="1" applyBorder="1">
      <alignment vertical="center"/>
      <protection/>
    </xf>
    <xf numFmtId="176" fontId="5" fillId="0" borderId="27" xfId="83" applyNumberFormat="1" applyFont="1" applyFill="1" applyBorder="1" applyAlignment="1">
      <alignment horizontal="right" vertical="center"/>
    </xf>
    <xf numFmtId="179" fontId="5" fillId="0" borderId="22" xfId="83" applyNumberFormat="1" applyFont="1" applyFill="1" applyBorder="1" applyAlignment="1">
      <alignment horizontal="right" vertical="center"/>
    </xf>
    <xf numFmtId="0" fontId="5" fillId="0" borderId="0" xfId="103" applyFont="1" applyFill="1">
      <alignment vertical="center"/>
      <protection/>
    </xf>
    <xf numFmtId="0" fontId="5" fillId="0" borderId="28" xfId="103" applyFont="1" applyFill="1" applyBorder="1">
      <alignment vertical="center"/>
      <protection/>
    </xf>
    <xf numFmtId="0" fontId="5" fillId="0" borderId="29" xfId="103" applyFont="1" applyFill="1" applyBorder="1">
      <alignment vertical="center"/>
      <protection/>
    </xf>
    <xf numFmtId="0" fontId="5" fillId="0" borderId="24" xfId="103" applyFont="1" applyFill="1" applyBorder="1">
      <alignment vertical="center"/>
      <protection/>
    </xf>
    <xf numFmtId="38" fontId="5" fillId="0" borderId="0" xfId="83" applyFont="1" applyFill="1" applyAlignment="1">
      <alignment horizontal="left" vertical="center"/>
    </xf>
    <xf numFmtId="0" fontId="24" fillId="0" borderId="0" xfId="103" applyFont="1" applyFill="1">
      <alignment vertical="center"/>
      <protection/>
    </xf>
    <xf numFmtId="176" fontId="5" fillId="0" borderId="0" xfId="103" applyNumberFormat="1" applyFont="1" applyFill="1">
      <alignment vertical="center"/>
      <protection/>
    </xf>
    <xf numFmtId="0" fontId="5" fillId="0" borderId="30" xfId="103" applyFont="1" applyBorder="1" applyAlignment="1">
      <alignment vertical="center"/>
      <protection/>
    </xf>
    <xf numFmtId="0" fontId="5" fillId="0" borderId="31" xfId="103" applyFont="1" applyBorder="1" applyAlignment="1">
      <alignment vertical="center"/>
      <protection/>
    </xf>
    <xf numFmtId="0" fontId="5" fillId="0" borderId="32" xfId="103" applyFont="1" applyBorder="1" applyAlignment="1">
      <alignment vertical="center"/>
      <protection/>
    </xf>
    <xf numFmtId="0" fontId="5" fillId="0" borderId="33" xfId="103" applyFont="1" applyBorder="1" applyAlignment="1">
      <alignment vertical="center"/>
      <protection/>
    </xf>
    <xf numFmtId="177" fontId="5" fillId="0" borderId="34" xfId="83" applyNumberFormat="1" applyFont="1" applyFill="1" applyBorder="1" applyAlignment="1">
      <alignment horizontal="right" vertical="center"/>
    </xf>
    <xf numFmtId="0" fontId="5" fillId="0" borderId="35" xfId="103" applyFont="1" applyBorder="1" applyAlignment="1">
      <alignment vertical="center"/>
      <protection/>
    </xf>
    <xf numFmtId="178" fontId="5" fillId="0" borderId="22" xfId="83" applyNumberFormat="1" applyFont="1" applyFill="1" applyBorder="1" applyAlignment="1">
      <alignment horizontal="right" vertical="center"/>
    </xf>
    <xf numFmtId="180" fontId="5" fillId="0" borderId="22" xfId="103" applyNumberFormat="1" applyFont="1" applyFill="1" applyBorder="1">
      <alignment vertical="center"/>
      <protection/>
    </xf>
    <xf numFmtId="0" fontId="5" fillId="0" borderId="26" xfId="103" applyFont="1" applyFill="1" applyBorder="1" applyAlignment="1">
      <alignment horizontal="left" vertical="center"/>
      <protection/>
    </xf>
    <xf numFmtId="0" fontId="5" fillId="0" borderId="0" xfId="103" applyFont="1" applyFill="1" applyBorder="1" applyAlignment="1">
      <alignment horizontal="left" vertical="center"/>
      <protection/>
    </xf>
    <xf numFmtId="179" fontId="27" fillId="0" borderId="23" xfId="82" applyNumberFormat="1" applyFont="1" applyFill="1" applyBorder="1" applyAlignment="1">
      <alignment vertical="center"/>
    </xf>
    <xf numFmtId="179" fontId="27" fillId="0" borderId="36" xfId="83" applyNumberFormat="1" applyFont="1" applyFill="1" applyBorder="1" applyAlignment="1">
      <alignment vertical="center"/>
    </xf>
    <xf numFmtId="0" fontId="27" fillId="0" borderId="0" xfId="104" applyFont="1">
      <alignment vertical="center"/>
      <protection/>
    </xf>
    <xf numFmtId="0" fontId="28" fillId="0" borderId="0" xfId="104" applyFont="1" applyAlignment="1">
      <alignment horizontal="right" vertical="center"/>
      <protection/>
    </xf>
    <xf numFmtId="0" fontId="27" fillId="0" borderId="36" xfId="104" applyFont="1" applyFill="1" applyBorder="1" applyAlignment="1">
      <alignment horizontal="center" vertical="center"/>
      <protection/>
    </xf>
    <xf numFmtId="0" fontId="27" fillId="0" borderId="36" xfId="104" applyFont="1" applyFill="1" applyBorder="1" applyAlignment="1">
      <alignment vertical="center"/>
      <protection/>
    </xf>
    <xf numFmtId="0" fontId="27" fillId="0" borderId="36" xfId="105" applyFont="1" applyFill="1" applyBorder="1" applyAlignment="1">
      <alignment horizontal="center" vertical="center"/>
      <protection/>
    </xf>
    <xf numFmtId="0" fontId="28" fillId="0" borderId="36" xfId="105" applyFont="1" applyFill="1" applyBorder="1" applyAlignment="1">
      <alignment horizontal="center" vertical="center"/>
      <protection/>
    </xf>
    <xf numFmtId="0" fontId="27" fillId="0" borderId="23" xfId="104" applyFont="1" applyBorder="1">
      <alignment vertical="center"/>
      <protection/>
    </xf>
    <xf numFmtId="38" fontId="27" fillId="0" borderId="37" xfId="104" applyNumberFormat="1" applyFont="1" applyBorder="1">
      <alignment vertical="center"/>
      <protection/>
    </xf>
    <xf numFmtId="38" fontId="27" fillId="0" borderId="38" xfId="82" applyFont="1" applyFill="1" applyBorder="1" applyAlignment="1">
      <alignment vertical="center"/>
    </xf>
    <xf numFmtId="179" fontId="27" fillId="0" borderId="38" xfId="82" applyNumberFormat="1" applyFont="1" applyFill="1" applyBorder="1" applyAlignment="1">
      <alignment vertical="center"/>
    </xf>
    <xf numFmtId="181" fontId="27" fillId="0" borderId="23" xfId="104" applyNumberFormat="1" applyFont="1" applyBorder="1">
      <alignment vertical="center"/>
      <protection/>
    </xf>
    <xf numFmtId="183" fontId="27" fillId="0" borderId="23" xfId="82" applyNumberFormat="1" applyFont="1" applyBorder="1" applyAlignment="1">
      <alignment vertical="center"/>
    </xf>
    <xf numFmtId="184" fontId="28" fillId="0" borderId="36" xfId="104" applyNumberFormat="1" applyFont="1" applyBorder="1" applyAlignment="1">
      <alignment horizontal="center" vertical="center" shrinkToFit="1"/>
      <protection/>
    </xf>
    <xf numFmtId="0" fontId="27" fillId="0" borderId="19" xfId="104" applyFont="1" applyBorder="1">
      <alignment vertical="center"/>
      <protection/>
    </xf>
    <xf numFmtId="38" fontId="27" fillId="0" borderId="39" xfId="82" applyFont="1" applyFill="1" applyBorder="1" applyAlignment="1">
      <alignment vertical="center"/>
    </xf>
    <xf numFmtId="179" fontId="27" fillId="0" borderId="39" xfId="82" applyNumberFormat="1" applyFont="1" applyFill="1" applyBorder="1" applyAlignment="1">
      <alignment vertical="center"/>
    </xf>
    <xf numFmtId="179" fontId="27" fillId="0" borderId="36" xfId="82" applyNumberFormat="1" applyFont="1" applyFill="1" applyBorder="1" applyAlignment="1">
      <alignment vertical="center"/>
    </xf>
    <xf numFmtId="183" fontId="27" fillId="0" borderId="36" xfId="82" applyNumberFormat="1" applyFont="1" applyBorder="1" applyAlignment="1">
      <alignment vertical="center"/>
    </xf>
    <xf numFmtId="0" fontId="27" fillId="0" borderId="28" xfId="104" applyFont="1" applyBorder="1">
      <alignment vertical="center"/>
      <protection/>
    </xf>
    <xf numFmtId="38" fontId="27" fillId="0" borderId="36" xfId="104" applyNumberFormat="1" applyFont="1" applyBorder="1">
      <alignment vertical="center"/>
      <protection/>
    </xf>
    <xf numFmtId="179" fontId="27" fillId="0" borderId="36" xfId="82" applyNumberFormat="1" applyFont="1" applyBorder="1" applyAlignment="1">
      <alignment vertical="center"/>
    </xf>
    <xf numFmtId="0" fontId="27" fillId="0" borderId="28" xfId="104" applyFont="1" applyBorder="1" applyAlignment="1">
      <alignment vertical="center"/>
      <protection/>
    </xf>
    <xf numFmtId="38" fontId="27" fillId="0" borderId="40" xfId="82" applyFont="1" applyFill="1" applyBorder="1" applyAlignment="1">
      <alignment vertical="center"/>
    </xf>
    <xf numFmtId="179" fontId="27" fillId="0" borderId="36" xfId="82" applyNumberFormat="1" applyFont="1" applyBorder="1" applyAlignment="1">
      <alignment horizontal="right" vertical="center"/>
    </xf>
    <xf numFmtId="179" fontId="27" fillId="0" borderId="39" xfId="102" applyNumberFormat="1" applyFont="1" applyBorder="1" applyAlignment="1">
      <alignment vertical="center"/>
      <protection/>
    </xf>
    <xf numFmtId="0" fontId="27" fillId="0" borderId="20" xfId="104" applyFont="1" applyBorder="1">
      <alignment vertical="center"/>
      <protection/>
    </xf>
    <xf numFmtId="0" fontId="29" fillId="0" borderId="41" xfId="104" applyFont="1" applyBorder="1" applyAlignment="1">
      <alignment horizontal="center" vertical="top"/>
      <protection/>
    </xf>
    <xf numFmtId="0" fontId="29" fillId="0" borderId="20" xfId="104" applyFont="1" applyBorder="1" applyAlignment="1">
      <alignment horizontal="center"/>
      <protection/>
    </xf>
    <xf numFmtId="0" fontId="29" fillId="0" borderId="20" xfId="104" applyFont="1" applyBorder="1" applyAlignment="1">
      <alignment horizontal="center" vertical="top"/>
      <protection/>
    </xf>
    <xf numFmtId="38" fontId="27" fillId="0" borderId="36" xfId="82" applyFont="1" applyFill="1" applyBorder="1" applyAlignment="1">
      <alignment vertical="center"/>
    </xf>
    <xf numFmtId="179" fontId="27" fillId="0" borderId="36" xfId="102" applyNumberFormat="1" applyFont="1" applyBorder="1" applyAlignment="1">
      <alignment vertical="center"/>
      <protection/>
    </xf>
    <xf numFmtId="0" fontId="27" fillId="0" borderId="20" xfId="104" applyFont="1" applyBorder="1" applyAlignment="1">
      <alignment vertical="center"/>
      <protection/>
    </xf>
    <xf numFmtId="0" fontId="27" fillId="0" borderId="23" xfId="104" applyFont="1" applyBorder="1" applyAlignment="1">
      <alignment vertical="center"/>
      <protection/>
    </xf>
    <xf numFmtId="179" fontId="27" fillId="0" borderId="36" xfId="82" applyNumberFormat="1" applyFont="1" applyBorder="1" applyAlignment="1">
      <alignment horizontal="center" vertical="center"/>
    </xf>
    <xf numFmtId="0" fontId="27" fillId="0" borderId="36" xfId="104" applyFont="1" applyBorder="1">
      <alignment vertical="center"/>
      <protection/>
    </xf>
    <xf numFmtId="38" fontId="27" fillId="0" borderId="42" xfId="82" applyFont="1" applyFill="1" applyBorder="1" applyAlignment="1">
      <alignment vertical="center"/>
    </xf>
    <xf numFmtId="49" fontId="28" fillId="0" borderId="36" xfId="104" applyNumberFormat="1" applyFont="1" applyBorder="1" applyAlignment="1">
      <alignment horizontal="center" vertical="center" shrinkToFit="1"/>
      <protection/>
    </xf>
    <xf numFmtId="38" fontId="27" fillId="0" borderId="43" xfId="82" applyFont="1" applyFill="1" applyBorder="1" applyAlignment="1">
      <alignment vertical="center"/>
    </xf>
    <xf numFmtId="179" fontId="27" fillId="0" borderId="19" xfId="82" applyNumberFormat="1" applyFont="1" applyBorder="1" applyAlignment="1">
      <alignment vertical="center"/>
    </xf>
    <xf numFmtId="181" fontId="27" fillId="0" borderId="36" xfId="104" applyNumberFormat="1" applyFont="1" applyFill="1" applyBorder="1">
      <alignment vertical="center"/>
      <protection/>
    </xf>
    <xf numFmtId="0" fontId="28" fillId="0" borderId="36" xfId="104" applyFont="1" applyFill="1" applyBorder="1" applyAlignment="1">
      <alignment horizontal="center" vertical="center" shrinkToFit="1"/>
      <protection/>
    </xf>
    <xf numFmtId="0" fontId="27" fillId="0" borderId="42" xfId="105" applyFont="1" applyBorder="1" applyAlignment="1">
      <alignment vertical="center"/>
      <protection/>
    </xf>
    <xf numFmtId="0" fontId="28" fillId="0" borderId="42" xfId="105" applyFont="1" applyBorder="1" applyAlignment="1">
      <alignment vertical="center"/>
      <protection/>
    </xf>
    <xf numFmtId="179" fontId="27" fillId="0" borderId="0" xfId="104" applyNumberFormat="1" applyFont="1">
      <alignment vertical="center"/>
      <protection/>
    </xf>
    <xf numFmtId="0" fontId="5" fillId="0" borderId="0" xfId="103" applyFont="1" applyFill="1" applyBorder="1" applyAlignment="1">
      <alignment vertical="center"/>
      <protection/>
    </xf>
    <xf numFmtId="0" fontId="5" fillId="0" borderId="26" xfId="103" applyFont="1" applyFill="1" applyBorder="1" applyAlignment="1">
      <alignment vertical="center"/>
      <protection/>
    </xf>
    <xf numFmtId="0" fontId="5" fillId="0" borderId="24" xfId="103" applyFont="1" applyFill="1" applyBorder="1" applyAlignment="1">
      <alignment vertical="center"/>
      <protection/>
    </xf>
    <xf numFmtId="0" fontId="5" fillId="0" borderId="26" xfId="103" applyFont="1" applyBorder="1" applyAlignment="1">
      <alignment vertical="center"/>
      <protection/>
    </xf>
    <xf numFmtId="0" fontId="5" fillId="0" borderId="28" xfId="103" applyFont="1" applyBorder="1" applyAlignment="1">
      <alignment vertical="center"/>
      <protection/>
    </xf>
    <xf numFmtId="176" fontId="5" fillId="0" borderId="34" xfId="83" applyNumberFormat="1" applyFont="1" applyFill="1" applyBorder="1" applyAlignment="1">
      <alignment horizontal="right" vertical="center"/>
    </xf>
    <xf numFmtId="176" fontId="5" fillId="0" borderId="44" xfId="83" applyNumberFormat="1" applyFont="1" applyFill="1" applyBorder="1" applyAlignment="1">
      <alignment horizontal="right" vertical="center"/>
    </xf>
    <xf numFmtId="0" fontId="5" fillId="0" borderId="38" xfId="103" applyFont="1" applyBorder="1" applyAlignment="1">
      <alignment vertical="center"/>
      <protection/>
    </xf>
    <xf numFmtId="0" fontId="5" fillId="0" borderId="45" xfId="103" applyFont="1" applyBorder="1" applyAlignment="1">
      <alignment vertical="center"/>
      <protection/>
    </xf>
    <xf numFmtId="0" fontId="5" fillId="0" borderId="25" xfId="103" applyFont="1" applyFill="1" applyBorder="1" applyAlignment="1">
      <alignment vertical="center"/>
      <protection/>
    </xf>
    <xf numFmtId="181" fontId="5" fillId="0" borderId="22" xfId="83" applyNumberFormat="1" applyFont="1" applyFill="1" applyBorder="1" applyAlignment="1">
      <alignment horizontal="right" vertical="center"/>
    </xf>
    <xf numFmtId="0" fontId="5" fillId="0" borderId="28" xfId="103" applyFont="1" applyFill="1" applyBorder="1" applyAlignment="1">
      <alignment vertical="center"/>
      <protection/>
    </xf>
    <xf numFmtId="0" fontId="5" fillId="0" borderId="35" xfId="103" applyFont="1" applyFill="1" applyBorder="1" applyAlignment="1">
      <alignment vertical="center"/>
      <protection/>
    </xf>
    <xf numFmtId="0" fontId="5" fillId="0" borderId="29" xfId="103" applyFont="1" applyFill="1" applyBorder="1" applyAlignment="1">
      <alignment vertical="center"/>
      <protection/>
    </xf>
    <xf numFmtId="181" fontId="5" fillId="0" borderId="0" xfId="103" applyNumberFormat="1" applyFont="1">
      <alignment vertical="center"/>
      <protection/>
    </xf>
    <xf numFmtId="0" fontId="5" fillId="0" borderId="30" xfId="103" applyFont="1" applyFill="1" applyBorder="1" applyAlignment="1">
      <alignment horizontal="left" vertical="center"/>
      <protection/>
    </xf>
    <xf numFmtId="0" fontId="5" fillId="0" borderId="46" xfId="103" applyFont="1" applyFill="1" applyBorder="1" applyAlignment="1">
      <alignment horizontal="left" vertical="center"/>
      <protection/>
    </xf>
    <xf numFmtId="0" fontId="5" fillId="0" borderId="47" xfId="103" applyFont="1" applyFill="1" applyBorder="1" applyAlignment="1">
      <alignment vertical="center" wrapText="1"/>
      <protection/>
    </xf>
    <xf numFmtId="0" fontId="2" fillId="0" borderId="48" xfId="103" applyFill="1" applyBorder="1" applyAlignment="1">
      <alignment vertical="center"/>
      <protection/>
    </xf>
    <xf numFmtId="0" fontId="2" fillId="0" borderId="49" xfId="103" applyFill="1" applyBorder="1" applyAlignment="1">
      <alignment vertical="center"/>
      <protection/>
    </xf>
    <xf numFmtId="0" fontId="2" fillId="0" borderId="50" xfId="103" applyFill="1" applyBorder="1" applyAlignment="1">
      <alignment vertical="center"/>
      <protection/>
    </xf>
    <xf numFmtId="0" fontId="2" fillId="0" borderId="51" xfId="103" applyFill="1" applyBorder="1" applyAlignment="1">
      <alignment vertical="center"/>
      <protection/>
    </xf>
    <xf numFmtId="0" fontId="2" fillId="0" borderId="52" xfId="103" applyFill="1" applyBorder="1" applyAlignment="1">
      <alignment vertical="center"/>
      <protection/>
    </xf>
    <xf numFmtId="0" fontId="5" fillId="0" borderId="53" xfId="103" applyFont="1" applyFill="1" applyBorder="1" applyAlignment="1">
      <alignment vertical="center" textRotation="255"/>
      <protection/>
    </xf>
    <xf numFmtId="0" fontId="5" fillId="0" borderId="54" xfId="103" applyFont="1" applyFill="1" applyBorder="1" applyAlignment="1">
      <alignment vertical="center" textRotation="255"/>
      <protection/>
    </xf>
    <xf numFmtId="0" fontId="5" fillId="0" borderId="55" xfId="103" applyFont="1" applyFill="1" applyBorder="1" applyAlignment="1">
      <alignment vertical="center" textRotation="255"/>
      <protection/>
    </xf>
    <xf numFmtId="0" fontId="5" fillId="0" borderId="31" xfId="103" applyFont="1" applyFill="1" applyBorder="1" applyAlignment="1">
      <alignment horizontal="left" vertical="center"/>
      <protection/>
    </xf>
    <xf numFmtId="0" fontId="5" fillId="0" borderId="30" xfId="103" applyFont="1" applyFill="1" applyBorder="1" applyAlignment="1">
      <alignment horizontal="left" vertical="center" shrinkToFit="1"/>
      <protection/>
    </xf>
    <xf numFmtId="0" fontId="5" fillId="0" borderId="31" xfId="103" applyFont="1" applyFill="1" applyBorder="1" applyAlignment="1">
      <alignment horizontal="left" vertical="center" shrinkToFit="1"/>
      <protection/>
    </xf>
    <xf numFmtId="0" fontId="5" fillId="0" borderId="46" xfId="103" applyFont="1" applyFill="1" applyBorder="1" applyAlignment="1">
      <alignment horizontal="left" vertical="center" shrinkToFit="1"/>
      <protection/>
    </xf>
    <xf numFmtId="0" fontId="5" fillId="0" borderId="56" xfId="103" applyFont="1" applyFill="1" applyBorder="1" applyAlignment="1">
      <alignment horizontal="left" vertical="center"/>
      <protection/>
    </xf>
    <xf numFmtId="0" fontId="5" fillId="0" borderId="57" xfId="103" applyFont="1" applyFill="1" applyBorder="1" applyAlignment="1">
      <alignment horizontal="left" vertical="center"/>
      <protection/>
    </xf>
    <xf numFmtId="0" fontId="5" fillId="0" borderId="58" xfId="103" applyFont="1" applyFill="1" applyBorder="1" applyAlignment="1">
      <alignment horizontal="left" vertical="center"/>
      <protection/>
    </xf>
    <xf numFmtId="0" fontId="5" fillId="0" borderId="59" xfId="103" applyFont="1" applyFill="1" applyBorder="1" applyAlignment="1">
      <alignment horizontal="left" vertical="center"/>
      <protection/>
    </xf>
    <xf numFmtId="0" fontId="5" fillId="0" borderId="60" xfId="103" applyFont="1" applyBorder="1" applyAlignment="1">
      <alignment horizontal="center" vertical="center"/>
      <protection/>
    </xf>
    <xf numFmtId="0" fontId="5" fillId="0" borderId="61" xfId="103" applyFont="1" applyBorder="1" applyAlignment="1">
      <alignment horizontal="center" vertical="center"/>
      <protection/>
    </xf>
    <xf numFmtId="0" fontId="5" fillId="0" borderId="26" xfId="103" applyFont="1" applyBorder="1" applyAlignment="1">
      <alignment horizontal="center" vertical="center"/>
      <protection/>
    </xf>
    <xf numFmtId="0" fontId="5" fillId="0" borderId="62" xfId="103" applyFont="1" applyBorder="1" applyAlignment="1">
      <alignment horizontal="center" vertical="center"/>
      <protection/>
    </xf>
    <xf numFmtId="0" fontId="5" fillId="0" borderId="24" xfId="103" applyFont="1" applyBorder="1" applyAlignment="1">
      <alignment horizontal="center" vertical="center"/>
      <protection/>
    </xf>
    <xf numFmtId="0" fontId="5" fillId="0" borderId="63" xfId="103" applyFont="1" applyBorder="1" applyAlignment="1">
      <alignment horizontal="center" vertical="center"/>
      <protection/>
    </xf>
    <xf numFmtId="0" fontId="5" fillId="0" borderId="55" xfId="103" applyFont="1" applyFill="1" applyBorder="1" applyAlignment="1">
      <alignment horizontal="center" vertical="center" textRotation="255"/>
      <protection/>
    </xf>
    <xf numFmtId="0" fontId="5" fillId="0" borderId="64" xfId="103" applyFont="1" applyFill="1" applyBorder="1" applyAlignment="1">
      <alignment horizontal="center" vertical="center" textRotation="255"/>
      <protection/>
    </xf>
    <xf numFmtId="0" fontId="5" fillId="0" borderId="65" xfId="103" applyFont="1" applyFill="1" applyBorder="1" applyAlignment="1">
      <alignment horizontal="center" vertical="center" textRotation="255"/>
      <protection/>
    </xf>
    <xf numFmtId="0" fontId="5" fillId="0" borderId="66" xfId="103" applyFont="1" applyBorder="1" applyAlignment="1">
      <alignment horizontal="center" vertical="center" wrapText="1"/>
      <protection/>
    </xf>
    <xf numFmtId="0" fontId="5" fillId="0" borderId="66" xfId="103" applyFont="1" applyBorder="1" applyAlignment="1">
      <alignment horizontal="center" vertical="center"/>
      <protection/>
    </xf>
    <xf numFmtId="0" fontId="5" fillId="0" borderId="67" xfId="103" applyFont="1" applyBorder="1" applyAlignment="1">
      <alignment horizontal="center" vertical="center" wrapText="1"/>
      <protection/>
    </xf>
    <xf numFmtId="0" fontId="5" fillId="0" borderId="67" xfId="103" applyFont="1" applyBorder="1" applyAlignment="1">
      <alignment horizontal="center" vertical="center"/>
      <protection/>
    </xf>
    <xf numFmtId="0" fontId="5" fillId="0" borderId="67" xfId="103" applyFont="1" applyBorder="1" applyAlignment="1">
      <alignment horizontal="center" vertical="center" textRotation="255"/>
      <protection/>
    </xf>
    <xf numFmtId="0" fontId="5" fillId="0" borderId="68" xfId="103" applyFont="1" applyFill="1" applyBorder="1" applyAlignment="1">
      <alignment vertical="center" textRotation="255"/>
      <protection/>
    </xf>
    <xf numFmtId="0" fontId="5" fillId="0" borderId="69" xfId="103" applyFont="1" applyFill="1" applyBorder="1" applyAlignment="1">
      <alignment vertical="center" textRotation="255"/>
      <protection/>
    </xf>
    <xf numFmtId="0" fontId="5" fillId="0" borderId="66" xfId="103" applyFont="1" applyFill="1" applyBorder="1" applyAlignment="1">
      <alignment vertical="center" textRotation="255"/>
      <protection/>
    </xf>
    <xf numFmtId="0" fontId="5" fillId="0" borderId="60" xfId="103" applyFont="1" applyFill="1" applyBorder="1" applyAlignment="1">
      <alignment horizontal="left" vertical="center"/>
      <protection/>
    </xf>
    <xf numFmtId="0" fontId="5" fillId="0" borderId="70" xfId="103" applyFont="1" applyFill="1" applyBorder="1" applyAlignment="1">
      <alignment horizontal="left" vertical="center"/>
      <protection/>
    </xf>
    <xf numFmtId="0" fontId="5" fillId="0" borderId="71" xfId="103" applyFont="1" applyFill="1" applyBorder="1" applyAlignment="1">
      <alignment horizontal="left" vertical="center"/>
      <protection/>
    </xf>
    <xf numFmtId="0" fontId="5" fillId="0" borderId="26" xfId="103" applyFont="1" applyFill="1" applyBorder="1" applyAlignment="1">
      <alignment horizontal="left" vertical="center"/>
      <protection/>
    </xf>
    <xf numFmtId="0" fontId="5" fillId="0" borderId="0" xfId="103" applyFont="1" applyFill="1" applyBorder="1" applyAlignment="1">
      <alignment horizontal="left" vertical="center"/>
      <protection/>
    </xf>
    <xf numFmtId="0" fontId="5" fillId="0" borderId="72" xfId="103" applyFont="1" applyFill="1" applyBorder="1" applyAlignment="1">
      <alignment horizontal="left" vertical="center"/>
      <protection/>
    </xf>
    <xf numFmtId="0" fontId="5" fillId="0" borderId="60" xfId="103" applyFont="1" applyFill="1" applyBorder="1" applyAlignment="1">
      <alignment horizontal="center" vertical="center" wrapText="1"/>
      <protection/>
    </xf>
    <xf numFmtId="0" fontId="5" fillId="0" borderId="61" xfId="103" applyFont="1" applyFill="1" applyBorder="1" applyAlignment="1">
      <alignment horizontal="center" vertical="center"/>
      <protection/>
    </xf>
    <xf numFmtId="0" fontId="5" fillId="0" borderId="24" xfId="103" applyFont="1" applyFill="1" applyBorder="1" applyAlignment="1">
      <alignment horizontal="center" vertical="center"/>
      <protection/>
    </xf>
    <xf numFmtId="0" fontId="5" fillId="0" borderId="63" xfId="103" applyFont="1" applyFill="1" applyBorder="1" applyAlignment="1">
      <alignment horizontal="center" vertical="center"/>
      <protection/>
    </xf>
    <xf numFmtId="0" fontId="5" fillId="0" borderId="30" xfId="103" applyFont="1" applyBorder="1" applyAlignment="1">
      <alignment horizontal="center" vertical="center"/>
      <protection/>
    </xf>
    <xf numFmtId="0" fontId="5" fillId="0" borderId="73" xfId="103" applyFont="1" applyBorder="1" applyAlignment="1">
      <alignment horizontal="center" vertical="center"/>
      <protection/>
    </xf>
    <xf numFmtId="0" fontId="5" fillId="0" borderId="74" xfId="103" applyFont="1" applyFill="1" applyBorder="1" applyAlignment="1">
      <alignment horizontal="left" vertical="center"/>
      <protection/>
    </xf>
    <xf numFmtId="0" fontId="5" fillId="0" borderId="70" xfId="103" applyFont="1" applyFill="1" applyBorder="1" applyAlignment="1">
      <alignment horizontal="center" vertical="center" wrapText="1"/>
      <protection/>
    </xf>
    <xf numFmtId="0" fontId="5" fillId="0" borderId="61" xfId="103" applyFont="1" applyFill="1" applyBorder="1" applyAlignment="1">
      <alignment horizontal="center" vertical="center" wrapText="1"/>
      <protection/>
    </xf>
    <xf numFmtId="0" fontId="5" fillId="0" borderId="24" xfId="103" applyFont="1" applyFill="1" applyBorder="1" applyAlignment="1">
      <alignment horizontal="center" vertical="center" wrapText="1"/>
      <protection/>
    </xf>
    <xf numFmtId="0" fontId="5" fillId="0" borderId="35" xfId="103" applyFont="1" applyFill="1" applyBorder="1" applyAlignment="1">
      <alignment horizontal="center" vertical="center" wrapText="1"/>
      <protection/>
    </xf>
    <xf numFmtId="0" fontId="5" fillId="0" borderId="63" xfId="103" applyFont="1" applyFill="1" applyBorder="1" applyAlignment="1">
      <alignment horizontal="center" vertical="center" wrapText="1"/>
      <protection/>
    </xf>
    <xf numFmtId="0" fontId="5" fillId="0" borderId="74" xfId="103" applyFont="1" applyFill="1" applyBorder="1" applyAlignment="1">
      <alignment horizontal="center" vertical="center" wrapText="1"/>
      <protection/>
    </xf>
    <xf numFmtId="0" fontId="5" fillId="0" borderId="29" xfId="103" applyFont="1" applyFill="1" applyBorder="1" applyAlignment="1">
      <alignment horizontal="center" vertical="center" wrapText="1"/>
      <protection/>
    </xf>
    <xf numFmtId="0" fontId="5" fillId="0" borderId="59" xfId="103" applyFont="1" applyFill="1" applyBorder="1" applyAlignment="1">
      <alignment horizontal="left" vertical="center" shrinkToFit="1"/>
      <protection/>
    </xf>
    <xf numFmtId="0" fontId="5" fillId="0" borderId="31" xfId="103" applyFont="1" applyFill="1" applyBorder="1" applyAlignment="1">
      <alignment vertical="center"/>
      <protection/>
    </xf>
    <xf numFmtId="0" fontId="5" fillId="0" borderId="46" xfId="103" applyFont="1" applyFill="1" applyBorder="1" applyAlignment="1">
      <alignment vertical="center"/>
      <protection/>
    </xf>
    <xf numFmtId="0" fontId="5" fillId="0" borderId="31" xfId="103" applyFont="1" applyFill="1" applyBorder="1">
      <alignment vertical="center"/>
      <protection/>
    </xf>
    <xf numFmtId="0" fontId="5" fillId="0" borderId="46" xfId="103" applyFont="1" applyFill="1" applyBorder="1">
      <alignment vertical="center"/>
      <protection/>
    </xf>
    <xf numFmtId="0" fontId="5" fillId="0" borderId="59" xfId="103" applyFont="1" applyBorder="1" applyAlignment="1">
      <alignment horizontal="left" vertical="center" shrinkToFit="1"/>
      <protection/>
    </xf>
    <xf numFmtId="0" fontId="5" fillId="0" borderId="31" xfId="103" applyFont="1" applyBorder="1" applyAlignment="1">
      <alignment vertical="center" shrinkToFit="1"/>
      <protection/>
    </xf>
    <xf numFmtId="0" fontId="5" fillId="0" borderId="46" xfId="103" applyFont="1" applyBorder="1" applyAlignment="1">
      <alignment vertical="center" shrinkToFit="1"/>
      <protection/>
    </xf>
    <xf numFmtId="0" fontId="5" fillId="0" borderId="30" xfId="103" applyFont="1" applyFill="1" applyBorder="1" applyAlignment="1">
      <alignment vertical="center"/>
      <protection/>
    </xf>
    <xf numFmtId="0" fontId="5" fillId="0" borderId="53" xfId="103" applyFont="1" applyFill="1" applyBorder="1" applyAlignment="1">
      <alignment horizontal="center" vertical="center" textRotation="255"/>
      <protection/>
    </xf>
    <xf numFmtId="0" fontId="5" fillId="0" borderId="54" xfId="103" applyFont="1" applyFill="1" applyBorder="1" applyAlignment="1">
      <alignment horizontal="center" vertical="center" textRotation="255"/>
      <protection/>
    </xf>
    <xf numFmtId="0" fontId="2" fillId="0" borderId="48" xfId="103" applyBorder="1">
      <alignment vertical="center"/>
      <protection/>
    </xf>
    <xf numFmtId="0" fontId="2" fillId="0" borderId="49" xfId="103" applyBorder="1">
      <alignment vertical="center"/>
      <protection/>
    </xf>
    <xf numFmtId="0" fontId="2" fillId="0" borderId="50" xfId="103" applyBorder="1">
      <alignment vertical="center"/>
      <protection/>
    </xf>
    <xf numFmtId="0" fontId="2" fillId="0" borderId="51" xfId="103" applyBorder="1">
      <alignment vertical="center"/>
      <protection/>
    </xf>
    <xf numFmtId="0" fontId="2" fillId="0" borderId="52" xfId="103" applyBorder="1">
      <alignment vertical="center"/>
      <protection/>
    </xf>
    <xf numFmtId="0" fontId="5" fillId="0" borderId="75" xfId="103" applyFont="1" applyFill="1" applyBorder="1" applyAlignment="1">
      <alignment horizontal="center" vertical="center" textRotation="255"/>
      <protection/>
    </xf>
    <xf numFmtId="0" fontId="5" fillId="0" borderId="42" xfId="103" applyFont="1" applyFill="1" applyBorder="1" applyAlignment="1">
      <alignment horizontal="left" vertical="center"/>
      <protection/>
    </xf>
    <xf numFmtId="0" fontId="5" fillId="0" borderId="76" xfId="103" applyFont="1" applyFill="1" applyBorder="1" applyAlignment="1">
      <alignment horizontal="left" vertical="center"/>
      <protection/>
    </xf>
    <xf numFmtId="0" fontId="5" fillId="0" borderId="55" xfId="103" applyFont="1" applyBorder="1" applyAlignment="1">
      <alignment horizontal="center" vertical="center" textRotation="255" wrapText="1"/>
      <protection/>
    </xf>
    <xf numFmtId="0" fontId="5" fillId="0" borderId="66" xfId="103" applyFont="1" applyBorder="1" applyAlignment="1">
      <alignment horizontal="center" vertical="center" textRotation="255"/>
      <protection/>
    </xf>
    <xf numFmtId="0" fontId="5" fillId="0" borderId="64" xfId="103" applyFont="1" applyBorder="1" applyAlignment="1">
      <alignment horizontal="center" vertical="center" textRotation="255"/>
      <protection/>
    </xf>
    <xf numFmtId="0" fontId="5" fillId="0" borderId="66" xfId="103" applyFont="1" applyBorder="1" applyAlignment="1">
      <alignment horizontal="left" vertical="center"/>
      <protection/>
    </xf>
    <xf numFmtId="0" fontId="5" fillId="0" borderId="77" xfId="103" applyFont="1" applyBorder="1" applyAlignment="1">
      <alignment horizontal="left" vertical="center"/>
      <protection/>
    </xf>
    <xf numFmtId="0" fontId="5" fillId="0" borderId="67" xfId="103" applyFont="1" applyBorder="1" applyAlignment="1">
      <alignment horizontal="left" vertical="center"/>
      <protection/>
    </xf>
    <xf numFmtId="0" fontId="5" fillId="0" borderId="25" xfId="103" applyFont="1" applyBorder="1" applyAlignment="1">
      <alignment horizontal="left" vertical="center"/>
      <protection/>
    </xf>
    <xf numFmtId="0" fontId="5" fillId="0" borderId="60" xfId="103" applyFont="1" applyBorder="1" applyAlignment="1">
      <alignment horizontal="left" vertical="center"/>
      <protection/>
    </xf>
    <xf numFmtId="0" fontId="5" fillId="0" borderId="70" xfId="103" applyFont="1" applyBorder="1" applyAlignment="1">
      <alignment horizontal="left" vertical="center"/>
      <protection/>
    </xf>
    <xf numFmtId="0" fontId="5" fillId="0" borderId="71" xfId="103" applyFont="1" applyBorder="1" applyAlignment="1">
      <alignment horizontal="left" vertical="center"/>
      <protection/>
    </xf>
    <xf numFmtId="0" fontId="5" fillId="0" borderId="30" xfId="103" applyFont="1" applyBorder="1" applyAlignment="1">
      <alignment horizontal="left" vertical="center"/>
      <protection/>
    </xf>
    <xf numFmtId="0" fontId="5" fillId="0" borderId="31" xfId="103" applyFont="1" applyBorder="1" applyAlignment="1">
      <alignment horizontal="left" vertical="center"/>
      <protection/>
    </xf>
    <xf numFmtId="0" fontId="5" fillId="0" borderId="46" xfId="103" applyFont="1" applyBorder="1" applyAlignment="1">
      <alignment horizontal="left" vertical="center"/>
      <protection/>
    </xf>
    <xf numFmtId="0" fontId="5" fillId="0" borderId="32" xfId="103" applyFont="1" applyBorder="1" applyAlignment="1">
      <alignment horizontal="left" vertical="center"/>
      <protection/>
    </xf>
    <xf numFmtId="0" fontId="5" fillId="0" borderId="33" xfId="103" applyFont="1" applyBorder="1" applyAlignment="1">
      <alignment horizontal="left" vertical="center"/>
      <protection/>
    </xf>
    <xf numFmtId="0" fontId="5" fillId="0" borderId="78" xfId="103" applyFont="1" applyBorder="1" applyAlignment="1">
      <alignment horizontal="left" vertical="center"/>
      <protection/>
    </xf>
    <xf numFmtId="0" fontId="5" fillId="0" borderId="74" xfId="103" applyFont="1" applyBorder="1" applyAlignment="1">
      <alignment horizontal="left" vertical="center"/>
      <protection/>
    </xf>
    <xf numFmtId="0" fontId="5" fillId="0" borderId="59" xfId="103" applyFont="1" applyBorder="1" applyAlignment="1">
      <alignment horizontal="left" vertical="center"/>
      <protection/>
    </xf>
    <xf numFmtId="0" fontId="27" fillId="0" borderId="19" xfId="104" applyFont="1" applyBorder="1" applyAlignment="1">
      <alignment horizontal="center" vertical="center"/>
      <protection/>
    </xf>
    <xf numFmtId="0" fontId="27" fillId="0" borderId="23" xfId="104" applyFont="1" applyBorder="1" applyAlignment="1">
      <alignment horizontal="center" vertical="center"/>
      <protection/>
    </xf>
    <xf numFmtId="0" fontId="27" fillId="0" borderId="39" xfId="104" applyFont="1" applyFill="1" applyBorder="1" applyAlignment="1">
      <alignment horizontal="center" vertical="center"/>
      <protection/>
    </xf>
    <xf numFmtId="0" fontId="27" fillId="0" borderId="40" xfId="104" applyFont="1" applyFill="1" applyBorder="1" applyAlignment="1">
      <alignment horizontal="center" vertical="center"/>
      <protection/>
    </xf>
    <xf numFmtId="0" fontId="27" fillId="0" borderId="43" xfId="104" applyFont="1" applyFill="1" applyBorder="1" applyAlignment="1">
      <alignment horizontal="center" vertical="center"/>
      <protection/>
    </xf>
  </cellXfs>
  <cellStyles count="95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桁区切り 2" xfId="82"/>
    <cellStyle name="桁区切り 3" xfId="83"/>
    <cellStyle name="見出し 1" xfId="84"/>
    <cellStyle name="見出し 1 2" xfId="85"/>
    <cellStyle name="見出し 2" xfId="86"/>
    <cellStyle name="見出し 2 2" xfId="87"/>
    <cellStyle name="見出し 3" xfId="88"/>
    <cellStyle name="見出し 3 2" xfId="89"/>
    <cellStyle name="見出し 4" xfId="90"/>
    <cellStyle name="見出し 4 2" xfId="91"/>
    <cellStyle name="集計" xfId="92"/>
    <cellStyle name="集計 2" xfId="93"/>
    <cellStyle name="出力" xfId="94"/>
    <cellStyle name="出力 2" xfId="95"/>
    <cellStyle name="説明文" xfId="96"/>
    <cellStyle name="説明文 2" xfId="97"/>
    <cellStyle name="Currency [0]" xfId="98"/>
    <cellStyle name="Currency" xfId="99"/>
    <cellStyle name="入力" xfId="100"/>
    <cellStyle name="入力 2" xfId="101"/>
    <cellStyle name="標準 2" xfId="102"/>
    <cellStyle name="標準 3" xfId="103"/>
    <cellStyle name="標準_04_料金・負担金の状況" xfId="104"/>
    <cellStyle name="標準_水道・下水道料金" xfId="105"/>
    <cellStyle name="未定義" xfId="106"/>
    <cellStyle name="良い" xfId="107"/>
    <cellStyle name="良い 2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5"/>
  <sheetViews>
    <sheetView showZeros="0" tabSelected="1" zoomScale="120" zoomScaleNormal="120" zoomScalePageLayoutView="0" workbookViewId="0" topLeftCell="A1">
      <selection activeCell="A1" sqref="A1:E2"/>
    </sheetView>
  </sheetViews>
  <sheetFormatPr defaultColWidth="8.796875" defaultRowHeight="9.75" customHeight="1"/>
  <cols>
    <col min="1" max="3" width="1.59765625" style="0" customWidth="1"/>
    <col min="4" max="4" width="2.69921875" style="0" customWidth="1"/>
    <col min="5" max="5" width="14.59765625" style="0" customWidth="1"/>
    <col min="6" max="7" width="0" style="0" hidden="1" customWidth="1"/>
    <col min="8" max="9" width="9" style="0" hidden="1" customWidth="1"/>
    <col min="10" max="12" width="9.59765625" style="0" customWidth="1"/>
  </cols>
  <sheetData>
    <row r="1" spans="1:17" ht="9.75" customHeight="1">
      <c r="A1" s="95" t="s">
        <v>0</v>
      </c>
      <c r="B1" s="96"/>
      <c r="C1" s="96"/>
      <c r="D1" s="96"/>
      <c r="E1" s="97"/>
      <c r="F1" s="2" t="s">
        <v>1</v>
      </c>
      <c r="G1" s="2" t="s">
        <v>1</v>
      </c>
      <c r="H1" s="2" t="s">
        <v>1</v>
      </c>
      <c r="I1" s="2" t="s">
        <v>1</v>
      </c>
      <c r="J1" s="2" t="s">
        <v>2</v>
      </c>
      <c r="K1" s="2" t="s">
        <v>2</v>
      </c>
      <c r="L1" s="2" t="s">
        <v>2</v>
      </c>
      <c r="M1" s="1"/>
      <c r="N1" s="1"/>
      <c r="O1" s="1"/>
      <c r="P1" s="1"/>
      <c r="Q1" s="1"/>
    </row>
    <row r="2" spans="1:17" ht="9.75" customHeight="1">
      <c r="A2" s="98"/>
      <c r="B2" s="99"/>
      <c r="C2" s="99"/>
      <c r="D2" s="99"/>
      <c r="E2" s="100"/>
      <c r="F2" s="3" t="s">
        <v>3</v>
      </c>
      <c r="G2" s="8" t="s">
        <v>4</v>
      </c>
      <c r="H2" s="3" t="s">
        <v>5</v>
      </c>
      <c r="I2" s="3" t="s">
        <v>6</v>
      </c>
      <c r="J2" s="8" t="s">
        <v>7</v>
      </c>
      <c r="K2" s="8" t="s">
        <v>8</v>
      </c>
      <c r="L2" s="8" t="s">
        <v>9</v>
      </c>
      <c r="M2" s="1"/>
      <c r="N2" s="1"/>
      <c r="O2" s="1"/>
      <c r="P2" s="1"/>
      <c r="Q2" s="1"/>
    </row>
    <row r="3" spans="1:17" ht="9.75" customHeight="1">
      <c r="A3" s="108" t="s">
        <v>10</v>
      </c>
      <c r="B3" s="109"/>
      <c r="C3" s="109"/>
      <c r="D3" s="109"/>
      <c r="E3" s="110"/>
      <c r="F3" s="4"/>
      <c r="G3" s="4"/>
      <c r="H3" s="4"/>
      <c r="I3" s="4"/>
      <c r="J3" s="4"/>
      <c r="K3" s="4"/>
      <c r="L3" s="4"/>
      <c r="M3" s="1"/>
      <c r="N3" s="1"/>
      <c r="O3" s="1"/>
      <c r="P3" s="1"/>
      <c r="Q3" s="1"/>
    </row>
    <row r="4" spans="1:17" ht="9.75" customHeight="1">
      <c r="A4" s="111" t="s">
        <v>11</v>
      </c>
      <c r="B4" s="104"/>
      <c r="C4" s="104"/>
      <c r="D4" s="104"/>
      <c r="E4" s="94"/>
      <c r="F4" s="5"/>
      <c r="G4" s="5"/>
      <c r="H4" s="5"/>
      <c r="I4" s="5"/>
      <c r="J4" s="5"/>
      <c r="K4" s="5"/>
      <c r="L4" s="5"/>
      <c r="M4" s="1"/>
      <c r="N4" s="1"/>
      <c r="O4" s="1"/>
      <c r="P4" s="1"/>
      <c r="Q4" s="1"/>
    </row>
    <row r="5" spans="1:17" ht="9.75" customHeight="1">
      <c r="A5" s="111" t="s">
        <v>12</v>
      </c>
      <c r="B5" s="104"/>
      <c r="C5" s="104"/>
      <c r="D5" s="104"/>
      <c r="E5" s="94"/>
      <c r="F5" s="5"/>
      <c r="G5" s="5"/>
      <c r="H5" s="5"/>
      <c r="I5" s="5"/>
      <c r="J5" s="5"/>
      <c r="K5" s="5"/>
      <c r="L5" s="5"/>
      <c r="M5" s="1"/>
      <c r="N5" s="1"/>
      <c r="O5" s="1"/>
      <c r="P5" s="1"/>
      <c r="Q5" s="1"/>
    </row>
    <row r="6" spans="1:17" ht="9.75" customHeight="1">
      <c r="A6" s="101" t="s">
        <v>13</v>
      </c>
      <c r="B6" s="93" t="s">
        <v>14</v>
      </c>
      <c r="C6" s="104"/>
      <c r="D6" s="104"/>
      <c r="E6" s="94"/>
      <c r="F6" s="6">
        <v>4900480</v>
      </c>
      <c r="G6" s="6">
        <v>595754</v>
      </c>
      <c r="H6" s="15">
        <v>1741789</v>
      </c>
      <c r="I6" s="6">
        <v>112628</v>
      </c>
      <c r="J6" s="6">
        <v>2292777</v>
      </c>
      <c r="K6" s="6">
        <v>5750738</v>
      </c>
      <c r="L6" s="6">
        <v>7313570</v>
      </c>
      <c r="M6" s="1"/>
      <c r="N6" s="21"/>
      <c r="O6" s="21"/>
      <c r="P6" s="21"/>
      <c r="Q6" s="21"/>
    </row>
    <row r="7" spans="1:17" ht="9.75" customHeight="1">
      <c r="A7" s="102"/>
      <c r="B7" s="93" t="s">
        <v>15</v>
      </c>
      <c r="C7" s="104"/>
      <c r="D7" s="104"/>
      <c r="E7" s="94"/>
      <c r="F7" s="6">
        <v>3946671</v>
      </c>
      <c r="G7" s="6">
        <v>396824</v>
      </c>
      <c r="H7" s="6">
        <v>1026732</v>
      </c>
      <c r="I7" s="6">
        <v>40433</v>
      </c>
      <c r="J7" s="6">
        <v>1868275</v>
      </c>
      <c r="K7" s="6">
        <v>4477265</v>
      </c>
      <c r="L7" s="6">
        <v>5847878</v>
      </c>
      <c r="M7" s="1"/>
      <c r="N7" s="21"/>
      <c r="O7" s="21"/>
      <c r="P7" s="21"/>
      <c r="Q7" s="21"/>
    </row>
    <row r="8" spans="1:17" ht="9.75" customHeight="1">
      <c r="A8" s="102"/>
      <c r="B8" s="93" t="s">
        <v>16</v>
      </c>
      <c r="C8" s="104"/>
      <c r="D8" s="104"/>
      <c r="E8" s="94"/>
      <c r="F8" s="6">
        <v>4325026</v>
      </c>
      <c r="G8" s="6">
        <v>49153</v>
      </c>
      <c r="H8" s="6">
        <v>167138</v>
      </c>
      <c r="I8" s="6">
        <v>46065</v>
      </c>
      <c r="J8" s="6">
        <v>2021830</v>
      </c>
      <c r="K8" s="6">
        <f>SUM(F8:I8)</f>
        <v>4587382</v>
      </c>
      <c r="L8" s="6">
        <f>SUM(J8:K8)</f>
        <v>6609212</v>
      </c>
      <c r="M8" s="1"/>
      <c r="N8" s="21"/>
      <c r="O8" s="21"/>
      <c r="P8" s="21"/>
      <c r="Q8" s="21"/>
    </row>
    <row r="9" spans="1:17" ht="9.75" customHeight="1">
      <c r="A9" s="102"/>
      <c r="B9" s="93" t="s">
        <v>17</v>
      </c>
      <c r="C9" s="104"/>
      <c r="D9" s="104"/>
      <c r="E9" s="94"/>
      <c r="F9" s="6">
        <v>3672789</v>
      </c>
      <c r="G9" s="6">
        <v>33413</v>
      </c>
      <c r="H9" s="6">
        <v>97697</v>
      </c>
      <c r="I9" s="6">
        <v>9933</v>
      </c>
      <c r="J9" s="6">
        <v>1907955</v>
      </c>
      <c r="K9" s="6">
        <f>SUM(F9:I9)</f>
        <v>3813832</v>
      </c>
      <c r="L9" s="6">
        <f>SUM(J9:K9)</f>
        <v>5721787</v>
      </c>
      <c r="M9" s="21"/>
      <c r="N9" s="21"/>
      <c r="O9" s="21"/>
      <c r="P9" s="21"/>
      <c r="Q9" s="21"/>
    </row>
    <row r="10" spans="1:17" ht="9.75" customHeight="1">
      <c r="A10" s="102"/>
      <c r="B10" s="93" t="s">
        <v>18</v>
      </c>
      <c r="C10" s="104"/>
      <c r="D10" s="104"/>
      <c r="E10" s="94"/>
      <c r="F10" s="6">
        <v>3672556</v>
      </c>
      <c r="G10" s="6">
        <v>33405</v>
      </c>
      <c r="H10" s="6">
        <v>97697</v>
      </c>
      <c r="I10" s="6">
        <v>9933</v>
      </c>
      <c r="J10" s="6">
        <v>1907955</v>
      </c>
      <c r="K10" s="6">
        <f>SUM(F10:I10)</f>
        <v>3813591</v>
      </c>
      <c r="L10" s="6">
        <f>SUM(J10:K10)</f>
        <v>5721546</v>
      </c>
      <c r="M10" s="1"/>
      <c r="N10" s="21"/>
      <c r="O10" s="21"/>
      <c r="P10" s="21"/>
      <c r="Q10" s="21"/>
    </row>
    <row r="11" spans="1:17" ht="9.75" customHeight="1">
      <c r="A11" s="102"/>
      <c r="B11" s="105" t="s">
        <v>19</v>
      </c>
      <c r="C11" s="106"/>
      <c r="D11" s="106"/>
      <c r="E11" s="107"/>
      <c r="F11" s="6">
        <v>3473602</v>
      </c>
      <c r="G11" s="6">
        <v>26513</v>
      </c>
      <c r="H11" s="6">
        <v>77855</v>
      </c>
      <c r="I11" s="6">
        <v>9933</v>
      </c>
      <c r="J11" s="6">
        <v>1805816</v>
      </c>
      <c r="K11" s="6">
        <f>SUM(F11:I11)</f>
        <v>3587903</v>
      </c>
      <c r="L11" s="6">
        <f>SUM(J11:K11)</f>
        <v>5393719</v>
      </c>
      <c r="M11" s="1"/>
      <c r="N11" s="21"/>
      <c r="O11" s="21"/>
      <c r="P11" s="21"/>
      <c r="Q11" s="21"/>
    </row>
    <row r="12" spans="1:17" ht="9.75" customHeight="1">
      <c r="A12" s="102"/>
      <c r="B12" s="93" t="s">
        <v>20</v>
      </c>
      <c r="C12" s="104"/>
      <c r="D12" s="104"/>
      <c r="E12" s="94"/>
      <c r="F12" s="7">
        <v>74.9427811153193</v>
      </c>
      <c r="G12" s="7">
        <v>5.607180144824878</v>
      </c>
      <c r="H12" s="7">
        <v>5.609003157098822</v>
      </c>
      <c r="I12" s="7">
        <v>8.81929893099407</v>
      </c>
      <c r="J12" s="7">
        <v>83.21589932208845</v>
      </c>
      <c r="K12" s="7">
        <f>K10/K6*100</f>
        <v>66.31481037738112</v>
      </c>
      <c r="L12" s="7">
        <f>L10/L6*100</f>
        <v>78.23191683404958</v>
      </c>
      <c r="M12" s="1"/>
      <c r="N12" s="21"/>
      <c r="O12" s="21"/>
      <c r="P12" s="21"/>
      <c r="Q12" s="21"/>
    </row>
    <row r="13" spans="1:17" ht="9.75" customHeight="1">
      <c r="A13" s="102"/>
      <c r="B13" s="93" t="s">
        <v>21</v>
      </c>
      <c r="C13" s="104"/>
      <c r="D13" s="104"/>
      <c r="E13" s="94"/>
      <c r="F13" s="7">
        <v>94.5826830142277</v>
      </c>
      <c r="G13" s="7">
        <v>79.368358030235</v>
      </c>
      <c r="H13" s="7">
        <v>79.69026684545074</v>
      </c>
      <c r="I13" s="7">
        <v>100</v>
      </c>
      <c r="J13" s="7">
        <v>94.64667667738495</v>
      </c>
      <c r="K13" s="7">
        <f>K11/K10*100</f>
        <v>94.08200826989574</v>
      </c>
      <c r="L13" s="7">
        <f>L11/L10*100</f>
        <v>94.27030736098251</v>
      </c>
      <c r="M13" s="1"/>
      <c r="N13" s="21"/>
      <c r="O13" s="21"/>
      <c r="P13" s="21"/>
      <c r="Q13" s="21"/>
    </row>
    <row r="14" spans="1:17" ht="9.75" customHeight="1">
      <c r="A14" s="102"/>
      <c r="B14" s="93" t="s">
        <v>22</v>
      </c>
      <c r="C14" s="104"/>
      <c r="D14" s="104"/>
      <c r="E14" s="94"/>
      <c r="F14" s="6">
        <v>257476</v>
      </c>
      <c r="G14" s="6">
        <v>56184</v>
      </c>
      <c r="H14" s="6">
        <v>182349</v>
      </c>
      <c r="I14" s="6">
        <v>241084</v>
      </c>
      <c r="J14" s="6">
        <v>78224</v>
      </c>
      <c r="K14" s="6">
        <v>506731</v>
      </c>
      <c r="L14" s="6">
        <v>540102</v>
      </c>
      <c r="M14" s="1"/>
      <c r="N14" s="21"/>
      <c r="O14" s="21"/>
      <c r="P14" s="21"/>
      <c r="Q14" s="21"/>
    </row>
    <row r="15" spans="1:17" ht="9.75" customHeight="1">
      <c r="A15" s="102"/>
      <c r="B15" s="93" t="s">
        <v>23</v>
      </c>
      <c r="C15" s="104"/>
      <c r="D15" s="104"/>
      <c r="E15" s="94"/>
      <c r="F15" s="6">
        <v>49238</v>
      </c>
      <c r="G15" s="6">
        <v>4620</v>
      </c>
      <c r="H15" s="6">
        <v>17724</v>
      </c>
      <c r="I15" s="6">
        <v>909</v>
      </c>
      <c r="J15" s="6">
        <v>22604</v>
      </c>
      <c r="K15" s="6">
        <v>57794</v>
      </c>
      <c r="L15" s="6">
        <v>72374</v>
      </c>
      <c r="M15" s="1"/>
      <c r="N15" s="21"/>
      <c r="O15" s="21"/>
      <c r="P15" s="21"/>
      <c r="Q15" s="21"/>
    </row>
    <row r="16" spans="1:17" ht="9.75" customHeight="1">
      <c r="A16" s="102"/>
      <c r="B16" s="93" t="s">
        <v>24</v>
      </c>
      <c r="C16" s="104"/>
      <c r="D16" s="104"/>
      <c r="E16" s="94"/>
      <c r="F16" s="6">
        <v>86393</v>
      </c>
      <c r="G16" s="6">
        <v>2700</v>
      </c>
      <c r="H16" s="6">
        <v>11983</v>
      </c>
      <c r="I16" s="6">
        <v>227410</v>
      </c>
      <c r="J16" s="6">
        <v>40093</v>
      </c>
      <c r="K16" s="6">
        <f aca="true" t="shared" si="0" ref="K16:K26">SUM(F16:I16)</f>
        <v>328486</v>
      </c>
      <c r="L16" s="6">
        <f aca="true" t="shared" si="1" ref="L16:L26">SUM(J16:K16)</f>
        <v>368579</v>
      </c>
      <c r="M16" s="1"/>
      <c r="N16" s="21"/>
      <c r="O16" s="21"/>
      <c r="P16" s="21"/>
      <c r="Q16" s="21"/>
    </row>
    <row r="17" spans="1:17" ht="9.75" customHeight="1">
      <c r="A17" s="102"/>
      <c r="B17" s="93" t="s">
        <v>25</v>
      </c>
      <c r="C17" s="104"/>
      <c r="D17" s="104"/>
      <c r="E17" s="94"/>
      <c r="F17" s="6">
        <v>43205</v>
      </c>
      <c r="G17" s="6">
        <v>1286</v>
      </c>
      <c r="H17" s="6">
        <v>8580</v>
      </c>
      <c r="I17" s="6">
        <v>11577</v>
      </c>
      <c r="J17" s="6">
        <v>22053</v>
      </c>
      <c r="K17" s="6">
        <f t="shared" si="0"/>
        <v>64648</v>
      </c>
      <c r="L17" s="6">
        <f t="shared" si="1"/>
        <v>86701</v>
      </c>
      <c r="M17" s="1"/>
      <c r="N17" s="21"/>
      <c r="O17" s="21"/>
      <c r="P17" s="21"/>
      <c r="Q17" s="21"/>
    </row>
    <row r="18" spans="1:17" ht="9.75" customHeight="1">
      <c r="A18" s="103"/>
      <c r="B18" s="93" t="s">
        <v>26</v>
      </c>
      <c r="C18" s="104"/>
      <c r="D18" s="104"/>
      <c r="E18" s="94"/>
      <c r="F18" s="6">
        <v>43167</v>
      </c>
      <c r="G18" s="6">
        <v>1286</v>
      </c>
      <c r="H18" s="6">
        <v>8580</v>
      </c>
      <c r="I18" s="6">
        <v>11577</v>
      </c>
      <c r="J18" s="6">
        <v>22053</v>
      </c>
      <c r="K18" s="6">
        <f t="shared" si="0"/>
        <v>64610</v>
      </c>
      <c r="L18" s="6">
        <f t="shared" si="1"/>
        <v>86663</v>
      </c>
      <c r="M18" s="1"/>
      <c r="N18" s="21"/>
      <c r="O18" s="21"/>
      <c r="P18" s="21"/>
      <c r="Q18" s="21"/>
    </row>
    <row r="19" spans="1:17" ht="9.75" customHeight="1">
      <c r="A19" s="141" t="s">
        <v>27</v>
      </c>
      <c r="B19" s="130"/>
      <c r="C19" s="130"/>
      <c r="D19" s="130"/>
      <c r="E19" s="131"/>
      <c r="F19" s="6">
        <v>12443</v>
      </c>
      <c r="G19" s="6">
        <v>248</v>
      </c>
      <c r="H19" s="6">
        <v>1147</v>
      </c>
      <c r="I19" s="6"/>
      <c r="J19" s="6">
        <v>6144</v>
      </c>
      <c r="K19" s="6">
        <f t="shared" si="0"/>
        <v>13838</v>
      </c>
      <c r="L19" s="6">
        <f t="shared" si="1"/>
        <v>19982</v>
      </c>
      <c r="M19" s="1"/>
      <c r="N19" s="21"/>
      <c r="O19" s="21"/>
      <c r="P19" s="21"/>
      <c r="Q19" s="21"/>
    </row>
    <row r="20" spans="1:17" ht="9.75" customHeight="1">
      <c r="A20" s="16"/>
      <c r="B20" s="126" t="s">
        <v>28</v>
      </c>
      <c r="C20" s="93" t="s">
        <v>29</v>
      </c>
      <c r="D20" s="104"/>
      <c r="E20" s="94"/>
      <c r="F20" s="6">
        <v>9850</v>
      </c>
      <c r="G20" s="6">
        <v>247</v>
      </c>
      <c r="H20" s="6">
        <v>1147</v>
      </c>
      <c r="I20" s="6"/>
      <c r="J20" s="6">
        <v>5053</v>
      </c>
      <c r="K20" s="6">
        <f t="shared" si="0"/>
        <v>11244</v>
      </c>
      <c r="L20" s="6">
        <f t="shared" si="1"/>
        <v>16297</v>
      </c>
      <c r="M20" s="1"/>
      <c r="N20" s="21"/>
      <c r="O20" s="21"/>
      <c r="P20" s="21"/>
      <c r="Q20" s="21"/>
    </row>
    <row r="21" spans="1:17" ht="9.75" customHeight="1">
      <c r="A21" s="16"/>
      <c r="B21" s="127"/>
      <c r="C21" s="93" t="s">
        <v>30</v>
      </c>
      <c r="D21" s="104"/>
      <c r="E21" s="94"/>
      <c r="F21" s="6">
        <v>1345</v>
      </c>
      <c r="G21" s="6">
        <v>1</v>
      </c>
      <c r="H21" s="6">
        <v>0</v>
      </c>
      <c r="I21" s="6"/>
      <c r="J21" s="6">
        <v>445</v>
      </c>
      <c r="K21" s="6">
        <f t="shared" si="0"/>
        <v>1346</v>
      </c>
      <c r="L21" s="6">
        <f t="shared" si="1"/>
        <v>1791</v>
      </c>
      <c r="M21" s="1"/>
      <c r="N21" s="21"/>
      <c r="O21" s="21"/>
      <c r="P21" s="21"/>
      <c r="Q21" s="21"/>
    </row>
    <row r="22" spans="1:17" ht="9.75" customHeight="1">
      <c r="A22" s="16"/>
      <c r="B22" s="128"/>
      <c r="C22" s="93" t="s">
        <v>31</v>
      </c>
      <c r="D22" s="104"/>
      <c r="E22" s="94"/>
      <c r="F22" s="6">
        <v>1248</v>
      </c>
      <c r="G22" s="6">
        <v>0</v>
      </c>
      <c r="H22" s="6">
        <v>0</v>
      </c>
      <c r="I22" s="6"/>
      <c r="J22" s="6">
        <v>646</v>
      </c>
      <c r="K22" s="6">
        <f t="shared" si="0"/>
        <v>1248</v>
      </c>
      <c r="L22" s="6">
        <f t="shared" si="1"/>
        <v>1894</v>
      </c>
      <c r="M22" s="1"/>
      <c r="N22" s="21"/>
      <c r="O22" s="21"/>
      <c r="P22" s="21"/>
      <c r="Q22" s="21"/>
    </row>
    <row r="23" spans="1:17" ht="9.75" customHeight="1">
      <c r="A23" s="16"/>
      <c r="B23" s="126" t="s">
        <v>32</v>
      </c>
      <c r="C23" s="93" t="s">
        <v>29</v>
      </c>
      <c r="D23" s="104"/>
      <c r="E23" s="94"/>
      <c r="F23" s="6">
        <v>28</v>
      </c>
      <c r="G23" s="6">
        <v>0</v>
      </c>
      <c r="H23" s="6">
        <v>38</v>
      </c>
      <c r="I23" s="6"/>
      <c r="J23" s="6">
        <v>0</v>
      </c>
      <c r="K23" s="6">
        <f t="shared" si="0"/>
        <v>66</v>
      </c>
      <c r="L23" s="6">
        <f t="shared" si="1"/>
        <v>66</v>
      </c>
      <c r="M23" s="1"/>
      <c r="N23" s="21"/>
      <c r="O23" s="21"/>
      <c r="P23" s="21"/>
      <c r="Q23" s="21"/>
    </row>
    <row r="24" spans="1:17" ht="9.75" customHeight="1">
      <c r="A24" s="16"/>
      <c r="B24" s="127"/>
      <c r="C24" s="93" t="s">
        <v>30</v>
      </c>
      <c r="D24" s="104"/>
      <c r="E24" s="94"/>
      <c r="F24" s="6">
        <v>13</v>
      </c>
      <c r="G24" s="6">
        <v>0</v>
      </c>
      <c r="H24" s="6">
        <v>0</v>
      </c>
      <c r="I24" s="6"/>
      <c r="J24" s="6">
        <v>0</v>
      </c>
      <c r="K24" s="6">
        <f t="shared" si="0"/>
        <v>13</v>
      </c>
      <c r="L24" s="6">
        <f t="shared" si="1"/>
        <v>13</v>
      </c>
      <c r="M24" s="1"/>
      <c r="N24" s="21"/>
      <c r="O24" s="21"/>
      <c r="P24" s="21"/>
      <c r="Q24" s="21"/>
    </row>
    <row r="25" spans="1:17" ht="9.75" customHeight="1">
      <c r="A25" s="17"/>
      <c r="B25" s="128"/>
      <c r="C25" s="93" t="s">
        <v>31</v>
      </c>
      <c r="D25" s="104"/>
      <c r="E25" s="94"/>
      <c r="F25" s="6">
        <v>0</v>
      </c>
      <c r="G25" s="6">
        <v>0</v>
      </c>
      <c r="H25" s="6">
        <v>0</v>
      </c>
      <c r="I25" s="6"/>
      <c r="J25" s="6">
        <v>0</v>
      </c>
      <c r="K25" s="6">
        <f t="shared" si="0"/>
        <v>0</v>
      </c>
      <c r="L25" s="6">
        <f t="shared" si="1"/>
        <v>0</v>
      </c>
      <c r="M25" s="1"/>
      <c r="N25" s="21"/>
      <c r="O25" s="21"/>
      <c r="P25" s="21"/>
      <c r="Q25" s="21"/>
    </row>
    <row r="26" spans="1:17" ht="9.75" customHeight="1">
      <c r="A26" s="101" t="s">
        <v>33</v>
      </c>
      <c r="B26" s="129" t="s">
        <v>34</v>
      </c>
      <c r="C26" s="130"/>
      <c r="D26" s="130"/>
      <c r="E26" s="131"/>
      <c r="F26" s="6">
        <v>10</v>
      </c>
      <c r="G26" s="6">
        <v>4</v>
      </c>
      <c r="H26" s="6">
        <v>123</v>
      </c>
      <c r="I26" s="6">
        <v>3292</v>
      </c>
      <c r="J26" s="6">
        <v>5</v>
      </c>
      <c r="K26" s="6">
        <f t="shared" si="0"/>
        <v>3429</v>
      </c>
      <c r="L26" s="6">
        <f t="shared" si="1"/>
        <v>3434</v>
      </c>
      <c r="M26" s="1"/>
      <c r="N26" s="21"/>
      <c r="O26" s="21"/>
      <c r="P26" s="21"/>
      <c r="Q26" s="21"/>
    </row>
    <row r="27" spans="1:17" ht="9.75" customHeight="1">
      <c r="A27" s="102"/>
      <c r="B27" s="93" t="s">
        <v>35</v>
      </c>
      <c r="C27" s="104"/>
      <c r="D27" s="104"/>
      <c r="E27" s="94"/>
      <c r="F27" s="6"/>
      <c r="G27" s="6"/>
      <c r="H27" s="6"/>
      <c r="I27" s="6"/>
      <c r="J27" s="6"/>
      <c r="K27" s="6"/>
      <c r="L27" s="6"/>
      <c r="M27" s="1"/>
      <c r="N27" s="21"/>
      <c r="O27" s="21"/>
      <c r="P27" s="21"/>
      <c r="Q27" s="21"/>
    </row>
    <row r="28" spans="1:17" ht="9.75" customHeight="1">
      <c r="A28" s="102"/>
      <c r="B28" s="135" t="s">
        <v>36</v>
      </c>
      <c r="C28" s="142"/>
      <c r="D28" s="143"/>
      <c r="E28" s="12" t="s">
        <v>37</v>
      </c>
      <c r="F28" s="6"/>
      <c r="G28" s="6"/>
      <c r="H28" s="6"/>
      <c r="I28" s="6"/>
      <c r="J28" s="6"/>
      <c r="K28" s="6"/>
      <c r="L28" s="6"/>
      <c r="M28" s="1"/>
      <c r="N28" s="21"/>
      <c r="O28" s="21"/>
      <c r="P28" s="21"/>
      <c r="Q28" s="21"/>
    </row>
    <row r="29" spans="1:17" ht="9.75" customHeight="1">
      <c r="A29" s="102"/>
      <c r="B29" s="144"/>
      <c r="C29" s="145"/>
      <c r="D29" s="146"/>
      <c r="E29" s="12" t="s">
        <v>38</v>
      </c>
      <c r="F29" s="6"/>
      <c r="G29" s="6"/>
      <c r="H29" s="6"/>
      <c r="I29" s="6"/>
      <c r="J29" s="6"/>
      <c r="K29" s="6"/>
      <c r="L29" s="6"/>
      <c r="M29" s="1"/>
      <c r="N29" s="21"/>
      <c r="O29" s="21"/>
      <c r="P29" s="21"/>
      <c r="Q29" s="21"/>
    </row>
    <row r="30" spans="1:17" ht="9.75" customHeight="1">
      <c r="A30" s="102"/>
      <c r="B30" s="129" t="s">
        <v>39</v>
      </c>
      <c r="C30" s="130"/>
      <c r="D30" s="130"/>
      <c r="E30" s="131"/>
      <c r="F30" s="6">
        <v>470222390</v>
      </c>
      <c r="G30" s="6">
        <v>2962710</v>
      </c>
      <c r="H30" s="6">
        <v>8129025</v>
      </c>
      <c r="I30" s="6">
        <v>995017</v>
      </c>
      <c r="J30" s="6">
        <v>244489423</v>
      </c>
      <c r="K30" s="6">
        <f>SUM(F30:I30)</f>
        <v>482309142</v>
      </c>
      <c r="L30" s="6">
        <f>SUM(J30:K30)</f>
        <v>726798565</v>
      </c>
      <c r="M30" s="1"/>
      <c r="N30" s="21"/>
      <c r="O30" s="21"/>
      <c r="P30" s="21"/>
      <c r="Q30" s="21"/>
    </row>
    <row r="31" spans="1:17" ht="9.75" customHeight="1">
      <c r="A31" s="102"/>
      <c r="B31" s="11"/>
      <c r="C31" s="93" t="s">
        <v>40</v>
      </c>
      <c r="D31" s="104"/>
      <c r="E31" s="94"/>
      <c r="F31" s="6">
        <v>451645665</v>
      </c>
      <c r="G31" s="6">
        <v>2962710</v>
      </c>
      <c r="H31" s="6">
        <v>8129025</v>
      </c>
      <c r="I31" s="6">
        <v>995017</v>
      </c>
      <c r="J31" s="6">
        <v>237831105</v>
      </c>
      <c r="K31" s="6">
        <f>SUM(F31:I31)</f>
        <v>463732417</v>
      </c>
      <c r="L31" s="6">
        <f>SUM(J31:K31)</f>
        <v>701563522</v>
      </c>
      <c r="M31" s="1"/>
      <c r="N31" s="21"/>
      <c r="O31" s="21"/>
      <c r="P31" s="21"/>
      <c r="Q31" s="21"/>
    </row>
    <row r="32" spans="1:17" ht="9.75" customHeight="1">
      <c r="A32" s="102"/>
      <c r="B32" s="18"/>
      <c r="C32" s="93" t="s">
        <v>41</v>
      </c>
      <c r="D32" s="104"/>
      <c r="E32" s="94"/>
      <c r="F32" s="6">
        <v>18576725</v>
      </c>
      <c r="G32" s="6">
        <v>0</v>
      </c>
      <c r="H32" s="6">
        <v>0</v>
      </c>
      <c r="I32" s="6"/>
      <c r="J32" s="6">
        <v>6658318</v>
      </c>
      <c r="K32" s="6">
        <f>SUM(F32:I32)</f>
        <v>18576725</v>
      </c>
      <c r="L32" s="6">
        <f>SUM(J32:K32)</f>
        <v>25235043</v>
      </c>
      <c r="M32" s="1"/>
      <c r="N32" s="21"/>
      <c r="O32" s="21"/>
      <c r="P32" s="21"/>
      <c r="Q32" s="21"/>
    </row>
    <row r="33" spans="1:17" ht="9.75" customHeight="1">
      <c r="A33" s="102"/>
      <c r="B33" s="132" t="s">
        <v>42</v>
      </c>
      <c r="C33" s="133"/>
      <c r="D33" s="133"/>
      <c r="E33" s="134"/>
      <c r="F33" s="6">
        <v>388727542</v>
      </c>
      <c r="G33" s="6">
        <v>2744728</v>
      </c>
      <c r="H33" s="6">
        <v>8060709</v>
      </c>
      <c r="I33" s="6">
        <v>995017</v>
      </c>
      <c r="J33" s="6">
        <v>194096849</v>
      </c>
      <c r="K33" s="6">
        <f>SUM(F33:I33)</f>
        <v>400527996</v>
      </c>
      <c r="L33" s="6">
        <f>SUM(J33:K33)</f>
        <v>594624845</v>
      </c>
      <c r="M33" s="1"/>
      <c r="N33" s="21"/>
      <c r="O33" s="21"/>
      <c r="P33" s="21"/>
      <c r="Q33" s="21"/>
    </row>
    <row r="34" spans="1:17" ht="9.75" customHeight="1">
      <c r="A34" s="141" t="s">
        <v>43</v>
      </c>
      <c r="B34" s="130"/>
      <c r="C34" s="130"/>
      <c r="D34" s="130"/>
      <c r="E34" s="131"/>
      <c r="F34" s="6">
        <v>124</v>
      </c>
      <c r="G34" s="6">
        <v>2</v>
      </c>
      <c r="H34" s="6">
        <v>137</v>
      </c>
      <c r="I34" s="6"/>
      <c r="J34" s="6">
        <v>37</v>
      </c>
      <c r="K34" s="6">
        <f>SUM(F34:I34)</f>
        <v>263</v>
      </c>
      <c r="L34" s="6">
        <f>SUM(J34:K34)</f>
        <v>300</v>
      </c>
      <c r="M34" s="1"/>
      <c r="N34" s="21"/>
      <c r="O34" s="21"/>
      <c r="P34" s="21"/>
      <c r="Q34" s="21"/>
    </row>
    <row r="35" spans="1:17" ht="9.75" customHeight="1">
      <c r="A35" s="16"/>
      <c r="B35" s="135" t="s">
        <v>44</v>
      </c>
      <c r="C35" s="136"/>
      <c r="D35" s="93" t="s">
        <v>37</v>
      </c>
      <c r="E35" s="94"/>
      <c r="F35" s="6"/>
      <c r="G35" s="6"/>
      <c r="H35" s="6"/>
      <c r="I35" s="6"/>
      <c r="J35" s="6"/>
      <c r="K35" s="6"/>
      <c r="L35" s="6"/>
      <c r="M35" s="1"/>
      <c r="N35" s="21"/>
      <c r="O35" s="21"/>
      <c r="P35" s="21"/>
      <c r="Q35" s="21"/>
    </row>
    <row r="36" spans="1:17" ht="9.75" customHeight="1">
      <c r="A36" s="17"/>
      <c r="B36" s="137"/>
      <c r="C36" s="138"/>
      <c r="D36" s="93" t="s">
        <v>38</v>
      </c>
      <c r="E36" s="94"/>
      <c r="F36" s="6"/>
      <c r="G36" s="6"/>
      <c r="H36" s="6"/>
      <c r="I36" s="6"/>
      <c r="J36" s="6"/>
      <c r="K36" s="6"/>
      <c r="L36" s="6"/>
      <c r="M36" s="1"/>
      <c r="N36" s="21"/>
      <c r="O36" s="21"/>
      <c r="P36" s="21"/>
      <c r="Q36" s="21"/>
    </row>
    <row r="37" spans="1:17" ht="9.75" customHeight="1">
      <c r="A37" s="102" t="s">
        <v>45</v>
      </c>
      <c r="B37" s="132" t="s">
        <v>46</v>
      </c>
      <c r="C37" s="133"/>
      <c r="D37" s="133"/>
      <c r="E37" s="134"/>
      <c r="F37" s="6">
        <v>391</v>
      </c>
      <c r="G37" s="6">
        <v>8</v>
      </c>
      <c r="H37" s="6">
        <v>39</v>
      </c>
      <c r="I37" s="6">
        <v>5</v>
      </c>
      <c r="J37" s="6">
        <v>169</v>
      </c>
      <c r="K37" s="6">
        <f>SUM(F37:I37)</f>
        <v>443</v>
      </c>
      <c r="L37" s="6">
        <f>SUM(J37:K37)</f>
        <v>612</v>
      </c>
      <c r="M37" s="1"/>
      <c r="N37" s="21"/>
      <c r="O37" s="21"/>
      <c r="P37" s="21"/>
      <c r="Q37" s="21"/>
    </row>
    <row r="38" spans="1:17" ht="9.75" customHeight="1">
      <c r="A38" s="102"/>
      <c r="B38" s="93" t="s">
        <v>47</v>
      </c>
      <c r="C38" s="104"/>
      <c r="D38" s="104"/>
      <c r="E38" s="94"/>
      <c r="F38" s="6">
        <v>235</v>
      </c>
      <c r="G38" s="6">
        <v>4</v>
      </c>
      <c r="H38" s="6">
        <v>17</v>
      </c>
      <c r="I38" s="6">
        <v>3</v>
      </c>
      <c r="J38" s="14">
        <v>139</v>
      </c>
      <c r="K38" s="6">
        <f>SUM(F38:I38)</f>
        <v>259</v>
      </c>
      <c r="L38" s="6">
        <f>SUM(J38:K38)</f>
        <v>398</v>
      </c>
      <c r="M38" s="1"/>
      <c r="N38" s="21"/>
      <c r="O38" s="21"/>
      <c r="P38" s="21"/>
      <c r="Q38" s="21"/>
    </row>
    <row r="39" spans="1:17" ht="9.75" customHeight="1">
      <c r="A39" s="103"/>
      <c r="B39" s="93" t="s">
        <v>48</v>
      </c>
      <c r="C39" s="104"/>
      <c r="D39" s="104"/>
      <c r="E39" s="94"/>
      <c r="F39" s="6">
        <v>626</v>
      </c>
      <c r="G39" s="6">
        <v>12</v>
      </c>
      <c r="H39" s="6">
        <v>56</v>
      </c>
      <c r="I39" s="6">
        <v>8</v>
      </c>
      <c r="J39" s="14">
        <v>308</v>
      </c>
      <c r="K39" s="6">
        <f>SUM(F39:I39)</f>
        <v>702</v>
      </c>
      <c r="L39" s="6">
        <f>SUM(J39:K39)</f>
        <v>1010</v>
      </c>
      <c r="M39" s="1"/>
      <c r="N39" s="21"/>
      <c r="O39" s="21"/>
      <c r="P39" s="21"/>
      <c r="Q39" s="21"/>
    </row>
    <row r="40" spans="1:17" ht="9.75" customHeight="1">
      <c r="A40" s="111" t="s">
        <v>49</v>
      </c>
      <c r="B40" s="104"/>
      <c r="C40" s="104"/>
      <c r="D40" s="104"/>
      <c r="E40" s="94"/>
      <c r="F40" s="28">
        <v>0.10029735594310053</v>
      </c>
      <c r="G40" s="28"/>
      <c r="H40" s="28"/>
      <c r="I40" s="28"/>
      <c r="J40" s="29">
        <v>0.10514322916666667</v>
      </c>
      <c r="K40" s="28">
        <f>K22/K19</f>
        <v>0.0901864431276196</v>
      </c>
      <c r="L40" s="28">
        <f>L22/L19</f>
        <v>0.09478530677609849</v>
      </c>
      <c r="M40" s="1"/>
      <c r="N40" s="21"/>
      <c r="O40" s="21"/>
      <c r="P40" s="21"/>
      <c r="Q40" s="21"/>
    </row>
    <row r="41" spans="1:17" ht="9.75" customHeight="1">
      <c r="A41" s="118" t="s">
        <v>50</v>
      </c>
      <c r="B41" s="121" t="s">
        <v>51</v>
      </c>
      <c r="C41" s="122"/>
      <c r="D41" s="9" t="s">
        <v>52</v>
      </c>
      <c r="E41" s="27"/>
      <c r="F41" s="13">
        <v>14</v>
      </c>
      <c r="G41" s="13">
        <v>3</v>
      </c>
      <c r="H41" s="13">
        <v>4</v>
      </c>
      <c r="I41" s="13">
        <v>0</v>
      </c>
      <c r="J41" s="13">
        <v>1</v>
      </c>
      <c r="K41" s="13">
        <f>SUM(F41:I41)</f>
        <v>21</v>
      </c>
      <c r="L41" s="13">
        <f>SUM(J41:K41)</f>
        <v>22</v>
      </c>
      <c r="M41" s="21"/>
      <c r="N41" s="1"/>
      <c r="O41" s="21"/>
      <c r="P41" s="21"/>
      <c r="Q41" s="1"/>
    </row>
    <row r="42" spans="1:17" ht="9.75" customHeight="1">
      <c r="A42" s="119"/>
      <c r="B42" s="123"/>
      <c r="C42" s="124"/>
      <c r="D42" s="22" t="s">
        <v>53</v>
      </c>
      <c r="E42" s="23"/>
      <c r="F42" s="6">
        <v>45</v>
      </c>
      <c r="G42" s="6">
        <v>10</v>
      </c>
      <c r="H42" s="6">
        <v>18</v>
      </c>
      <c r="I42" s="6">
        <v>3</v>
      </c>
      <c r="J42" s="6">
        <v>11</v>
      </c>
      <c r="K42" s="13">
        <f>SUM(F42:I42)</f>
        <v>76</v>
      </c>
      <c r="L42" s="13">
        <f>SUM(J42:K42)</f>
        <v>87</v>
      </c>
      <c r="M42" s="21"/>
      <c r="N42" s="1"/>
      <c r="O42" s="21"/>
      <c r="P42" s="21"/>
      <c r="Q42" s="1"/>
    </row>
    <row r="43" spans="1:17" ht="9.75" customHeight="1">
      <c r="A43" s="119"/>
      <c r="B43" s="123"/>
      <c r="C43" s="124"/>
      <c r="D43" s="22" t="s">
        <v>54</v>
      </c>
      <c r="E43" s="23"/>
      <c r="F43" s="6">
        <v>44</v>
      </c>
      <c r="G43" s="6">
        <v>10</v>
      </c>
      <c r="H43" s="6">
        <v>21</v>
      </c>
      <c r="I43" s="6">
        <v>5</v>
      </c>
      <c r="J43" s="6">
        <v>11</v>
      </c>
      <c r="K43" s="13">
        <f>SUM(F43:I43)</f>
        <v>80</v>
      </c>
      <c r="L43" s="13">
        <f>SUM(J43:K43)</f>
        <v>91</v>
      </c>
      <c r="M43" s="21"/>
      <c r="N43" s="1"/>
      <c r="O43" s="21"/>
      <c r="P43" s="21"/>
      <c r="Q43" s="1"/>
    </row>
    <row r="44" spans="1:17" ht="9.75" customHeight="1">
      <c r="A44" s="119"/>
      <c r="B44" s="124"/>
      <c r="C44" s="124"/>
      <c r="D44" s="22" t="s">
        <v>55</v>
      </c>
      <c r="E44" s="23"/>
      <c r="F44" s="6">
        <v>33</v>
      </c>
      <c r="G44" s="6">
        <v>6</v>
      </c>
      <c r="H44" s="6">
        <v>4</v>
      </c>
      <c r="I44" s="6">
        <v>1</v>
      </c>
      <c r="J44" s="6">
        <v>10</v>
      </c>
      <c r="K44" s="13">
        <f>SUM(F44:I44)</f>
        <v>44</v>
      </c>
      <c r="L44" s="13">
        <f>SUM(J44:K44)</f>
        <v>54</v>
      </c>
      <c r="M44" s="21"/>
      <c r="N44" s="1"/>
      <c r="O44" s="21"/>
      <c r="P44" s="21"/>
      <c r="Q44" s="1"/>
    </row>
    <row r="45" spans="1:17" ht="9.75" customHeight="1">
      <c r="A45" s="119"/>
      <c r="B45" s="124"/>
      <c r="C45" s="124"/>
      <c r="D45" s="22" t="s">
        <v>56</v>
      </c>
      <c r="E45" s="23"/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/>
      <c r="L45" s="6">
        <v>0</v>
      </c>
      <c r="M45" s="21"/>
      <c r="N45" s="1"/>
      <c r="O45" s="21"/>
      <c r="P45" s="21"/>
      <c r="Q45" s="1"/>
    </row>
    <row r="46" spans="1:17" ht="9.75" customHeight="1">
      <c r="A46" s="119"/>
      <c r="B46" s="22" t="s">
        <v>57</v>
      </c>
      <c r="C46" s="23"/>
      <c r="D46" s="23"/>
      <c r="E46" s="23"/>
      <c r="F46" s="5"/>
      <c r="G46" s="5"/>
      <c r="H46" s="5"/>
      <c r="I46" s="5"/>
      <c r="J46" s="5"/>
      <c r="K46" s="6"/>
      <c r="L46" s="6"/>
      <c r="M46" s="21"/>
      <c r="N46" s="1"/>
      <c r="O46" s="21"/>
      <c r="P46" s="21"/>
      <c r="Q46" s="1"/>
    </row>
    <row r="47" spans="1:17" ht="9.75" customHeight="1">
      <c r="A47" s="119"/>
      <c r="B47" s="125" t="s">
        <v>58</v>
      </c>
      <c r="C47" s="139" t="s">
        <v>59</v>
      </c>
      <c r="D47" s="140"/>
      <c r="E47" s="10" t="s">
        <v>60</v>
      </c>
      <c r="F47" s="6"/>
      <c r="G47" s="6"/>
      <c r="H47" s="6"/>
      <c r="I47" s="6"/>
      <c r="J47" s="6"/>
      <c r="K47" s="6"/>
      <c r="L47" s="6"/>
      <c r="M47" s="21"/>
      <c r="N47" s="1"/>
      <c r="O47" s="21"/>
      <c r="P47" s="21"/>
      <c r="Q47" s="1"/>
    </row>
    <row r="48" spans="1:17" ht="9.75" customHeight="1">
      <c r="A48" s="119"/>
      <c r="B48" s="125"/>
      <c r="C48" s="112" t="s">
        <v>61</v>
      </c>
      <c r="D48" s="113"/>
      <c r="E48" s="10" t="s">
        <v>62</v>
      </c>
      <c r="F48" s="6"/>
      <c r="G48" s="6"/>
      <c r="H48" s="6"/>
      <c r="I48" s="6"/>
      <c r="J48" s="6"/>
      <c r="K48" s="6"/>
      <c r="L48" s="6"/>
      <c r="M48" s="21"/>
      <c r="N48" s="1"/>
      <c r="O48" s="21"/>
      <c r="P48" s="21"/>
      <c r="Q48" s="1"/>
    </row>
    <row r="49" spans="1:16" ht="9.75" customHeight="1">
      <c r="A49" s="119"/>
      <c r="B49" s="125"/>
      <c r="C49" s="114"/>
      <c r="D49" s="115"/>
      <c r="E49" s="10" t="s">
        <v>63</v>
      </c>
      <c r="F49" s="6"/>
      <c r="G49" s="6"/>
      <c r="H49" s="6"/>
      <c r="I49" s="6"/>
      <c r="J49" s="6"/>
      <c r="K49" s="6"/>
      <c r="L49" s="6"/>
      <c r="M49" s="21"/>
      <c r="N49" s="1"/>
      <c r="O49" s="21"/>
      <c r="P49" s="21"/>
    </row>
    <row r="50" spans="1:16" ht="9.75" customHeight="1">
      <c r="A50" s="119"/>
      <c r="B50" s="125"/>
      <c r="C50" s="114"/>
      <c r="D50" s="115"/>
      <c r="E50" s="10" t="s">
        <v>64</v>
      </c>
      <c r="F50" s="6"/>
      <c r="G50" s="6"/>
      <c r="H50" s="6"/>
      <c r="I50" s="6"/>
      <c r="J50" s="6"/>
      <c r="K50" s="6"/>
      <c r="L50" s="6"/>
      <c r="M50" s="21"/>
      <c r="N50" s="1"/>
      <c r="O50" s="21"/>
      <c r="P50" s="21"/>
    </row>
    <row r="51" spans="1:16" ht="9.75" customHeight="1">
      <c r="A51" s="119"/>
      <c r="B51" s="125"/>
      <c r="C51" s="114"/>
      <c r="D51" s="115"/>
      <c r="E51" s="10" t="s">
        <v>65</v>
      </c>
      <c r="F51" s="6"/>
      <c r="G51" s="6"/>
      <c r="H51" s="6"/>
      <c r="I51" s="6"/>
      <c r="J51" s="6"/>
      <c r="K51" s="6"/>
      <c r="L51" s="6"/>
      <c r="M51" s="21"/>
      <c r="N51" s="1"/>
      <c r="O51" s="21"/>
      <c r="P51" s="21"/>
    </row>
    <row r="52" spans="1:16" ht="9.75" customHeight="1">
      <c r="A52" s="119"/>
      <c r="B52" s="125"/>
      <c r="C52" s="116"/>
      <c r="D52" s="117"/>
      <c r="E52" s="10" t="s">
        <v>66</v>
      </c>
      <c r="F52" s="6"/>
      <c r="G52" s="6"/>
      <c r="H52" s="6"/>
      <c r="I52" s="6"/>
      <c r="J52" s="6"/>
      <c r="K52" s="6"/>
      <c r="L52" s="6"/>
      <c r="M52" s="21"/>
      <c r="N52" s="1"/>
      <c r="O52" s="21"/>
      <c r="P52" s="21"/>
    </row>
    <row r="53" spans="1:16" ht="9.75" customHeight="1">
      <c r="A53" s="119"/>
      <c r="B53" s="22" t="s">
        <v>67</v>
      </c>
      <c r="C53" s="23"/>
      <c r="D53" s="23"/>
      <c r="E53" s="23"/>
      <c r="F53" s="6">
        <v>38050087</v>
      </c>
      <c r="G53" s="6">
        <v>313644</v>
      </c>
      <c r="H53" s="6">
        <v>974047</v>
      </c>
      <c r="I53" s="6">
        <v>86501</v>
      </c>
      <c r="J53" s="6">
        <v>21202251</v>
      </c>
      <c r="K53" s="6">
        <f>SUM(F53:I53)</f>
        <v>39424279</v>
      </c>
      <c r="L53" s="6">
        <f>SUM(J53:K53)</f>
        <v>60626530</v>
      </c>
      <c r="M53" s="21"/>
      <c r="N53" s="1"/>
      <c r="O53" s="21"/>
      <c r="P53" s="21"/>
    </row>
    <row r="54" spans="1:16" ht="9.75" customHeight="1">
      <c r="A54" s="119"/>
      <c r="B54" s="22" t="s">
        <v>68</v>
      </c>
      <c r="C54" s="23"/>
      <c r="D54" s="23"/>
      <c r="E54" s="23"/>
      <c r="F54" s="6">
        <v>51626154</v>
      </c>
      <c r="G54" s="6">
        <v>511910</v>
      </c>
      <c r="H54" s="6">
        <v>1576810</v>
      </c>
      <c r="I54" s="6">
        <v>127789</v>
      </c>
      <c r="J54" s="6">
        <v>25922972</v>
      </c>
      <c r="K54" s="6">
        <f>SUM(F54:I54)</f>
        <v>53842663</v>
      </c>
      <c r="L54" s="6">
        <f>SUM(J54:K54)</f>
        <v>79765635</v>
      </c>
      <c r="M54" s="21"/>
      <c r="N54" s="1"/>
      <c r="O54" s="21"/>
      <c r="P54" s="21"/>
    </row>
    <row r="55" spans="1:16" ht="9.75" customHeight="1">
      <c r="A55" s="119"/>
      <c r="B55" s="22" t="s">
        <v>69</v>
      </c>
      <c r="C55" s="23"/>
      <c r="D55" s="23"/>
      <c r="E55" s="23"/>
      <c r="F55" s="7">
        <v>73.70312148373478</v>
      </c>
      <c r="G55" s="7">
        <v>61.3</v>
      </c>
      <c r="H55" s="7">
        <v>61.8</v>
      </c>
      <c r="I55" s="7">
        <v>67.7</v>
      </c>
      <c r="J55" s="7">
        <v>81.8</v>
      </c>
      <c r="K55" s="7">
        <f>K53/K54*100</f>
        <v>73.22126507747213</v>
      </c>
      <c r="L55" s="7">
        <f>L53/L54*100</f>
        <v>76.00582631856439</v>
      </c>
      <c r="M55" s="21"/>
      <c r="N55" s="1"/>
      <c r="O55" s="21"/>
      <c r="P55" s="21"/>
    </row>
    <row r="56" spans="1:16" ht="9.75" customHeight="1">
      <c r="A56" s="119"/>
      <c r="B56" s="22" t="s">
        <v>70</v>
      </c>
      <c r="C56" s="23"/>
      <c r="D56" s="23"/>
      <c r="E56" s="23"/>
      <c r="F56" s="7">
        <v>97.9</v>
      </c>
      <c r="G56" s="7">
        <v>114.3</v>
      </c>
      <c r="H56" s="7">
        <v>120.8</v>
      </c>
      <c r="I56" s="7">
        <v>86.9</v>
      </c>
      <c r="J56" s="7">
        <v>109.2</v>
      </c>
      <c r="K56" s="7">
        <f>K53*1000/K33</f>
        <v>98.43076986808182</v>
      </c>
      <c r="L56" s="7">
        <f>L53*1000/L33</f>
        <v>101.9576132914527</v>
      </c>
      <c r="M56" s="21"/>
      <c r="N56" s="1"/>
      <c r="O56" s="21"/>
      <c r="P56" s="21"/>
    </row>
    <row r="57" spans="1:16" ht="9.75" customHeight="1">
      <c r="A57" s="119"/>
      <c r="B57" s="22" t="s">
        <v>71</v>
      </c>
      <c r="C57" s="23"/>
      <c r="D57" s="23"/>
      <c r="E57" s="23"/>
      <c r="F57" s="7">
        <v>132.8</v>
      </c>
      <c r="G57" s="7">
        <v>186.5</v>
      </c>
      <c r="H57" s="7">
        <v>195.6</v>
      </c>
      <c r="I57" s="7">
        <v>128.4</v>
      </c>
      <c r="J57" s="7">
        <v>133.6</v>
      </c>
      <c r="K57" s="7">
        <f>K54*1000/K33</f>
        <v>134.42921228407715</v>
      </c>
      <c r="L57" s="7">
        <f>L54*1000/L33</f>
        <v>134.14447053587207</v>
      </c>
      <c r="M57" s="21"/>
      <c r="N57" s="1"/>
      <c r="O57" s="21"/>
      <c r="P57" s="21"/>
    </row>
    <row r="58" spans="1:16" ht="9.75" customHeight="1">
      <c r="A58" s="120"/>
      <c r="B58" s="24" t="s">
        <v>72</v>
      </c>
      <c r="C58" s="25"/>
      <c r="D58" s="25"/>
      <c r="E58" s="25"/>
      <c r="F58" s="26">
        <v>34.900000000000006</v>
      </c>
      <c r="G58" s="26">
        <v>72.2</v>
      </c>
      <c r="H58" s="26">
        <v>74.8</v>
      </c>
      <c r="I58" s="26">
        <v>41.5</v>
      </c>
      <c r="J58" s="26">
        <v>24.4</v>
      </c>
      <c r="K58" s="26">
        <f>K57-K56</f>
        <v>35.99844241599533</v>
      </c>
      <c r="L58" s="26">
        <f>L57-L56</f>
        <v>32.18685724441937</v>
      </c>
      <c r="M58" s="21"/>
      <c r="N58" s="1"/>
      <c r="O58" s="21"/>
      <c r="P58" s="21"/>
    </row>
    <row r="59" spans="1:16" ht="9.75" customHeight="1">
      <c r="A59" s="19"/>
      <c r="B59" s="1"/>
      <c r="C59" s="1"/>
      <c r="D59" s="1"/>
      <c r="E59" s="15" t="s">
        <v>73</v>
      </c>
      <c r="F59" s="1"/>
      <c r="G59" s="1"/>
      <c r="H59" s="1"/>
      <c r="I59" s="1"/>
      <c r="J59" s="19"/>
      <c r="K59" s="1"/>
      <c r="L59" s="1"/>
      <c r="M59" s="1"/>
      <c r="N59" s="1"/>
      <c r="O59" s="1"/>
      <c r="P59" s="1"/>
    </row>
    <row r="65" ht="9.75" customHeight="1">
      <c r="J65" s="20"/>
    </row>
  </sheetData>
  <sheetProtection/>
  <mergeCells count="49">
    <mergeCell ref="A5:E5"/>
    <mergeCell ref="B14:E14"/>
    <mergeCell ref="B15:E15"/>
    <mergeCell ref="B12:E12"/>
    <mergeCell ref="B13:E13"/>
    <mergeCell ref="A37:A39"/>
    <mergeCell ref="B37:E37"/>
    <mergeCell ref="B38:E38"/>
    <mergeCell ref="B39:E39"/>
    <mergeCell ref="A34:E34"/>
    <mergeCell ref="D35:E35"/>
    <mergeCell ref="B35:C36"/>
    <mergeCell ref="C47:D47"/>
    <mergeCell ref="B16:E16"/>
    <mergeCell ref="B17:E17"/>
    <mergeCell ref="B18:E18"/>
    <mergeCell ref="A19:E19"/>
    <mergeCell ref="C32:E32"/>
    <mergeCell ref="B27:E27"/>
    <mergeCell ref="B28:D29"/>
    <mergeCell ref="C24:E24"/>
    <mergeCell ref="C25:E25"/>
    <mergeCell ref="B20:B22"/>
    <mergeCell ref="C20:E20"/>
    <mergeCell ref="A26:A33"/>
    <mergeCell ref="B26:E26"/>
    <mergeCell ref="B30:E30"/>
    <mergeCell ref="C31:E31"/>
    <mergeCell ref="B33:E33"/>
    <mergeCell ref="A4:E4"/>
    <mergeCell ref="C48:D52"/>
    <mergeCell ref="A41:A58"/>
    <mergeCell ref="B41:C45"/>
    <mergeCell ref="B47:B52"/>
    <mergeCell ref="C21:E21"/>
    <mergeCell ref="C22:E22"/>
    <mergeCell ref="B23:B25"/>
    <mergeCell ref="C23:E23"/>
    <mergeCell ref="A40:E40"/>
    <mergeCell ref="D36:E36"/>
    <mergeCell ref="A1:E2"/>
    <mergeCell ref="A6:A18"/>
    <mergeCell ref="B6:E6"/>
    <mergeCell ref="B7:E7"/>
    <mergeCell ref="B8:E8"/>
    <mergeCell ref="B9:E9"/>
    <mergeCell ref="B10:E10"/>
    <mergeCell ref="B11:E11"/>
    <mergeCell ref="A3:E3"/>
  </mergeCells>
  <printOptions/>
  <pageMargins left="0.7874015748031497" right="0.7874015748031497" top="1.1811023622047245" bottom="0.7874015748031497" header="0.5118110236220472" footer="0.5118110236220472"/>
  <pageSetup firstPageNumber="197" useFirstPageNumber="1" horizontalDpi="600" verticalDpi="600" orientation="portrait" paperSize="9" r:id="rId1"/>
  <headerFooter>
    <oddHeader>&amp;L&amp;"ＭＳ ゴシック,標準"Ⅲ　平成23年度地方公営企業事業別決算状況
　２　法非適用事業
　　（２）下水道事業（法適用・法非適用合計）&amp;R
&amp;"ＭＳ ゴシック,標準"&amp;A</oddHeader>
    <oddFooter>&amp;C&amp;"ＭＳ ゴシック,標準"&amp;9&amp;P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77"/>
  <sheetViews>
    <sheetView zoomScale="120" zoomScaleNormal="120" zoomScalePageLayoutView="0" workbookViewId="0" topLeftCell="A1">
      <selection activeCell="A1" sqref="A1:E2"/>
    </sheetView>
  </sheetViews>
  <sheetFormatPr defaultColWidth="8.796875" defaultRowHeight="9.75" customHeight="1"/>
  <cols>
    <col min="1" max="4" width="1.59765625" style="0" customWidth="1"/>
    <col min="5" max="5" width="15.59765625" style="0" customWidth="1"/>
    <col min="6" max="8" width="0" style="0" hidden="1" customWidth="1"/>
    <col min="9" max="9" width="9" style="0" hidden="1" customWidth="1"/>
    <col min="10" max="10" width="9.59765625" style="0" customWidth="1"/>
  </cols>
  <sheetData>
    <row r="1" spans="1:19" ht="9.75" customHeight="1">
      <c r="A1" s="95" t="s">
        <v>0</v>
      </c>
      <c r="B1" s="160"/>
      <c r="C1" s="160"/>
      <c r="D1" s="160"/>
      <c r="E1" s="161"/>
      <c r="F1" s="2" t="s">
        <v>1</v>
      </c>
      <c r="G1" s="2" t="s">
        <v>1</v>
      </c>
      <c r="H1" s="2" t="s">
        <v>1</v>
      </c>
      <c r="I1" s="2" t="s">
        <v>1</v>
      </c>
      <c r="J1" s="2" t="s">
        <v>2</v>
      </c>
      <c r="K1" s="1"/>
      <c r="L1" s="1"/>
      <c r="M1" s="1"/>
      <c r="N1" s="1"/>
      <c r="O1" s="1"/>
      <c r="P1" s="1"/>
      <c r="Q1" s="1"/>
      <c r="R1" s="1"/>
      <c r="S1" s="1"/>
    </row>
    <row r="2" spans="1:19" ht="9.75" customHeight="1">
      <c r="A2" s="162"/>
      <c r="B2" s="163"/>
      <c r="C2" s="163"/>
      <c r="D2" s="163"/>
      <c r="E2" s="164"/>
      <c r="F2" s="8" t="s">
        <v>3</v>
      </c>
      <c r="G2" s="8" t="s">
        <v>4</v>
      </c>
      <c r="H2" s="8" t="s">
        <v>74</v>
      </c>
      <c r="I2" s="8" t="s">
        <v>6</v>
      </c>
      <c r="J2" s="8" t="s">
        <v>8</v>
      </c>
      <c r="K2" s="1"/>
      <c r="L2" s="1"/>
      <c r="M2" s="1"/>
      <c r="N2" s="1"/>
      <c r="O2" s="1"/>
      <c r="P2" s="1"/>
      <c r="Q2" s="1"/>
      <c r="R2" s="1"/>
      <c r="S2" s="1"/>
    </row>
    <row r="3" spans="1:19" ht="9.75" customHeight="1">
      <c r="A3" s="165" t="s">
        <v>75</v>
      </c>
      <c r="B3" s="166" t="s">
        <v>76</v>
      </c>
      <c r="C3" s="166"/>
      <c r="D3" s="166"/>
      <c r="E3" s="167"/>
      <c r="F3" s="88">
        <v>63747308</v>
      </c>
      <c r="G3" s="88">
        <v>1116248</v>
      </c>
      <c r="H3" s="88">
        <v>2916452</v>
      </c>
      <c r="I3" s="88">
        <v>157884</v>
      </c>
      <c r="J3" s="88">
        <v>67937892</v>
      </c>
      <c r="K3" s="1"/>
      <c r="L3" s="1"/>
      <c r="M3" s="92"/>
      <c r="N3" s="1"/>
      <c r="O3" s="92"/>
      <c r="P3" s="92"/>
      <c r="Q3" s="92"/>
      <c r="R3" s="92"/>
      <c r="S3" s="92"/>
    </row>
    <row r="4" spans="1:19" ht="9.75" customHeight="1">
      <c r="A4" s="159"/>
      <c r="B4" s="31"/>
      <c r="C4" s="129" t="s">
        <v>77</v>
      </c>
      <c r="D4" s="130"/>
      <c r="E4" s="131"/>
      <c r="F4" s="88">
        <v>47173060</v>
      </c>
      <c r="G4" s="88">
        <v>318883</v>
      </c>
      <c r="H4" s="88">
        <v>974349</v>
      </c>
      <c r="I4" s="88">
        <v>86501</v>
      </c>
      <c r="J4" s="88">
        <v>48552793</v>
      </c>
      <c r="K4" s="1"/>
      <c r="L4" s="1"/>
      <c r="M4" s="92"/>
      <c r="N4" s="1"/>
      <c r="O4" s="92"/>
      <c r="P4" s="92"/>
      <c r="Q4" s="92"/>
      <c r="R4" s="92"/>
      <c r="S4" s="92"/>
    </row>
    <row r="5" spans="1:19" ht="9.75" customHeight="1">
      <c r="A5" s="159"/>
      <c r="B5" s="78"/>
      <c r="C5" s="79"/>
      <c r="D5" s="93" t="s">
        <v>78</v>
      </c>
      <c r="E5" s="94"/>
      <c r="F5" s="88">
        <v>38050087</v>
      </c>
      <c r="G5" s="88">
        <v>313644</v>
      </c>
      <c r="H5" s="88">
        <v>974047</v>
      </c>
      <c r="I5" s="88">
        <v>86501</v>
      </c>
      <c r="J5" s="88">
        <v>39424279</v>
      </c>
      <c r="K5" s="1"/>
      <c r="L5" s="1"/>
      <c r="M5" s="92"/>
      <c r="N5" s="1"/>
      <c r="O5" s="92"/>
      <c r="P5" s="92"/>
      <c r="Q5" s="92"/>
      <c r="R5" s="92"/>
      <c r="S5" s="92"/>
    </row>
    <row r="6" spans="1:19" ht="9.75" customHeight="1">
      <c r="A6" s="159"/>
      <c r="B6" s="78"/>
      <c r="C6" s="79"/>
      <c r="D6" s="93" t="s">
        <v>79</v>
      </c>
      <c r="E6" s="94"/>
      <c r="F6" s="88">
        <v>9013786</v>
      </c>
      <c r="G6" s="88">
        <v>5074</v>
      </c>
      <c r="H6" s="88">
        <v>0</v>
      </c>
      <c r="I6" s="88">
        <v>0</v>
      </c>
      <c r="J6" s="88">
        <v>9018860</v>
      </c>
      <c r="K6" s="1"/>
      <c r="L6" s="1"/>
      <c r="M6" s="92"/>
      <c r="N6" s="1"/>
      <c r="O6" s="92"/>
      <c r="P6" s="92"/>
      <c r="Q6" s="92"/>
      <c r="R6" s="92"/>
      <c r="S6" s="92"/>
    </row>
    <row r="7" spans="1:19" ht="9.75" customHeight="1">
      <c r="A7" s="159"/>
      <c r="B7" s="78"/>
      <c r="C7" s="79"/>
      <c r="D7" s="93" t="s">
        <v>80</v>
      </c>
      <c r="E7" s="94"/>
      <c r="F7" s="88">
        <v>10956</v>
      </c>
      <c r="G7" s="88">
        <v>0</v>
      </c>
      <c r="H7" s="88">
        <v>0</v>
      </c>
      <c r="I7" s="88">
        <v>0</v>
      </c>
      <c r="J7" s="88">
        <v>10956</v>
      </c>
      <c r="K7" s="1"/>
      <c r="L7" s="1"/>
      <c r="M7" s="92"/>
      <c r="N7" s="1"/>
      <c r="O7" s="92"/>
      <c r="P7" s="92"/>
      <c r="Q7" s="92"/>
      <c r="R7" s="92"/>
      <c r="S7" s="92"/>
    </row>
    <row r="8" spans="1:19" ht="9.75" customHeight="1">
      <c r="A8" s="159"/>
      <c r="B8" s="78"/>
      <c r="C8" s="80"/>
      <c r="D8" s="93" t="s">
        <v>81</v>
      </c>
      <c r="E8" s="94"/>
      <c r="F8" s="88">
        <v>98231</v>
      </c>
      <c r="G8" s="88">
        <v>165</v>
      </c>
      <c r="H8" s="88">
        <v>302</v>
      </c>
      <c r="I8" s="88">
        <v>0</v>
      </c>
      <c r="J8" s="88">
        <v>98698</v>
      </c>
      <c r="K8" s="1"/>
      <c r="L8" s="1"/>
      <c r="M8" s="92"/>
      <c r="N8" s="1"/>
      <c r="O8" s="92"/>
      <c r="P8" s="92"/>
      <c r="Q8" s="92"/>
      <c r="R8" s="92"/>
      <c r="S8" s="92"/>
    </row>
    <row r="9" spans="1:19" ht="9.75" customHeight="1">
      <c r="A9" s="159"/>
      <c r="B9" s="78"/>
      <c r="C9" s="129" t="s">
        <v>82</v>
      </c>
      <c r="D9" s="130"/>
      <c r="E9" s="131"/>
      <c r="F9" s="88">
        <v>16574248</v>
      </c>
      <c r="G9" s="88">
        <v>797365</v>
      </c>
      <c r="H9" s="88">
        <v>1942103</v>
      </c>
      <c r="I9" s="88">
        <v>71383</v>
      </c>
      <c r="J9" s="88">
        <v>19385099</v>
      </c>
      <c r="K9" s="1"/>
      <c r="L9" s="1"/>
      <c r="M9" s="92"/>
      <c r="N9" s="1"/>
      <c r="O9" s="92"/>
      <c r="P9" s="92"/>
      <c r="Q9" s="92"/>
      <c r="R9" s="92"/>
      <c r="S9" s="92"/>
    </row>
    <row r="10" spans="1:19" ht="9.75" customHeight="1">
      <c r="A10" s="159"/>
      <c r="B10" s="78"/>
      <c r="C10" s="79"/>
      <c r="D10" s="93" t="s">
        <v>83</v>
      </c>
      <c r="E10" s="94"/>
      <c r="F10" s="88">
        <v>9450</v>
      </c>
      <c r="G10" s="88">
        <v>0</v>
      </c>
      <c r="H10" s="88">
        <v>0</v>
      </c>
      <c r="I10" s="88">
        <v>35</v>
      </c>
      <c r="J10" s="88">
        <v>9485</v>
      </c>
      <c r="K10" s="1"/>
      <c r="L10" s="1"/>
      <c r="M10" s="92"/>
      <c r="N10" s="1"/>
      <c r="O10" s="92"/>
      <c r="P10" s="92"/>
      <c r="Q10" s="92"/>
      <c r="R10" s="92"/>
      <c r="S10" s="92"/>
    </row>
    <row r="11" spans="1:19" ht="9.75" customHeight="1">
      <c r="A11" s="159"/>
      <c r="B11" s="78"/>
      <c r="C11" s="79"/>
      <c r="D11" s="93" t="s">
        <v>84</v>
      </c>
      <c r="E11" s="94"/>
      <c r="F11" s="88">
        <v>41057</v>
      </c>
      <c r="G11" s="88">
        <v>0</v>
      </c>
      <c r="H11" s="88">
        <v>15347</v>
      </c>
      <c r="I11" s="88">
        <v>2890</v>
      </c>
      <c r="J11" s="88">
        <v>59294</v>
      </c>
      <c r="K11" s="1"/>
      <c r="L11" s="1"/>
      <c r="M11" s="92"/>
      <c r="N11" s="1"/>
      <c r="O11" s="92"/>
      <c r="P11" s="92"/>
      <c r="Q11" s="92"/>
      <c r="R11" s="92"/>
      <c r="S11" s="92"/>
    </row>
    <row r="12" spans="1:19" ht="9.75" customHeight="1">
      <c r="A12" s="159"/>
      <c r="B12" s="78"/>
      <c r="C12" s="79"/>
      <c r="D12" s="93" t="s">
        <v>85</v>
      </c>
      <c r="E12" s="94"/>
      <c r="F12" s="88">
        <v>13146152</v>
      </c>
      <c r="G12" s="88">
        <v>791506</v>
      </c>
      <c r="H12" s="88">
        <v>1872618</v>
      </c>
      <c r="I12" s="88">
        <v>62791</v>
      </c>
      <c r="J12" s="88">
        <v>15873067</v>
      </c>
      <c r="K12" s="1"/>
      <c r="L12" s="1"/>
      <c r="M12" s="92"/>
      <c r="N12" s="1"/>
      <c r="O12" s="92"/>
      <c r="P12" s="92"/>
      <c r="Q12" s="92"/>
      <c r="R12" s="92"/>
      <c r="S12" s="92"/>
    </row>
    <row r="13" spans="1:19" ht="9.75" customHeight="1">
      <c r="A13" s="159"/>
      <c r="B13" s="78"/>
      <c r="C13" s="79"/>
      <c r="D13" s="129" t="s">
        <v>81</v>
      </c>
      <c r="E13" s="131"/>
      <c r="F13" s="88">
        <v>3377589</v>
      </c>
      <c r="G13" s="88">
        <v>5859</v>
      </c>
      <c r="H13" s="88">
        <v>54138</v>
      </c>
      <c r="I13" s="88">
        <v>5667</v>
      </c>
      <c r="J13" s="88">
        <v>3443253</v>
      </c>
      <c r="K13" s="1"/>
      <c r="L13" s="1"/>
      <c r="M13" s="92"/>
      <c r="N13" s="1"/>
      <c r="O13" s="92"/>
      <c r="P13" s="92"/>
      <c r="Q13" s="92"/>
      <c r="R13" s="92"/>
      <c r="S13" s="92"/>
    </row>
    <row r="14" spans="1:19" ht="9.75" customHeight="1">
      <c r="A14" s="159"/>
      <c r="B14" s="130" t="s">
        <v>86</v>
      </c>
      <c r="C14" s="130"/>
      <c r="D14" s="130"/>
      <c r="E14" s="131"/>
      <c r="F14" s="88">
        <v>43917387</v>
      </c>
      <c r="G14" s="88">
        <v>695569</v>
      </c>
      <c r="H14" s="88">
        <v>2196129</v>
      </c>
      <c r="I14" s="88">
        <v>127376</v>
      </c>
      <c r="J14" s="88">
        <v>46936461</v>
      </c>
      <c r="K14" s="1"/>
      <c r="L14" s="1"/>
      <c r="M14" s="92"/>
      <c r="N14" s="1"/>
      <c r="O14" s="92"/>
      <c r="P14" s="92"/>
      <c r="Q14" s="92"/>
      <c r="R14" s="92"/>
      <c r="S14" s="92"/>
    </row>
    <row r="15" spans="1:19" ht="9.75" customHeight="1">
      <c r="A15" s="159"/>
      <c r="B15" s="31"/>
      <c r="C15" s="129" t="s">
        <v>87</v>
      </c>
      <c r="D15" s="130"/>
      <c r="E15" s="131"/>
      <c r="F15" s="88">
        <v>28329419</v>
      </c>
      <c r="G15" s="88">
        <v>283366</v>
      </c>
      <c r="H15" s="88">
        <v>1456111</v>
      </c>
      <c r="I15" s="88">
        <v>99402</v>
      </c>
      <c r="J15" s="88">
        <v>30168298</v>
      </c>
      <c r="K15" s="1"/>
      <c r="L15" s="1"/>
      <c r="M15" s="92"/>
      <c r="N15" s="1"/>
      <c r="O15" s="92"/>
      <c r="P15" s="92"/>
      <c r="Q15" s="92"/>
      <c r="R15" s="92"/>
      <c r="S15" s="92"/>
    </row>
    <row r="16" spans="1:19" ht="9.75" customHeight="1">
      <c r="A16" s="159"/>
      <c r="B16" s="78"/>
      <c r="C16" s="79"/>
      <c r="D16" s="93" t="s">
        <v>88</v>
      </c>
      <c r="E16" s="94"/>
      <c r="F16" s="88">
        <v>3014586</v>
      </c>
      <c r="G16" s="88">
        <v>63548</v>
      </c>
      <c r="H16" s="88">
        <v>248310</v>
      </c>
      <c r="I16" s="88">
        <v>25811</v>
      </c>
      <c r="J16" s="88">
        <v>3352255</v>
      </c>
      <c r="K16" s="1"/>
      <c r="L16" s="1"/>
      <c r="M16" s="92"/>
      <c r="N16" s="1"/>
      <c r="O16" s="92"/>
      <c r="P16" s="92"/>
      <c r="Q16" s="92"/>
      <c r="R16" s="92"/>
      <c r="S16" s="92"/>
    </row>
    <row r="17" spans="1:19" ht="9.75" customHeight="1">
      <c r="A17" s="159"/>
      <c r="B17" s="78"/>
      <c r="C17" s="79"/>
      <c r="D17" s="93" t="s">
        <v>89</v>
      </c>
      <c r="E17" s="94"/>
      <c r="F17" s="88">
        <v>989</v>
      </c>
      <c r="G17" s="88">
        <v>0</v>
      </c>
      <c r="H17" s="88">
        <v>0</v>
      </c>
      <c r="I17" s="88">
        <v>0</v>
      </c>
      <c r="J17" s="88">
        <v>989</v>
      </c>
      <c r="K17" s="1"/>
      <c r="L17" s="1"/>
      <c r="M17" s="92"/>
      <c r="N17" s="1"/>
      <c r="O17" s="92"/>
      <c r="P17" s="92"/>
      <c r="Q17" s="92"/>
      <c r="R17" s="92"/>
      <c r="S17" s="92"/>
    </row>
    <row r="18" spans="1:19" ht="9.75" customHeight="1">
      <c r="A18" s="159"/>
      <c r="B18" s="78"/>
      <c r="C18" s="80"/>
      <c r="D18" s="93" t="s">
        <v>81</v>
      </c>
      <c r="E18" s="94"/>
      <c r="F18" s="88">
        <v>25313844</v>
      </c>
      <c r="G18" s="88">
        <v>219818</v>
      </c>
      <c r="H18" s="88">
        <v>1207801</v>
      </c>
      <c r="I18" s="88">
        <v>73591</v>
      </c>
      <c r="J18" s="88">
        <v>26815054</v>
      </c>
      <c r="K18" s="1"/>
      <c r="L18" s="1"/>
      <c r="M18" s="92"/>
      <c r="N18" s="1"/>
      <c r="O18" s="92"/>
      <c r="P18" s="92"/>
      <c r="Q18" s="92"/>
      <c r="R18" s="92"/>
      <c r="S18" s="92"/>
    </row>
    <row r="19" spans="1:19" ht="9.75" customHeight="1">
      <c r="A19" s="159"/>
      <c r="B19" s="78"/>
      <c r="C19" s="129" t="s">
        <v>90</v>
      </c>
      <c r="D19" s="130"/>
      <c r="E19" s="131"/>
      <c r="F19" s="88">
        <v>15587968</v>
      </c>
      <c r="G19" s="88">
        <v>412203</v>
      </c>
      <c r="H19" s="88">
        <v>740018</v>
      </c>
      <c r="I19" s="88">
        <v>27974</v>
      </c>
      <c r="J19" s="88">
        <v>16768163</v>
      </c>
      <c r="K19" s="1"/>
      <c r="L19" s="1"/>
      <c r="M19" s="92"/>
      <c r="N19" s="1"/>
      <c r="O19" s="92"/>
      <c r="P19" s="92"/>
      <c r="Q19" s="92"/>
      <c r="R19" s="92"/>
      <c r="S19" s="92"/>
    </row>
    <row r="20" spans="1:19" ht="9.75" customHeight="1">
      <c r="A20" s="159"/>
      <c r="B20" s="78"/>
      <c r="C20" s="79"/>
      <c r="D20" s="129" t="s">
        <v>91</v>
      </c>
      <c r="E20" s="131"/>
      <c r="F20" s="88">
        <v>14981837</v>
      </c>
      <c r="G20" s="88">
        <v>374058</v>
      </c>
      <c r="H20" s="88">
        <v>732553</v>
      </c>
      <c r="I20" s="88">
        <v>27974</v>
      </c>
      <c r="J20" s="88">
        <v>16116422</v>
      </c>
      <c r="K20" s="1"/>
      <c r="L20" s="1"/>
      <c r="M20" s="92"/>
      <c r="N20" s="1"/>
      <c r="O20" s="92"/>
      <c r="P20" s="92"/>
      <c r="Q20" s="92"/>
      <c r="R20" s="92"/>
      <c r="S20" s="92"/>
    </row>
    <row r="21" spans="1:19" ht="9.75" customHeight="1">
      <c r="A21" s="159"/>
      <c r="B21" s="78"/>
      <c r="C21" s="79"/>
      <c r="D21" s="79"/>
      <c r="E21" s="87" t="s">
        <v>92</v>
      </c>
      <c r="F21" s="88">
        <v>14979380</v>
      </c>
      <c r="G21" s="88">
        <v>374058</v>
      </c>
      <c r="H21" s="88">
        <v>732553</v>
      </c>
      <c r="I21" s="88">
        <v>27974</v>
      </c>
      <c r="J21" s="88">
        <v>16113965</v>
      </c>
      <c r="K21" s="1"/>
      <c r="L21" s="1"/>
      <c r="M21" s="92"/>
      <c r="N21" s="1"/>
      <c r="O21" s="92"/>
      <c r="P21" s="92"/>
      <c r="Q21" s="92"/>
      <c r="R21" s="92"/>
      <c r="S21" s="92"/>
    </row>
    <row r="22" spans="1:19" ht="9.75" customHeight="1">
      <c r="A22" s="159"/>
      <c r="B22" s="78"/>
      <c r="C22" s="79"/>
      <c r="D22" s="80"/>
      <c r="E22" s="87" t="s">
        <v>93</v>
      </c>
      <c r="F22" s="88">
        <v>2457</v>
      </c>
      <c r="G22" s="88">
        <v>0</v>
      </c>
      <c r="H22" s="88">
        <v>0</v>
      </c>
      <c r="I22" s="88">
        <v>0</v>
      </c>
      <c r="J22" s="88">
        <v>2457</v>
      </c>
      <c r="K22" s="1"/>
      <c r="L22" s="1"/>
      <c r="M22" s="92"/>
      <c r="N22" s="1"/>
      <c r="O22" s="92"/>
      <c r="P22" s="92"/>
      <c r="Q22" s="92"/>
      <c r="R22" s="92"/>
      <c r="S22" s="92"/>
    </row>
    <row r="23" spans="1:19" ht="9.75" customHeight="1">
      <c r="A23" s="159"/>
      <c r="B23" s="90"/>
      <c r="C23" s="80"/>
      <c r="D23" s="93" t="s">
        <v>81</v>
      </c>
      <c r="E23" s="94"/>
      <c r="F23" s="88">
        <v>606131</v>
      </c>
      <c r="G23" s="88">
        <v>38145</v>
      </c>
      <c r="H23" s="88">
        <v>7465</v>
      </c>
      <c r="I23" s="88">
        <v>0</v>
      </c>
      <c r="J23" s="88">
        <v>651741</v>
      </c>
      <c r="K23" s="1"/>
      <c r="L23" s="1"/>
      <c r="M23" s="92"/>
      <c r="N23" s="1"/>
      <c r="O23" s="92"/>
      <c r="P23" s="92"/>
      <c r="Q23" s="92"/>
      <c r="R23" s="92"/>
      <c r="S23" s="92"/>
    </row>
    <row r="24" spans="1:19" ht="9.75" customHeight="1">
      <c r="A24" s="118"/>
      <c r="B24" s="93" t="s">
        <v>94</v>
      </c>
      <c r="C24" s="104"/>
      <c r="D24" s="104"/>
      <c r="E24" s="94"/>
      <c r="F24" s="88">
        <v>19829921</v>
      </c>
      <c r="G24" s="88">
        <v>420679</v>
      </c>
      <c r="H24" s="88">
        <v>720323</v>
      </c>
      <c r="I24" s="88">
        <v>30508</v>
      </c>
      <c r="J24" s="88">
        <v>21001431</v>
      </c>
      <c r="K24" s="1"/>
      <c r="L24" s="1"/>
      <c r="M24" s="92"/>
      <c r="N24" s="1"/>
      <c r="O24" s="92"/>
      <c r="P24" s="92"/>
      <c r="Q24" s="92"/>
      <c r="R24" s="92"/>
      <c r="S24" s="92"/>
    </row>
    <row r="25" spans="1:19" ht="9.75" customHeight="1">
      <c r="A25" s="158" t="s">
        <v>95</v>
      </c>
      <c r="B25" s="130" t="s">
        <v>96</v>
      </c>
      <c r="C25" s="130"/>
      <c r="D25" s="130"/>
      <c r="E25" s="131"/>
      <c r="F25" s="88">
        <v>52030604</v>
      </c>
      <c r="G25" s="88">
        <v>638331</v>
      </c>
      <c r="H25" s="88">
        <v>1871586</v>
      </c>
      <c r="I25" s="88">
        <v>341656</v>
      </c>
      <c r="J25" s="88">
        <v>54882177</v>
      </c>
      <c r="K25" s="1"/>
      <c r="L25" s="1"/>
      <c r="M25" s="92"/>
      <c r="N25" s="1"/>
      <c r="O25" s="92"/>
      <c r="P25" s="92"/>
      <c r="Q25" s="92"/>
      <c r="R25" s="92"/>
      <c r="S25" s="92"/>
    </row>
    <row r="26" spans="1:19" ht="9.75" customHeight="1">
      <c r="A26" s="159"/>
      <c r="B26" s="31"/>
      <c r="C26" s="129" t="s">
        <v>97</v>
      </c>
      <c r="D26" s="130"/>
      <c r="E26" s="131"/>
      <c r="F26" s="88">
        <v>25996200</v>
      </c>
      <c r="G26" s="88">
        <v>174200</v>
      </c>
      <c r="H26" s="88">
        <v>544900</v>
      </c>
      <c r="I26" s="88">
        <v>91900</v>
      </c>
      <c r="J26" s="88">
        <v>26807200</v>
      </c>
      <c r="K26" s="1"/>
      <c r="L26" s="1"/>
      <c r="M26" s="92"/>
      <c r="N26" s="1"/>
      <c r="O26" s="92"/>
      <c r="P26" s="92"/>
      <c r="Q26" s="92"/>
      <c r="R26" s="92"/>
      <c r="S26" s="92"/>
    </row>
    <row r="27" spans="1:19" ht="9.75" customHeight="1">
      <c r="A27" s="159"/>
      <c r="B27" s="31"/>
      <c r="C27" s="80"/>
      <c r="D27" s="93" t="s">
        <v>98</v>
      </c>
      <c r="E27" s="94"/>
      <c r="F27" s="88">
        <v>3940300</v>
      </c>
      <c r="G27" s="88">
        <v>0</v>
      </c>
      <c r="H27" s="88">
        <v>68000</v>
      </c>
      <c r="I27" s="88">
        <v>0</v>
      </c>
      <c r="J27" s="88">
        <v>4008300</v>
      </c>
      <c r="K27" s="1"/>
      <c r="L27" s="1"/>
      <c r="M27" s="92"/>
      <c r="N27" s="1"/>
      <c r="O27" s="92"/>
      <c r="P27" s="92"/>
      <c r="Q27" s="92"/>
      <c r="R27" s="92"/>
      <c r="S27" s="92"/>
    </row>
    <row r="28" spans="1:19" ht="9.75" customHeight="1">
      <c r="A28" s="159"/>
      <c r="B28" s="78"/>
      <c r="C28" s="93" t="s">
        <v>99</v>
      </c>
      <c r="D28" s="104"/>
      <c r="E28" s="94"/>
      <c r="F28" s="88">
        <v>15996831</v>
      </c>
      <c r="G28" s="88">
        <v>289609</v>
      </c>
      <c r="H28" s="88">
        <v>775376</v>
      </c>
      <c r="I28" s="88">
        <v>39607</v>
      </c>
      <c r="J28" s="88">
        <v>17101423</v>
      </c>
      <c r="K28" s="1"/>
      <c r="L28" s="1"/>
      <c r="M28" s="92"/>
      <c r="N28" s="1"/>
      <c r="O28" s="92"/>
      <c r="P28" s="92"/>
      <c r="Q28" s="92"/>
      <c r="R28" s="92"/>
      <c r="S28" s="92"/>
    </row>
    <row r="29" spans="1:19" ht="9.75" customHeight="1">
      <c r="A29" s="159"/>
      <c r="B29" s="78"/>
      <c r="C29" s="93" t="s">
        <v>100</v>
      </c>
      <c r="D29" s="104"/>
      <c r="E29" s="94"/>
      <c r="F29" s="88">
        <v>67000</v>
      </c>
      <c r="G29" s="88">
        <v>0</v>
      </c>
      <c r="H29" s="88">
        <v>0</v>
      </c>
      <c r="I29" s="88">
        <v>0</v>
      </c>
      <c r="J29" s="88">
        <v>67000</v>
      </c>
      <c r="K29" s="1"/>
      <c r="L29" s="1"/>
      <c r="M29" s="92"/>
      <c r="N29" s="1"/>
      <c r="O29" s="92"/>
      <c r="P29" s="92"/>
      <c r="Q29" s="92"/>
      <c r="R29" s="92"/>
      <c r="S29" s="92"/>
    </row>
    <row r="30" spans="1:19" ht="9.75" customHeight="1">
      <c r="A30" s="159"/>
      <c r="B30" s="78"/>
      <c r="C30" s="93" t="s">
        <v>101</v>
      </c>
      <c r="D30" s="104"/>
      <c r="E30" s="94"/>
      <c r="F30" s="88">
        <v>0</v>
      </c>
      <c r="G30" s="88">
        <v>0</v>
      </c>
      <c r="H30" s="88">
        <v>0</v>
      </c>
      <c r="I30" s="88">
        <v>0</v>
      </c>
      <c r="J30" s="88">
        <v>0</v>
      </c>
      <c r="K30" s="1"/>
      <c r="L30" s="1"/>
      <c r="M30" s="92"/>
      <c r="N30" s="1"/>
      <c r="O30" s="92"/>
      <c r="P30" s="92"/>
      <c r="Q30" s="92"/>
      <c r="R30" s="92"/>
      <c r="S30" s="92"/>
    </row>
    <row r="31" spans="1:19" ht="9.75" customHeight="1">
      <c r="A31" s="159"/>
      <c r="B31" s="78"/>
      <c r="C31" s="93" t="s">
        <v>83</v>
      </c>
      <c r="D31" s="104"/>
      <c r="E31" s="94"/>
      <c r="F31" s="88">
        <v>7207903</v>
      </c>
      <c r="G31" s="88">
        <v>119000</v>
      </c>
      <c r="H31" s="88">
        <v>328234</v>
      </c>
      <c r="I31" s="88">
        <v>147670</v>
      </c>
      <c r="J31" s="88">
        <v>7802807</v>
      </c>
      <c r="K31" s="1"/>
      <c r="L31" s="1"/>
      <c r="M31" s="92"/>
      <c r="N31" s="1"/>
      <c r="O31" s="92"/>
      <c r="P31" s="92"/>
      <c r="Q31" s="92"/>
      <c r="R31" s="92"/>
      <c r="S31" s="92"/>
    </row>
    <row r="32" spans="1:19" ht="9.75" customHeight="1">
      <c r="A32" s="159"/>
      <c r="B32" s="78"/>
      <c r="C32" s="93" t="s">
        <v>84</v>
      </c>
      <c r="D32" s="104"/>
      <c r="E32" s="94"/>
      <c r="F32" s="88">
        <v>2288</v>
      </c>
      <c r="G32" s="88">
        <v>0</v>
      </c>
      <c r="H32" s="88">
        <v>61695</v>
      </c>
      <c r="I32" s="88">
        <v>27793</v>
      </c>
      <c r="J32" s="88">
        <v>91776</v>
      </c>
      <c r="K32" s="1"/>
      <c r="L32" s="1"/>
      <c r="M32" s="92"/>
      <c r="N32" s="1"/>
      <c r="O32" s="92"/>
      <c r="P32" s="92"/>
      <c r="Q32" s="92"/>
      <c r="R32" s="92"/>
      <c r="S32" s="92"/>
    </row>
    <row r="33" spans="1:19" ht="9.75" customHeight="1">
      <c r="A33" s="159"/>
      <c r="B33" s="78"/>
      <c r="C33" s="93" t="s">
        <v>102</v>
      </c>
      <c r="D33" s="104"/>
      <c r="E33" s="94"/>
      <c r="F33" s="88">
        <v>2048724</v>
      </c>
      <c r="G33" s="88">
        <v>51610</v>
      </c>
      <c r="H33" s="88">
        <v>139499</v>
      </c>
      <c r="I33" s="88">
        <v>34686</v>
      </c>
      <c r="J33" s="88">
        <v>2274519</v>
      </c>
      <c r="K33" s="1"/>
      <c r="L33" s="1"/>
      <c r="M33" s="92"/>
      <c r="N33" s="1"/>
      <c r="O33" s="92"/>
      <c r="P33" s="92"/>
      <c r="Q33" s="92"/>
      <c r="R33" s="92"/>
      <c r="S33" s="92"/>
    </row>
    <row r="34" spans="1:19" ht="9.75" customHeight="1">
      <c r="A34" s="159"/>
      <c r="B34" s="90"/>
      <c r="C34" s="93" t="s">
        <v>81</v>
      </c>
      <c r="D34" s="104"/>
      <c r="E34" s="94"/>
      <c r="F34" s="88">
        <v>711658</v>
      </c>
      <c r="G34" s="88">
        <v>3912</v>
      </c>
      <c r="H34" s="88">
        <v>21882</v>
      </c>
      <c r="I34" s="88">
        <v>0</v>
      </c>
      <c r="J34" s="88">
        <v>737452</v>
      </c>
      <c r="K34" s="1"/>
      <c r="L34" s="1"/>
      <c r="M34" s="92"/>
      <c r="N34" s="1"/>
      <c r="O34" s="92"/>
      <c r="P34" s="92"/>
      <c r="Q34" s="92"/>
      <c r="R34" s="92"/>
      <c r="S34" s="92"/>
    </row>
    <row r="35" spans="1:19" ht="9.75" customHeight="1">
      <c r="A35" s="159"/>
      <c r="B35" s="129" t="s">
        <v>103</v>
      </c>
      <c r="C35" s="130"/>
      <c r="D35" s="130"/>
      <c r="E35" s="131"/>
      <c r="F35" s="88">
        <v>71000531</v>
      </c>
      <c r="G35" s="88">
        <v>1100456</v>
      </c>
      <c r="H35" s="88">
        <v>2531263</v>
      </c>
      <c r="I35" s="88">
        <v>369050</v>
      </c>
      <c r="J35" s="88">
        <v>75001300</v>
      </c>
      <c r="K35" s="1"/>
      <c r="L35" s="1"/>
      <c r="M35" s="92"/>
      <c r="N35" s="1"/>
      <c r="O35" s="92"/>
      <c r="P35" s="92"/>
      <c r="Q35" s="92"/>
      <c r="R35" s="92"/>
      <c r="S35" s="92"/>
    </row>
    <row r="36" spans="1:19" ht="9.75" customHeight="1">
      <c r="A36" s="159"/>
      <c r="B36" s="30"/>
      <c r="C36" s="129" t="s">
        <v>104</v>
      </c>
      <c r="D36" s="130"/>
      <c r="E36" s="131"/>
      <c r="F36" s="88">
        <v>27969997</v>
      </c>
      <c r="G36" s="88">
        <v>335746</v>
      </c>
      <c r="H36" s="88">
        <v>1158714</v>
      </c>
      <c r="I36" s="88">
        <v>323714</v>
      </c>
      <c r="J36" s="88">
        <v>29788171</v>
      </c>
      <c r="K36" s="1"/>
      <c r="L36" s="1"/>
      <c r="M36" s="92"/>
      <c r="N36" s="1"/>
      <c r="O36" s="92"/>
      <c r="P36" s="92"/>
      <c r="Q36" s="92"/>
      <c r="R36" s="92"/>
      <c r="S36" s="92"/>
    </row>
    <row r="37" spans="1:19" ht="9.75" customHeight="1">
      <c r="A37" s="159"/>
      <c r="B37" s="79"/>
      <c r="C37" s="79"/>
      <c r="D37" s="93" t="s">
        <v>88</v>
      </c>
      <c r="E37" s="94"/>
      <c r="F37" s="88">
        <v>1790841</v>
      </c>
      <c r="G37" s="88">
        <v>40991</v>
      </c>
      <c r="H37" s="88">
        <v>119717</v>
      </c>
      <c r="I37" s="88">
        <v>16303</v>
      </c>
      <c r="J37" s="88">
        <v>1967852</v>
      </c>
      <c r="K37" s="1"/>
      <c r="L37" s="1"/>
      <c r="M37" s="92"/>
      <c r="N37" s="1"/>
      <c r="O37" s="92"/>
      <c r="P37" s="92"/>
      <c r="Q37" s="92"/>
      <c r="R37" s="92"/>
      <c r="S37" s="92"/>
    </row>
    <row r="38" spans="1:19" ht="9.75" customHeight="1">
      <c r="A38" s="159"/>
      <c r="B38" s="79"/>
      <c r="C38" s="80"/>
      <c r="D38" s="93" t="s">
        <v>105</v>
      </c>
      <c r="E38" s="94"/>
      <c r="F38" s="88">
        <v>10604</v>
      </c>
      <c r="G38" s="88">
        <v>987</v>
      </c>
      <c r="H38" s="88">
        <v>15830</v>
      </c>
      <c r="I38" s="88">
        <v>0</v>
      </c>
      <c r="J38" s="88">
        <v>27421</v>
      </c>
      <c r="K38" s="1"/>
      <c r="L38" s="1"/>
      <c r="M38" s="92"/>
      <c r="N38" s="1"/>
      <c r="O38" s="92"/>
      <c r="P38" s="92"/>
      <c r="Q38" s="92"/>
      <c r="R38" s="92"/>
      <c r="S38" s="92"/>
    </row>
    <row r="39" spans="1:19" ht="9.75" customHeight="1">
      <c r="A39" s="159"/>
      <c r="B39" s="79"/>
      <c r="C39" s="129" t="s">
        <v>106</v>
      </c>
      <c r="D39" s="130"/>
      <c r="E39" s="131"/>
      <c r="F39" s="88">
        <v>42647242</v>
      </c>
      <c r="G39" s="88">
        <v>764710</v>
      </c>
      <c r="H39" s="88">
        <v>1352169</v>
      </c>
      <c r="I39" s="88">
        <v>41975</v>
      </c>
      <c r="J39" s="88">
        <v>44806096</v>
      </c>
      <c r="K39" s="1"/>
      <c r="L39" s="1"/>
      <c r="M39" s="92"/>
      <c r="N39" s="1"/>
      <c r="O39" s="92"/>
      <c r="P39" s="92"/>
      <c r="Q39" s="92"/>
      <c r="R39" s="92"/>
      <c r="S39" s="92"/>
    </row>
    <row r="40" spans="1:19" ht="9.75" customHeight="1">
      <c r="A40" s="159"/>
      <c r="B40" s="79"/>
      <c r="C40" s="79"/>
      <c r="D40" s="105" t="s">
        <v>107</v>
      </c>
      <c r="E40" s="107"/>
      <c r="F40" s="88">
        <v>38634871</v>
      </c>
      <c r="G40" s="88">
        <v>456743</v>
      </c>
      <c r="H40" s="88">
        <v>897954</v>
      </c>
      <c r="I40" s="88">
        <v>0</v>
      </c>
      <c r="J40" s="88">
        <v>39989568</v>
      </c>
      <c r="K40" s="1"/>
      <c r="L40" s="1"/>
      <c r="M40" s="92"/>
      <c r="N40" s="1"/>
      <c r="O40" s="92"/>
      <c r="P40" s="92"/>
      <c r="Q40" s="92"/>
      <c r="R40" s="92"/>
      <c r="S40" s="92"/>
    </row>
    <row r="41" spans="1:19" ht="9.75" customHeight="1">
      <c r="A41" s="159"/>
      <c r="B41" s="79"/>
      <c r="C41" s="80"/>
      <c r="D41" s="93" t="s">
        <v>108</v>
      </c>
      <c r="E41" s="94"/>
      <c r="F41" s="88">
        <v>1591667</v>
      </c>
      <c r="G41" s="88">
        <v>22820</v>
      </c>
      <c r="H41" s="88">
        <v>0</v>
      </c>
      <c r="I41" s="88">
        <v>0</v>
      </c>
      <c r="J41" s="88">
        <v>1614487</v>
      </c>
      <c r="K41" s="1"/>
      <c r="L41" s="1"/>
      <c r="M41" s="92"/>
      <c r="N41" s="1"/>
      <c r="O41" s="92"/>
      <c r="P41" s="92"/>
      <c r="Q41" s="92"/>
      <c r="R41" s="1"/>
      <c r="S41" s="1"/>
    </row>
    <row r="42" spans="1:19" ht="9.75" customHeight="1">
      <c r="A42" s="159"/>
      <c r="B42" s="79"/>
      <c r="C42" s="93" t="s">
        <v>109</v>
      </c>
      <c r="D42" s="104"/>
      <c r="E42" s="94"/>
      <c r="F42" s="88">
        <v>58600</v>
      </c>
      <c r="G42" s="88">
        <v>0</v>
      </c>
      <c r="H42" s="88">
        <v>0</v>
      </c>
      <c r="I42" s="88">
        <v>0</v>
      </c>
      <c r="J42" s="88">
        <v>58600</v>
      </c>
      <c r="K42" s="1"/>
      <c r="L42" s="1"/>
      <c r="M42" s="92"/>
      <c r="N42" s="1"/>
      <c r="O42" s="92"/>
      <c r="P42" s="92"/>
      <c r="Q42" s="92"/>
      <c r="R42" s="1"/>
      <c r="S42" s="1"/>
    </row>
    <row r="43" spans="1:19" ht="9.75" customHeight="1">
      <c r="A43" s="159"/>
      <c r="B43" s="79"/>
      <c r="C43" s="93" t="s">
        <v>110</v>
      </c>
      <c r="D43" s="104"/>
      <c r="E43" s="94"/>
      <c r="F43" s="88">
        <v>114846</v>
      </c>
      <c r="G43" s="88">
        <v>0</v>
      </c>
      <c r="H43" s="88">
        <v>6425</v>
      </c>
      <c r="I43" s="88">
        <v>0</v>
      </c>
      <c r="J43" s="88">
        <v>121271</v>
      </c>
      <c r="K43" s="1"/>
      <c r="L43" s="1"/>
      <c r="M43" s="92"/>
      <c r="N43" s="1"/>
      <c r="O43" s="92"/>
      <c r="P43" s="92"/>
      <c r="Q43" s="92"/>
      <c r="R43" s="1"/>
      <c r="S43" s="1"/>
    </row>
    <row r="44" spans="1:19" ht="9.75" customHeight="1">
      <c r="A44" s="159"/>
      <c r="B44" s="80"/>
      <c r="C44" s="93" t="s">
        <v>81</v>
      </c>
      <c r="D44" s="104"/>
      <c r="E44" s="94"/>
      <c r="F44" s="88">
        <v>209846</v>
      </c>
      <c r="G44" s="88">
        <v>0</v>
      </c>
      <c r="H44" s="88">
        <v>13955</v>
      </c>
      <c r="I44" s="88">
        <v>3361</v>
      </c>
      <c r="J44" s="88">
        <v>227162</v>
      </c>
      <c r="K44" s="1"/>
      <c r="L44" s="1"/>
      <c r="M44" s="92"/>
      <c r="N44" s="1"/>
      <c r="O44" s="92"/>
      <c r="P44" s="92"/>
      <c r="Q44" s="92"/>
      <c r="R44" s="1"/>
      <c r="S44" s="1"/>
    </row>
    <row r="45" spans="1:19" ht="9.75" customHeight="1">
      <c r="A45" s="118"/>
      <c r="B45" s="104" t="s">
        <v>111</v>
      </c>
      <c r="C45" s="104"/>
      <c r="D45" s="104"/>
      <c r="E45" s="94"/>
      <c r="F45" s="88">
        <v>-18969927</v>
      </c>
      <c r="G45" s="88">
        <v>-462125</v>
      </c>
      <c r="H45" s="88">
        <v>-659677</v>
      </c>
      <c r="I45" s="88">
        <v>-27394</v>
      </c>
      <c r="J45" s="88">
        <v>-20119123</v>
      </c>
      <c r="K45" s="1"/>
      <c r="L45" s="1"/>
      <c r="M45" s="92"/>
      <c r="N45" s="1"/>
      <c r="O45" s="92"/>
      <c r="P45" s="92"/>
      <c r="Q45" s="92"/>
      <c r="R45" s="1"/>
      <c r="S45" s="1"/>
    </row>
    <row r="46" spans="1:19" ht="9.75" customHeight="1">
      <c r="A46" s="111" t="s">
        <v>112</v>
      </c>
      <c r="B46" s="104"/>
      <c r="C46" s="104"/>
      <c r="D46" s="104"/>
      <c r="E46" s="94"/>
      <c r="F46" s="88">
        <v>859994</v>
      </c>
      <c r="G46" s="88">
        <v>-41446</v>
      </c>
      <c r="H46" s="88">
        <v>60646</v>
      </c>
      <c r="I46" s="88">
        <v>3114</v>
      </c>
      <c r="J46" s="88">
        <v>882308</v>
      </c>
      <c r="K46" s="1"/>
      <c r="L46" s="1"/>
      <c r="M46" s="92"/>
      <c r="N46" s="1"/>
      <c r="O46" s="92"/>
      <c r="P46" s="92"/>
      <c r="Q46" s="92"/>
      <c r="R46" s="1"/>
      <c r="S46" s="1"/>
    </row>
    <row r="47" spans="1:19" ht="9.75" customHeight="1">
      <c r="A47" s="111" t="s">
        <v>113</v>
      </c>
      <c r="B47" s="104"/>
      <c r="C47" s="104"/>
      <c r="D47" s="104"/>
      <c r="E47" s="94"/>
      <c r="F47" s="88">
        <v>877540</v>
      </c>
      <c r="G47" s="88">
        <v>12530</v>
      </c>
      <c r="H47" s="88">
        <v>16182</v>
      </c>
      <c r="I47" s="88">
        <v>0</v>
      </c>
      <c r="J47" s="88">
        <v>906252</v>
      </c>
      <c r="K47" s="1"/>
      <c r="L47" s="1"/>
      <c r="M47" s="92"/>
      <c r="N47" s="1"/>
      <c r="O47" s="92"/>
      <c r="P47" s="92"/>
      <c r="Q47" s="92"/>
      <c r="R47" s="1"/>
      <c r="S47" s="1"/>
    </row>
    <row r="48" spans="1:19" ht="9.75" customHeight="1">
      <c r="A48" s="141" t="s">
        <v>114</v>
      </c>
      <c r="B48" s="130"/>
      <c r="C48" s="130"/>
      <c r="D48" s="130"/>
      <c r="E48" s="131"/>
      <c r="F48" s="88">
        <v>4372366</v>
      </c>
      <c r="G48" s="88">
        <v>169812</v>
      </c>
      <c r="H48" s="88">
        <v>392568</v>
      </c>
      <c r="I48" s="88">
        <v>33382</v>
      </c>
      <c r="J48" s="88">
        <v>4968128</v>
      </c>
      <c r="K48" s="1"/>
      <c r="L48" s="1"/>
      <c r="M48" s="92"/>
      <c r="N48" s="1"/>
      <c r="O48" s="92"/>
      <c r="P48" s="92"/>
      <c r="Q48" s="92"/>
      <c r="R48" s="1"/>
      <c r="S48" s="1"/>
    </row>
    <row r="49" spans="1:17" ht="9.75" customHeight="1">
      <c r="A49" s="91"/>
      <c r="B49" s="157" t="s">
        <v>115</v>
      </c>
      <c r="C49" s="150"/>
      <c r="D49" s="150"/>
      <c r="E49" s="151"/>
      <c r="F49" s="88">
        <v>0</v>
      </c>
      <c r="G49" s="88">
        <v>0</v>
      </c>
      <c r="H49" s="88">
        <v>0</v>
      </c>
      <c r="I49" s="88">
        <v>0</v>
      </c>
      <c r="J49" s="88">
        <v>0</v>
      </c>
      <c r="K49" s="1"/>
      <c r="L49" s="1"/>
      <c r="M49" s="92"/>
      <c r="N49" s="1"/>
      <c r="O49" s="92"/>
      <c r="P49" s="92"/>
      <c r="Q49" s="92"/>
    </row>
    <row r="50" spans="1:17" ht="9.75" customHeight="1">
      <c r="A50" s="111" t="s">
        <v>116</v>
      </c>
      <c r="B50" s="104"/>
      <c r="C50" s="104"/>
      <c r="D50" s="104"/>
      <c r="E50" s="94"/>
      <c r="F50" s="88">
        <v>0</v>
      </c>
      <c r="G50" s="88">
        <v>0</v>
      </c>
      <c r="H50" s="88">
        <v>0</v>
      </c>
      <c r="I50" s="88">
        <v>0</v>
      </c>
      <c r="J50" s="88">
        <v>0</v>
      </c>
      <c r="K50" s="1"/>
      <c r="L50" s="1"/>
      <c r="M50" s="92"/>
      <c r="N50" s="1"/>
      <c r="O50" s="92"/>
      <c r="P50" s="92"/>
      <c r="Q50" s="92"/>
    </row>
    <row r="51" spans="1:17" ht="9.75" customHeight="1">
      <c r="A51" s="111" t="s">
        <v>117</v>
      </c>
      <c r="B51" s="152"/>
      <c r="C51" s="152"/>
      <c r="D51" s="152"/>
      <c r="E51" s="153"/>
      <c r="F51" s="88">
        <v>0</v>
      </c>
      <c r="G51" s="88">
        <v>0</v>
      </c>
      <c r="H51" s="88">
        <v>0</v>
      </c>
      <c r="I51" s="88">
        <v>0</v>
      </c>
      <c r="J51" s="88">
        <v>0</v>
      </c>
      <c r="K51" s="1"/>
      <c r="L51" s="1"/>
      <c r="M51" s="92"/>
      <c r="N51" s="1"/>
      <c r="O51" s="92"/>
      <c r="P51" s="92"/>
      <c r="Q51" s="92"/>
    </row>
    <row r="52" spans="1:17" ht="9.75" customHeight="1">
      <c r="A52" s="154" t="s">
        <v>118</v>
      </c>
      <c r="B52" s="155"/>
      <c r="C52" s="155"/>
      <c r="D52" s="155"/>
      <c r="E52" s="156"/>
      <c r="F52" s="88">
        <v>0</v>
      </c>
      <c r="G52" s="88">
        <v>0</v>
      </c>
      <c r="H52" s="88">
        <v>0</v>
      </c>
      <c r="I52" s="88">
        <v>0</v>
      </c>
      <c r="J52" s="88">
        <v>0</v>
      </c>
      <c r="K52" s="1"/>
      <c r="L52" s="1"/>
      <c r="M52" s="92"/>
      <c r="N52" s="1"/>
      <c r="O52" s="92"/>
      <c r="P52" s="92"/>
      <c r="Q52" s="92"/>
    </row>
    <row r="53" spans="1:17" ht="9.75" customHeight="1">
      <c r="A53" s="149" t="s">
        <v>119</v>
      </c>
      <c r="B53" s="106"/>
      <c r="C53" s="106"/>
      <c r="D53" s="106"/>
      <c r="E53" s="107"/>
      <c r="F53" s="88">
        <v>4354820</v>
      </c>
      <c r="G53" s="88">
        <v>115836</v>
      </c>
      <c r="H53" s="88">
        <v>437032</v>
      </c>
      <c r="I53" s="88">
        <v>36496</v>
      </c>
      <c r="J53" s="88">
        <v>4944184</v>
      </c>
      <c r="K53" s="1"/>
      <c r="L53" s="1"/>
      <c r="M53" s="92"/>
      <c r="N53" s="1"/>
      <c r="O53" s="92"/>
      <c r="P53" s="92"/>
      <c r="Q53" s="92"/>
    </row>
    <row r="54" spans="1:17" ht="9.75" customHeight="1">
      <c r="A54" s="141" t="s">
        <v>120</v>
      </c>
      <c r="B54" s="130"/>
      <c r="C54" s="130"/>
      <c r="D54" s="130"/>
      <c r="E54" s="131"/>
      <c r="F54" s="88">
        <v>2947048</v>
      </c>
      <c r="G54" s="88">
        <v>0</v>
      </c>
      <c r="H54" s="88">
        <v>187962</v>
      </c>
      <c r="I54" s="88">
        <v>0</v>
      </c>
      <c r="J54" s="88">
        <v>3135010</v>
      </c>
      <c r="K54" s="1"/>
      <c r="L54" s="1"/>
      <c r="M54" s="92"/>
      <c r="N54" s="1"/>
      <c r="O54" s="92"/>
      <c r="P54" s="92"/>
      <c r="Q54" s="92"/>
    </row>
    <row r="55" spans="1:17" ht="9.75" customHeight="1">
      <c r="A55" s="89"/>
      <c r="B55" s="93" t="s">
        <v>121</v>
      </c>
      <c r="C55" s="150"/>
      <c r="D55" s="150"/>
      <c r="E55" s="151"/>
      <c r="F55" s="88">
        <v>1289476</v>
      </c>
      <c r="G55" s="88">
        <v>0</v>
      </c>
      <c r="H55" s="88">
        <v>94666</v>
      </c>
      <c r="I55" s="88">
        <v>0</v>
      </c>
      <c r="J55" s="88">
        <v>1384142</v>
      </c>
      <c r="K55" s="1"/>
      <c r="L55" s="1"/>
      <c r="M55" s="92"/>
      <c r="N55" s="1"/>
      <c r="O55" s="92"/>
      <c r="P55" s="92"/>
      <c r="Q55" s="92"/>
    </row>
    <row r="56" spans="1:17" ht="9.75" customHeight="1">
      <c r="A56" s="89"/>
      <c r="B56" s="93" t="s">
        <v>97</v>
      </c>
      <c r="C56" s="150"/>
      <c r="D56" s="150"/>
      <c r="E56" s="151"/>
      <c r="F56" s="88">
        <v>1641200</v>
      </c>
      <c r="G56" s="88">
        <v>0</v>
      </c>
      <c r="H56" s="88">
        <v>55400</v>
      </c>
      <c r="I56" s="88">
        <v>0</v>
      </c>
      <c r="J56" s="88">
        <v>1696600</v>
      </c>
      <c r="K56" s="1"/>
      <c r="L56" s="1"/>
      <c r="M56" s="92"/>
      <c r="N56" s="1"/>
      <c r="O56" s="92"/>
      <c r="P56" s="92"/>
      <c r="Q56" s="92"/>
    </row>
    <row r="57" spans="1:17" ht="9.75" customHeight="1">
      <c r="A57" s="91"/>
      <c r="B57" s="93" t="s">
        <v>81</v>
      </c>
      <c r="C57" s="150"/>
      <c r="D57" s="150"/>
      <c r="E57" s="151"/>
      <c r="F57" s="88">
        <v>16372</v>
      </c>
      <c r="G57" s="88">
        <v>0</v>
      </c>
      <c r="H57" s="88">
        <v>37896</v>
      </c>
      <c r="I57" s="88">
        <v>0</v>
      </c>
      <c r="J57" s="88">
        <v>54268</v>
      </c>
      <c r="K57" s="1"/>
      <c r="L57" s="1"/>
      <c r="M57" s="92"/>
      <c r="N57" s="1"/>
      <c r="O57" s="92"/>
      <c r="P57" s="92"/>
      <c r="Q57" s="92"/>
    </row>
    <row r="58" spans="1:17" ht="9.75" customHeight="1">
      <c r="A58" s="111" t="s">
        <v>122</v>
      </c>
      <c r="B58" s="104"/>
      <c r="C58" s="104"/>
      <c r="D58" s="104"/>
      <c r="E58" s="94"/>
      <c r="F58" s="88">
        <v>669489</v>
      </c>
      <c r="G58" s="88">
        <v>4782</v>
      </c>
      <c r="H58" s="88">
        <v>48784</v>
      </c>
      <c r="I58" s="88">
        <v>27648</v>
      </c>
      <c r="J58" s="88">
        <v>750703</v>
      </c>
      <c r="K58" s="1"/>
      <c r="L58" s="1"/>
      <c r="M58" s="92"/>
      <c r="N58" s="1"/>
      <c r="O58" s="92"/>
      <c r="P58" s="92"/>
      <c r="Q58" s="92"/>
    </row>
    <row r="59" spans="1:17" ht="9.75" customHeight="1">
      <c r="A59" s="147" t="s">
        <v>123</v>
      </c>
      <c r="B59" s="142"/>
      <c r="C59" s="142"/>
      <c r="D59" s="143"/>
      <c r="E59" s="87" t="s">
        <v>124</v>
      </c>
      <c r="F59" s="88">
        <v>3730666</v>
      </c>
      <c r="G59" s="88">
        <v>111054</v>
      </c>
      <c r="H59" s="88">
        <v>388248</v>
      </c>
      <c r="I59" s="88">
        <v>8848</v>
      </c>
      <c r="J59" s="88">
        <v>4238816</v>
      </c>
      <c r="K59" s="1"/>
      <c r="L59" s="1"/>
      <c r="M59" s="92"/>
      <c r="N59" s="1"/>
      <c r="O59" s="92"/>
      <c r="P59" s="92"/>
      <c r="Q59" s="92"/>
    </row>
    <row r="60" spans="1:17" ht="9.75" customHeight="1">
      <c r="A60" s="148"/>
      <c r="B60" s="145"/>
      <c r="C60" s="145"/>
      <c r="D60" s="146"/>
      <c r="E60" s="87" t="s">
        <v>125</v>
      </c>
      <c r="F60" s="88">
        <v>45335</v>
      </c>
      <c r="G60" s="88">
        <v>0</v>
      </c>
      <c r="H60" s="88">
        <v>0</v>
      </c>
      <c r="I60" s="88">
        <v>0</v>
      </c>
      <c r="J60" s="88">
        <v>45335</v>
      </c>
      <c r="K60" s="1"/>
      <c r="L60" s="1"/>
      <c r="M60" s="92"/>
      <c r="N60" s="1"/>
      <c r="O60" s="92"/>
      <c r="P60" s="92"/>
      <c r="Q60" s="92"/>
    </row>
    <row r="61" spans="1:17" ht="9.75" customHeight="1">
      <c r="A61" s="168" t="s">
        <v>126</v>
      </c>
      <c r="B61" s="169"/>
      <c r="C61" s="169" t="s">
        <v>97</v>
      </c>
      <c r="D61" s="171" t="s">
        <v>127</v>
      </c>
      <c r="E61" s="172"/>
      <c r="F61" s="13">
        <v>4018100</v>
      </c>
      <c r="G61" s="13">
        <v>104400</v>
      </c>
      <c r="H61" s="13">
        <v>348900</v>
      </c>
      <c r="I61" s="13">
        <v>91900</v>
      </c>
      <c r="J61" s="13">
        <v>4563300</v>
      </c>
      <c r="K61" s="1"/>
      <c r="L61" s="1"/>
      <c r="M61" s="1"/>
      <c r="N61" s="1"/>
      <c r="O61" s="1"/>
      <c r="P61" s="1"/>
      <c r="Q61" s="1"/>
    </row>
    <row r="62" spans="1:17" ht="9.75" customHeight="1">
      <c r="A62" s="170"/>
      <c r="B62" s="125"/>
      <c r="C62" s="125"/>
      <c r="D62" s="173" t="s">
        <v>128</v>
      </c>
      <c r="E62" s="174"/>
      <c r="F62" s="6">
        <v>10711100</v>
      </c>
      <c r="G62" s="6">
        <v>29500</v>
      </c>
      <c r="H62" s="6">
        <v>78417</v>
      </c>
      <c r="I62" s="6">
        <v>0</v>
      </c>
      <c r="J62" s="6">
        <v>10819017</v>
      </c>
      <c r="K62" s="1"/>
      <c r="L62" s="1"/>
      <c r="M62" s="1"/>
      <c r="N62" s="1"/>
      <c r="O62" s="1"/>
      <c r="P62" s="1"/>
      <c r="Q62" s="1"/>
    </row>
    <row r="63" spans="1:17" ht="9.75" customHeight="1">
      <c r="A63" s="170"/>
      <c r="B63" s="125"/>
      <c r="C63" s="125"/>
      <c r="D63" s="173" t="s">
        <v>81</v>
      </c>
      <c r="E63" s="174"/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1"/>
      <c r="L63" s="1"/>
      <c r="M63" s="1"/>
      <c r="N63" s="1"/>
      <c r="O63" s="1"/>
      <c r="P63" s="1"/>
      <c r="Q63" s="1"/>
    </row>
    <row r="64" spans="1:17" ht="9.75" customHeight="1">
      <c r="A64" s="170"/>
      <c r="B64" s="125"/>
      <c r="C64" s="173" t="s">
        <v>83</v>
      </c>
      <c r="D64" s="173"/>
      <c r="E64" s="174"/>
      <c r="F64" s="6">
        <v>7207903</v>
      </c>
      <c r="G64" s="6">
        <v>119000</v>
      </c>
      <c r="H64" s="6">
        <v>328234</v>
      </c>
      <c r="I64" s="6">
        <v>147670</v>
      </c>
      <c r="J64" s="6">
        <v>7802807</v>
      </c>
      <c r="K64" s="1"/>
      <c r="L64" s="1"/>
      <c r="M64" s="1"/>
      <c r="N64" s="1"/>
      <c r="O64" s="1"/>
      <c r="P64" s="1"/>
      <c r="Q64" s="1"/>
    </row>
    <row r="65" spans="1:10" ht="9.75" customHeight="1">
      <c r="A65" s="170"/>
      <c r="B65" s="125"/>
      <c r="C65" s="173" t="s">
        <v>84</v>
      </c>
      <c r="D65" s="173"/>
      <c r="E65" s="174"/>
      <c r="F65" s="6">
        <v>0</v>
      </c>
      <c r="G65" s="6">
        <v>0</v>
      </c>
      <c r="H65" s="6">
        <v>37224</v>
      </c>
      <c r="I65" s="6">
        <v>24432</v>
      </c>
      <c r="J65" s="6">
        <v>61656</v>
      </c>
    </row>
    <row r="66" spans="1:10" ht="9.75" customHeight="1">
      <c r="A66" s="170"/>
      <c r="B66" s="125"/>
      <c r="C66" s="173" t="s">
        <v>102</v>
      </c>
      <c r="D66" s="173"/>
      <c r="E66" s="174"/>
      <c r="F66" s="6">
        <v>1186414</v>
      </c>
      <c r="G66" s="6">
        <v>24279</v>
      </c>
      <c r="H66" s="6">
        <v>107719</v>
      </c>
      <c r="I66" s="6">
        <v>34686</v>
      </c>
      <c r="J66" s="6">
        <v>1353098</v>
      </c>
    </row>
    <row r="67" spans="1:10" ht="9.75" customHeight="1">
      <c r="A67" s="170"/>
      <c r="B67" s="125"/>
      <c r="C67" s="173" t="s">
        <v>85</v>
      </c>
      <c r="D67" s="173"/>
      <c r="E67" s="174"/>
      <c r="F67" s="6">
        <v>3987721</v>
      </c>
      <c r="G67" s="6">
        <v>56328</v>
      </c>
      <c r="H67" s="6">
        <v>239462</v>
      </c>
      <c r="I67" s="6">
        <v>24234</v>
      </c>
      <c r="J67" s="6">
        <v>4307745</v>
      </c>
    </row>
    <row r="68" spans="1:10" ht="9.75" customHeight="1">
      <c r="A68" s="170"/>
      <c r="B68" s="125"/>
      <c r="C68" s="173" t="s">
        <v>81</v>
      </c>
      <c r="D68" s="173"/>
      <c r="E68" s="174"/>
      <c r="F68" s="6">
        <v>858759</v>
      </c>
      <c r="G68" s="6">
        <v>2239</v>
      </c>
      <c r="H68" s="6">
        <v>18758</v>
      </c>
      <c r="I68" s="6">
        <v>792</v>
      </c>
      <c r="J68" s="6">
        <v>880548</v>
      </c>
    </row>
    <row r="69" spans="1:10" ht="9.75" customHeight="1">
      <c r="A69" s="184" t="s">
        <v>129</v>
      </c>
      <c r="B69" s="176"/>
      <c r="C69" s="176"/>
      <c r="D69" s="176"/>
      <c r="E69" s="177"/>
      <c r="F69" s="84">
        <v>563340266</v>
      </c>
      <c r="G69" s="84">
        <v>13698631</v>
      </c>
      <c r="H69" s="84">
        <v>32883268</v>
      </c>
      <c r="I69" s="84">
        <v>1529158</v>
      </c>
      <c r="J69" s="84">
        <v>611451323</v>
      </c>
    </row>
    <row r="70" spans="1:10" ht="9.75" customHeight="1">
      <c r="A70" s="185" t="s">
        <v>130</v>
      </c>
      <c r="B70" s="179"/>
      <c r="C70" s="179"/>
      <c r="D70" s="179"/>
      <c r="E70" s="180"/>
      <c r="F70" s="6">
        <v>7388927</v>
      </c>
      <c r="G70" s="6">
        <v>148631</v>
      </c>
      <c r="H70" s="6">
        <v>25915</v>
      </c>
      <c r="I70" s="6">
        <v>0</v>
      </c>
      <c r="J70" s="6">
        <v>7563473</v>
      </c>
    </row>
    <row r="71" spans="1:10" ht="9.75" customHeight="1">
      <c r="A71" s="184" t="s">
        <v>85</v>
      </c>
      <c r="B71" s="176"/>
      <c r="C71" s="176"/>
      <c r="D71" s="176"/>
      <c r="E71" s="177"/>
      <c r="F71" s="6">
        <v>38223769</v>
      </c>
      <c r="G71" s="6">
        <v>1086189</v>
      </c>
      <c r="H71" s="6">
        <v>2647994</v>
      </c>
      <c r="I71" s="6">
        <v>102398</v>
      </c>
      <c r="J71" s="6">
        <v>42060350</v>
      </c>
    </row>
    <row r="72" spans="1:10" ht="9.75" customHeight="1">
      <c r="A72" s="82"/>
      <c r="B72" s="175" t="s">
        <v>131</v>
      </c>
      <c r="C72" s="176"/>
      <c r="D72" s="176"/>
      <c r="E72" s="177"/>
      <c r="F72" s="6">
        <v>22159938</v>
      </c>
      <c r="G72" s="6">
        <v>796580</v>
      </c>
      <c r="H72" s="6">
        <v>1872618</v>
      </c>
      <c r="I72" s="6">
        <v>62791</v>
      </c>
      <c r="J72" s="6">
        <v>24891927</v>
      </c>
    </row>
    <row r="73" spans="1:10" ht="9.75" customHeight="1">
      <c r="A73" s="82"/>
      <c r="B73" s="81"/>
      <c r="C73" s="178" t="s">
        <v>132</v>
      </c>
      <c r="D73" s="179"/>
      <c r="E73" s="180"/>
      <c r="F73" s="6">
        <v>20216762</v>
      </c>
      <c r="G73" s="6">
        <v>733615</v>
      </c>
      <c r="H73" s="6">
        <v>1677638</v>
      </c>
      <c r="I73" s="6">
        <v>16735</v>
      </c>
      <c r="J73" s="6">
        <v>22644750</v>
      </c>
    </row>
    <row r="74" spans="1:10" ht="9.75" customHeight="1">
      <c r="A74" s="82"/>
      <c r="B74" s="9"/>
      <c r="C74" s="178" t="s">
        <v>133</v>
      </c>
      <c r="D74" s="179"/>
      <c r="E74" s="180"/>
      <c r="F74" s="6">
        <v>1943176</v>
      </c>
      <c r="G74" s="6">
        <v>62965</v>
      </c>
      <c r="H74" s="6">
        <v>194980</v>
      </c>
      <c r="I74" s="6">
        <v>46056</v>
      </c>
      <c r="J74" s="6">
        <v>2247177</v>
      </c>
    </row>
    <row r="75" spans="1:10" ht="9.75" customHeight="1">
      <c r="A75" s="82"/>
      <c r="B75" s="175" t="s">
        <v>134</v>
      </c>
      <c r="C75" s="176"/>
      <c r="D75" s="176"/>
      <c r="E75" s="177"/>
      <c r="F75" s="6">
        <v>16063831</v>
      </c>
      <c r="G75" s="6">
        <v>289609</v>
      </c>
      <c r="H75" s="6">
        <v>775376</v>
      </c>
      <c r="I75" s="6">
        <v>39607</v>
      </c>
      <c r="J75" s="6">
        <v>17168423</v>
      </c>
    </row>
    <row r="76" spans="1:10" ht="9.75" customHeight="1">
      <c r="A76" s="82"/>
      <c r="B76" s="81"/>
      <c r="C76" s="178" t="s">
        <v>132</v>
      </c>
      <c r="D76" s="179"/>
      <c r="E76" s="180"/>
      <c r="F76" s="6">
        <v>3146044</v>
      </c>
      <c r="G76" s="6">
        <v>63578</v>
      </c>
      <c r="H76" s="6">
        <v>205891</v>
      </c>
      <c r="I76" s="6">
        <v>0</v>
      </c>
      <c r="J76" s="6">
        <v>3415513</v>
      </c>
    </row>
    <row r="77" spans="1:10" ht="9.75" customHeight="1">
      <c r="A77" s="85"/>
      <c r="B77" s="86"/>
      <c r="C77" s="181" t="s">
        <v>133</v>
      </c>
      <c r="D77" s="182"/>
      <c r="E77" s="183"/>
      <c r="F77" s="83">
        <v>12917787</v>
      </c>
      <c r="G77" s="83">
        <v>226031</v>
      </c>
      <c r="H77" s="83">
        <v>569485</v>
      </c>
      <c r="I77" s="83">
        <v>39607</v>
      </c>
      <c r="J77" s="83">
        <v>13752910</v>
      </c>
    </row>
  </sheetData>
  <sheetProtection/>
  <mergeCells count="77">
    <mergeCell ref="C76:E76"/>
    <mergeCell ref="C77:E77"/>
    <mergeCell ref="A69:E69"/>
    <mergeCell ref="A70:E70"/>
    <mergeCell ref="A71:E71"/>
    <mergeCell ref="B72:E72"/>
    <mergeCell ref="C73:E73"/>
    <mergeCell ref="C74:E74"/>
    <mergeCell ref="C68:E68"/>
    <mergeCell ref="B75:E75"/>
    <mergeCell ref="C64:E64"/>
    <mergeCell ref="C65:E65"/>
    <mergeCell ref="C66:E66"/>
    <mergeCell ref="C67:E67"/>
    <mergeCell ref="A48:E48"/>
    <mergeCell ref="C19:E19"/>
    <mergeCell ref="C36:E36"/>
    <mergeCell ref="D37:E37"/>
    <mergeCell ref="C28:E28"/>
    <mergeCell ref="C29:E29"/>
    <mergeCell ref="D20:E20"/>
    <mergeCell ref="D23:E23"/>
    <mergeCell ref="B24:E24"/>
    <mergeCell ref="A46:E46"/>
    <mergeCell ref="D10:E10"/>
    <mergeCell ref="A61:B68"/>
    <mergeCell ref="C61:C63"/>
    <mergeCell ref="D61:E61"/>
    <mergeCell ref="D62:E62"/>
    <mergeCell ref="D63:E63"/>
    <mergeCell ref="D18:E18"/>
    <mergeCell ref="C32:E32"/>
    <mergeCell ref="C26:E26"/>
    <mergeCell ref="D27:E27"/>
    <mergeCell ref="D12:E12"/>
    <mergeCell ref="D13:E13"/>
    <mergeCell ref="B14:E14"/>
    <mergeCell ref="C15:E15"/>
    <mergeCell ref="D16:E16"/>
    <mergeCell ref="D17:E17"/>
    <mergeCell ref="A1:E2"/>
    <mergeCell ref="A3:A24"/>
    <mergeCell ref="B3:E3"/>
    <mergeCell ref="C4:E4"/>
    <mergeCell ref="D5:E5"/>
    <mergeCell ref="D6:E6"/>
    <mergeCell ref="D7:E7"/>
    <mergeCell ref="D8:E8"/>
    <mergeCell ref="C9:E9"/>
    <mergeCell ref="D11:E11"/>
    <mergeCell ref="A50:E50"/>
    <mergeCell ref="C33:E33"/>
    <mergeCell ref="D38:E38"/>
    <mergeCell ref="C39:E39"/>
    <mergeCell ref="A25:A45"/>
    <mergeCell ref="B25:E25"/>
    <mergeCell ref="C30:E30"/>
    <mergeCell ref="C31:E31"/>
    <mergeCell ref="C34:E34"/>
    <mergeCell ref="B35:E35"/>
    <mergeCell ref="A51:E51"/>
    <mergeCell ref="D40:E40"/>
    <mergeCell ref="A52:E52"/>
    <mergeCell ref="D41:E41"/>
    <mergeCell ref="C42:E42"/>
    <mergeCell ref="C43:E43"/>
    <mergeCell ref="C44:E44"/>
    <mergeCell ref="A47:E47"/>
    <mergeCell ref="B45:E45"/>
    <mergeCell ref="B49:E49"/>
    <mergeCell ref="A59:D60"/>
    <mergeCell ref="A53:E53"/>
    <mergeCell ref="A54:E54"/>
    <mergeCell ref="B55:E55"/>
    <mergeCell ref="B56:E56"/>
    <mergeCell ref="B57:E57"/>
    <mergeCell ref="A58:E58"/>
  </mergeCells>
  <printOptions/>
  <pageMargins left="0.7874015748031497" right="0.7874015748031497" top="1.062992125984252" bottom="0.7874015748031497" header="0.5118110236220472" footer="0.5118110236220472"/>
  <pageSetup firstPageNumber="198" useFirstPageNumber="1" horizontalDpi="600" verticalDpi="600" orientation="portrait" paperSize="9" r:id="rId1"/>
  <headerFooter>
    <oddHeader>&amp;L&amp;"ＭＳ ゴシック,標準"Ⅲ　平成23年度地方公営企業事業別決算状況
　２　法非適用事業
　　（２）下水道事業（法適用・法非適用合計）&amp;R&amp;"ＭＳ ゴシック,標準"
&amp;A</oddHeader>
    <oddFooter>&amp;C&amp;"ＭＳ ゴシック,標準"&amp;9&amp;P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76"/>
  <sheetViews>
    <sheetView view="pageBreakPreview" zoomScale="85" zoomScaleSheetLayoutView="85" zoomScalePageLayoutView="0" workbookViewId="0" topLeftCell="A1">
      <selection activeCell="A1" sqref="A1"/>
    </sheetView>
  </sheetViews>
  <sheetFormatPr defaultColWidth="8.796875" defaultRowHeight="16.5" customHeight="1"/>
  <cols>
    <col min="1" max="1" width="12.69921875" style="0" customWidth="1"/>
    <col min="2" max="2" width="5.5" style="0" customWidth="1"/>
    <col min="3" max="3" width="37.59765625" style="0" customWidth="1"/>
    <col min="4" max="5" width="10.59765625" style="0" customWidth="1"/>
    <col min="6" max="7" width="9.59765625" style="0" customWidth="1"/>
    <col min="8" max="8" width="35.59765625" style="0" customWidth="1"/>
  </cols>
  <sheetData>
    <row r="1" spans="1:8" ht="16.5" customHeight="1">
      <c r="A1" s="34" t="s">
        <v>135</v>
      </c>
      <c r="B1" s="1"/>
      <c r="C1" s="1"/>
      <c r="D1" s="1"/>
      <c r="E1" s="1"/>
      <c r="F1" s="1"/>
      <c r="G1" s="1"/>
      <c r="H1" s="35" t="s">
        <v>136</v>
      </c>
    </row>
    <row r="2" spans="1:8" ht="16.5" customHeight="1">
      <c r="A2" s="36" t="s">
        <v>137</v>
      </c>
      <c r="B2" s="37" t="s">
        <v>138</v>
      </c>
      <c r="C2" s="37" t="s">
        <v>139</v>
      </c>
      <c r="D2" s="36" t="s">
        <v>140</v>
      </c>
      <c r="E2" s="36" t="s">
        <v>141</v>
      </c>
      <c r="F2" s="36" t="s">
        <v>142</v>
      </c>
      <c r="G2" s="38" t="s">
        <v>143</v>
      </c>
      <c r="H2" s="39" t="s">
        <v>144</v>
      </c>
    </row>
    <row r="3" spans="1:8" ht="16.5" customHeight="1">
      <c r="A3" s="40" t="s">
        <v>145</v>
      </c>
      <c r="B3" s="41">
        <v>1</v>
      </c>
      <c r="C3" s="42" t="s">
        <v>146</v>
      </c>
      <c r="D3" s="43">
        <v>3150</v>
      </c>
      <c r="E3" s="32">
        <v>3150</v>
      </c>
      <c r="F3" s="44">
        <f>D3-E3</f>
        <v>0</v>
      </c>
      <c r="G3" s="45">
        <f>ROUND(D3*100/E3-100,1)</f>
        <v>0</v>
      </c>
      <c r="H3" s="46"/>
    </row>
    <row r="4" spans="1:8" ht="16.5" customHeight="1">
      <c r="A4" s="47"/>
      <c r="B4" s="41">
        <v>2</v>
      </c>
      <c r="C4" s="48" t="s">
        <v>147</v>
      </c>
      <c r="D4" s="49">
        <v>2630</v>
      </c>
      <c r="E4" s="50">
        <v>2630</v>
      </c>
      <c r="F4" s="44">
        <f aca="true" t="shared" si="0" ref="F4:F10">D4-E4</f>
        <v>0</v>
      </c>
      <c r="G4" s="45">
        <f aca="true" t="shared" si="1" ref="G4:G10">ROUND(D4*100/E4-100,1)</f>
        <v>0</v>
      </c>
      <c r="H4" s="46"/>
    </row>
    <row r="5" spans="1:8" ht="16.5" customHeight="1">
      <c r="A5" s="52"/>
      <c r="B5" s="53">
        <v>2</v>
      </c>
      <c r="C5" s="48" t="s">
        <v>148</v>
      </c>
      <c r="D5" s="49">
        <v>2630</v>
      </c>
      <c r="E5" s="54">
        <v>2630</v>
      </c>
      <c r="F5" s="44">
        <f t="shared" si="0"/>
        <v>0</v>
      </c>
      <c r="G5" s="45">
        <f t="shared" si="1"/>
        <v>0</v>
      </c>
      <c r="H5" s="46"/>
    </row>
    <row r="6" spans="1:8" ht="16.5" customHeight="1">
      <c r="A6" s="52"/>
      <c r="B6" s="53">
        <v>4</v>
      </c>
      <c r="C6" s="48" t="s">
        <v>149</v>
      </c>
      <c r="D6" s="49">
        <v>2415</v>
      </c>
      <c r="E6" s="54">
        <v>2415</v>
      </c>
      <c r="F6" s="44">
        <f t="shared" si="0"/>
        <v>0</v>
      </c>
      <c r="G6" s="45">
        <f t="shared" si="1"/>
        <v>0</v>
      </c>
      <c r="H6" s="46"/>
    </row>
    <row r="7" spans="1:8" ht="16.5" customHeight="1">
      <c r="A7" s="52"/>
      <c r="B7" s="53">
        <v>4</v>
      </c>
      <c r="C7" s="48" t="s">
        <v>150</v>
      </c>
      <c r="D7" s="49">
        <v>2415</v>
      </c>
      <c r="E7" s="54">
        <v>2415</v>
      </c>
      <c r="F7" s="44">
        <f t="shared" si="0"/>
        <v>0</v>
      </c>
      <c r="G7" s="45">
        <f t="shared" si="1"/>
        <v>0</v>
      </c>
      <c r="H7" s="46"/>
    </row>
    <row r="8" spans="1:8" ht="16.5" customHeight="1">
      <c r="A8" s="52"/>
      <c r="B8" s="53">
        <v>6</v>
      </c>
      <c r="C8" s="48" t="s">
        <v>151</v>
      </c>
      <c r="D8" s="49">
        <v>2310</v>
      </c>
      <c r="E8" s="54">
        <v>2310</v>
      </c>
      <c r="F8" s="44">
        <f t="shared" si="0"/>
        <v>0</v>
      </c>
      <c r="G8" s="45">
        <f t="shared" si="1"/>
        <v>0</v>
      </c>
      <c r="H8" s="46"/>
    </row>
    <row r="9" spans="1:8" ht="16.5" customHeight="1">
      <c r="A9" s="55"/>
      <c r="B9" s="53">
        <v>6</v>
      </c>
      <c r="C9" s="56" t="s">
        <v>152</v>
      </c>
      <c r="D9" s="49">
        <v>2310</v>
      </c>
      <c r="E9" s="57">
        <v>2310</v>
      </c>
      <c r="F9" s="44">
        <f t="shared" si="0"/>
        <v>0</v>
      </c>
      <c r="G9" s="45">
        <f t="shared" si="1"/>
        <v>0</v>
      </c>
      <c r="H9" s="46"/>
    </row>
    <row r="10" spans="1:8" ht="16.5" customHeight="1">
      <c r="A10" s="52"/>
      <c r="B10" s="53">
        <v>8</v>
      </c>
      <c r="C10" s="48" t="s">
        <v>153</v>
      </c>
      <c r="D10" s="49">
        <v>2300</v>
      </c>
      <c r="E10" s="54">
        <v>2300</v>
      </c>
      <c r="F10" s="44">
        <f t="shared" si="0"/>
        <v>0</v>
      </c>
      <c r="G10" s="45">
        <f t="shared" si="1"/>
        <v>0</v>
      </c>
      <c r="H10" s="46"/>
    </row>
    <row r="11" spans="1:8" ht="16.5" customHeight="1">
      <c r="A11" s="52"/>
      <c r="B11" s="53">
        <v>9</v>
      </c>
      <c r="C11" s="48" t="s">
        <v>154</v>
      </c>
      <c r="D11" s="49">
        <v>2268</v>
      </c>
      <c r="E11" s="50">
        <v>1848</v>
      </c>
      <c r="F11" s="44">
        <f aca="true" t="shared" si="2" ref="F11:F17">D11-E11</f>
        <v>420</v>
      </c>
      <c r="G11" s="45">
        <f aca="true" t="shared" si="3" ref="G11:G17">ROUND(D11*100/E11-100,1)</f>
        <v>22.7</v>
      </c>
      <c r="H11" s="46">
        <v>40634</v>
      </c>
    </row>
    <row r="12" spans="1:8" ht="16.5" customHeight="1">
      <c r="A12" s="52"/>
      <c r="B12" s="53">
        <v>9</v>
      </c>
      <c r="C12" s="48" t="s">
        <v>155</v>
      </c>
      <c r="D12" s="49">
        <v>2268</v>
      </c>
      <c r="E12" s="54">
        <v>1848</v>
      </c>
      <c r="F12" s="44">
        <f t="shared" si="2"/>
        <v>420</v>
      </c>
      <c r="G12" s="45">
        <f t="shared" si="3"/>
        <v>22.7</v>
      </c>
      <c r="H12" s="46">
        <v>40634</v>
      </c>
    </row>
    <row r="13" spans="1:8" ht="16.5" customHeight="1">
      <c r="A13" s="52"/>
      <c r="B13" s="53">
        <v>11</v>
      </c>
      <c r="C13" s="48" t="s">
        <v>156</v>
      </c>
      <c r="D13" s="49">
        <v>2205</v>
      </c>
      <c r="E13" s="54">
        <v>2205</v>
      </c>
      <c r="F13" s="44">
        <f t="shared" si="2"/>
        <v>0</v>
      </c>
      <c r="G13" s="45">
        <f t="shared" si="3"/>
        <v>0</v>
      </c>
      <c r="H13" s="46"/>
    </row>
    <row r="14" spans="1:8" ht="16.5" customHeight="1">
      <c r="A14" s="52"/>
      <c r="B14" s="53">
        <v>11</v>
      </c>
      <c r="C14" s="48" t="s">
        <v>157</v>
      </c>
      <c r="D14" s="49">
        <v>2205</v>
      </c>
      <c r="E14" s="54">
        <v>2205</v>
      </c>
      <c r="F14" s="44">
        <f t="shared" si="2"/>
        <v>0</v>
      </c>
      <c r="G14" s="45">
        <f t="shared" si="3"/>
        <v>0</v>
      </c>
      <c r="H14" s="46"/>
    </row>
    <row r="15" spans="1:8" ht="16.5" customHeight="1">
      <c r="A15" s="52"/>
      <c r="B15" s="53">
        <v>11</v>
      </c>
      <c r="C15" s="48" t="s">
        <v>158</v>
      </c>
      <c r="D15" s="58">
        <v>2205</v>
      </c>
      <c r="E15" s="54">
        <v>2205</v>
      </c>
      <c r="F15" s="44">
        <f t="shared" si="2"/>
        <v>0</v>
      </c>
      <c r="G15" s="45">
        <f t="shared" si="3"/>
        <v>0</v>
      </c>
      <c r="H15" s="46"/>
    </row>
    <row r="16" spans="1:8" ht="16.5" customHeight="1">
      <c r="A16" s="59"/>
      <c r="B16" s="41">
        <v>14</v>
      </c>
      <c r="C16" s="48" t="s">
        <v>159</v>
      </c>
      <c r="D16" s="49">
        <v>2152</v>
      </c>
      <c r="E16" s="54">
        <v>2152</v>
      </c>
      <c r="F16" s="44">
        <f t="shared" si="2"/>
        <v>0</v>
      </c>
      <c r="G16" s="45">
        <f t="shared" si="3"/>
        <v>0</v>
      </c>
      <c r="H16" s="46"/>
    </row>
    <row r="17" spans="1:8" ht="16.5" customHeight="1">
      <c r="A17" s="59"/>
      <c r="B17" s="41">
        <v>15</v>
      </c>
      <c r="C17" s="48" t="s">
        <v>160</v>
      </c>
      <c r="D17" s="49">
        <v>2100</v>
      </c>
      <c r="E17" s="54">
        <v>1680</v>
      </c>
      <c r="F17" s="44">
        <f t="shared" si="2"/>
        <v>420</v>
      </c>
      <c r="G17" s="45">
        <f t="shared" si="3"/>
        <v>25</v>
      </c>
      <c r="H17" s="46">
        <v>40725</v>
      </c>
    </row>
    <row r="18" spans="1:8" ht="16.5" customHeight="1">
      <c r="A18" s="59"/>
      <c r="B18" s="41">
        <v>16</v>
      </c>
      <c r="C18" s="48" t="s">
        <v>161</v>
      </c>
      <c r="D18" s="49">
        <v>2068</v>
      </c>
      <c r="E18" s="54">
        <v>2068</v>
      </c>
      <c r="F18" s="44">
        <f aca="true" t="shared" si="4" ref="F18:F58">D18-E18</f>
        <v>0</v>
      </c>
      <c r="G18" s="45">
        <f aca="true" t="shared" si="5" ref="G18:G58">ROUND(D18*100/E18-100,1)</f>
        <v>0</v>
      </c>
      <c r="H18" s="46"/>
    </row>
    <row r="19" spans="1:8" ht="16.5" customHeight="1">
      <c r="A19" s="59"/>
      <c r="B19" s="41">
        <v>16</v>
      </c>
      <c r="C19" s="48" t="s">
        <v>162</v>
      </c>
      <c r="D19" s="49">
        <v>2068</v>
      </c>
      <c r="E19" s="54">
        <v>2068</v>
      </c>
      <c r="F19" s="44">
        <f t="shared" si="4"/>
        <v>0</v>
      </c>
      <c r="G19" s="45">
        <f t="shared" si="5"/>
        <v>0</v>
      </c>
      <c r="H19" s="46"/>
    </row>
    <row r="20" spans="1:8" ht="16.5" customHeight="1">
      <c r="A20" s="59"/>
      <c r="B20" s="41">
        <v>16</v>
      </c>
      <c r="C20" s="48" t="s">
        <v>163</v>
      </c>
      <c r="D20" s="58">
        <v>2068</v>
      </c>
      <c r="E20" s="54">
        <v>2068</v>
      </c>
      <c r="F20" s="44">
        <f t="shared" si="4"/>
        <v>0</v>
      </c>
      <c r="G20" s="45">
        <f t="shared" si="5"/>
        <v>0</v>
      </c>
      <c r="H20" s="46"/>
    </row>
    <row r="21" spans="1:8" ht="16.5" customHeight="1">
      <c r="A21" s="59"/>
      <c r="B21" s="41">
        <v>19</v>
      </c>
      <c r="C21" s="48" t="s">
        <v>164</v>
      </c>
      <c r="D21" s="49">
        <v>2047</v>
      </c>
      <c r="E21" s="50">
        <v>2047</v>
      </c>
      <c r="F21" s="44">
        <f t="shared" si="4"/>
        <v>0</v>
      </c>
      <c r="G21" s="45">
        <f t="shared" si="5"/>
        <v>0</v>
      </c>
      <c r="H21" s="46"/>
    </row>
    <row r="22" spans="1:8" ht="16.5" customHeight="1">
      <c r="A22" s="59"/>
      <c r="B22" s="41">
        <v>19</v>
      </c>
      <c r="C22" s="48" t="s">
        <v>165</v>
      </c>
      <c r="D22" s="49">
        <v>2047</v>
      </c>
      <c r="E22" s="54">
        <v>2047</v>
      </c>
      <c r="F22" s="44">
        <f t="shared" si="4"/>
        <v>0</v>
      </c>
      <c r="G22" s="45">
        <f t="shared" si="5"/>
        <v>0</v>
      </c>
      <c r="H22" s="46"/>
    </row>
    <row r="23" spans="1:8" ht="16.5" customHeight="1">
      <c r="A23" s="40" t="s">
        <v>166</v>
      </c>
      <c r="B23" s="41">
        <v>21</v>
      </c>
      <c r="C23" s="48" t="s">
        <v>167</v>
      </c>
      <c r="D23" s="49">
        <v>2016</v>
      </c>
      <c r="E23" s="54">
        <v>2016</v>
      </c>
      <c r="F23" s="44">
        <f t="shared" si="4"/>
        <v>0</v>
      </c>
      <c r="G23" s="45">
        <f t="shared" si="5"/>
        <v>0</v>
      </c>
      <c r="H23" s="46"/>
    </row>
    <row r="24" spans="1:8" ht="16.5" customHeight="1">
      <c r="A24" s="59"/>
      <c r="B24" s="41">
        <v>22</v>
      </c>
      <c r="C24" s="48" t="s">
        <v>168</v>
      </c>
      <c r="D24" s="58">
        <v>1950</v>
      </c>
      <c r="E24" s="54">
        <v>1950</v>
      </c>
      <c r="F24" s="44">
        <f t="shared" si="4"/>
        <v>0</v>
      </c>
      <c r="G24" s="45">
        <f t="shared" si="5"/>
        <v>0</v>
      </c>
      <c r="H24" s="46" t="s">
        <v>169</v>
      </c>
    </row>
    <row r="25" spans="1:8" ht="16.5" customHeight="1">
      <c r="A25" s="59"/>
      <c r="B25" s="41">
        <v>23</v>
      </c>
      <c r="C25" s="48" t="s">
        <v>170</v>
      </c>
      <c r="D25" s="49">
        <v>1942</v>
      </c>
      <c r="E25" s="54">
        <v>1942</v>
      </c>
      <c r="F25" s="44">
        <f t="shared" si="4"/>
        <v>0</v>
      </c>
      <c r="G25" s="45">
        <f t="shared" si="5"/>
        <v>0</v>
      </c>
      <c r="H25" s="46"/>
    </row>
    <row r="26" spans="1:8" ht="16.5" customHeight="1">
      <c r="A26" s="59"/>
      <c r="B26" s="41">
        <v>23</v>
      </c>
      <c r="C26" s="48" t="s">
        <v>171</v>
      </c>
      <c r="D26" s="49">
        <v>1942</v>
      </c>
      <c r="E26" s="54">
        <v>1942</v>
      </c>
      <c r="F26" s="44">
        <f t="shared" si="4"/>
        <v>0</v>
      </c>
      <c r="G26" s="45">
        <f t="shared" si="5"/>
        <v>0</v>
      </c>
      <c r="H26" s="46"/>
    </row>
    <row r="27" spans="1:8" ht="16.5" customHeight="1">
      <c r="A27" s="59"/>
      <c r="B27" s="41">
        <v>23</v>
      </c>
      <c r="C27" s="48" t="s">
        <v>172</v>
      </c>
      <c r="D27" s="49">
        <v>1942</v>
      </c>
      <c r="E27" s="54">
        <v>1942</v>
      </c>
      <c r="F27" s="44">
        <f t="shared" si="4"/>
        <v>0</v>
      </c>
      <c r="G27" s="45">
        <f t="shared" si="5"/>
        <v>0</v>
      </c>
      <c r="H27" s="46"/>
    </row>
    <row r="28" spans="1:8" ht="16.5" customHeight="1">
      <c r="A28" s="59"/>
      <c r="B28" s="41">
        <v>26</v>
      </c>
      <c r="C28" s="48" t="s">
        <v>173</v>
      </c>
      <c r="D28" s="49">
        <v>1890</v>
      </c>
      <c r="E28" s="54">
        <v>1890</v>
      </c>
      <c r="F28" s="44">
        <f t="shared" si="4"/>
        <v>0</v>
      </c>
      <c r="G28" s="45">
        <f t="shared" si="5"/>
        <v>0</v>
      </c>
      <c r="H28" s="46"/>
    </row>
    <row r="29" spans="1:8" ht="16.5" customHeight="1">
      <c r="A29" s="59"/>
      <c r="B29" s="41">
        <v>26</v>
      </c>
      <c r="C29" s="48" t="s">
        <v>174</v>
      </c>
      <c r="D29" s="49">
        <v>1890</v>
      </c>
      <c r="E29" s="54">
        <v>1890</v>
      </c>
      <c r="F29" s="44">
        <f t="shared" si="4"/>
        <v>0</v>
      </c>
      <c r="G29" s="45">
        <f t="shared" si="5"/>
        <v>0</v>
      </c>
      <c r="H29" s="46"/>
    </row>
    <row r="30" spans="1:8" ht="16.5" customHeight="1">
      <c r="A30" s="59"/>
      <c r="B30" s="41">
        <v>26</v>
      </c>
      <c r="C30" s="48" t="s">
        <v>175</v>
      </c>
      <c r="D30" s="49">
        <v>1890</v>
      </c>
      <c r="E30" s="54">
        <v>1890</v>
      </c>
      <c r="F30" s="44">
        <f t="shared" si="4"/>
        <v>0</v>
      </c>
      <c r="G30" s="45">
        <f t="shared" si="5"/>
        <v>0</v>
      </c>
      <c r="H30" s="46"/>
    </row>
    <row r="31" spans="1:8" ht="16.5" customHeight="1">
      <c r="A31" s="59"/>
      <c r="B31" s="41">
        <v>26</v>
      </c>
      <c r="C31" s="48" t="s">
        <v>176</v>
      </c>
      <c r="D31" s="49">
        <v>1890</v>
      </c>
      <c r="E31" s="54">
        <v>1890</v>
      </c>
      <c r="F31" s="44">
        <f t="shared" si="4"/>
        <v>0</v>
      </c>
      <c r="G31" s="45">
        <f t="shared" si="5"/>
        <v>0</v>
      </c>
      <c r="H31" s="46"/>
    </row>
    <row r="32" spans="1:8" ht="16.5" customHeight="1">
      <c r="A32" s="59"/>
      <c r="B32" s="41">
        <v>30</v>
      </c>
      <c r="C32" s="48" t="s">
        <v>177</v>
      </c>
      <c r="D32" s="50">
        <v>1837</v>
      </c>
      <c r="E32" s="54">
        <v>1837</v>
      </c>
      <c r="F32" s="44">
        <f t="shared" si="4"/>
        <v>0</v>
      </c>
      <c r="G32" s="45">
        <f t="shared" si="5"/>
        <v>0</v>
      </c>
      <c r="H32" s="46"/>
    </row>
    <row r="33" spans="1:8" ht="16.5" customHeight="1">
      <c r="A33" s="59" t="s">
        <v>178</v>
      </c>
      <c r="B33" s="41">
        <v>31</v>
      </c>
      <c r="C33" s="48" t="s">
        <v>179</v>
      </c>
      <c r="D33" s="50">
        <v>1830</v>
      </c>
      <c r="E33" s="54">
        <v>1830</v>
      </c>
      <c r="F33" s="44">
        <f t="shared" si="4"/>
        <v>0</v>
      </c>
      <c r="G33" s="45">
        <f t="shared" si="5"/>
        <v>0</v>
      </c>
      <c r="H33" s="46"/>
    </row>
    <row r="34" spans="1:8" ht="16.5" customHeight="1">
      <c r="A34" s="60" t="s">
        <v>180</v>
      </c>
      <c r="B34" s="41">
        <v>32</v>
      </c>
      <c r="C34" s="48" t="s">
        <v>181</v>
      </c>
      <c r="D34" s="58">
        <v>1800</v>
      </c>
      <c r="E34" s="54">
        <v>1800</v>
      </c>
      <c r="F34" s="44">
        <f t="shared" si="4"/>
        <v>0</v>
      </c>
      <c r="G34" s="45">
        <f t="shared" si="5"/>
        <v>0</v>
      </c>
      <c r="H34" s="46"/>
    </row>
    <row r="35" spans="1:8" ht="16.5" customHeight="1">
      <c r="A35" s="61" t="s">
        <v>182</v>
      </c>
      <c r="B35" s="41">
        <v>33</v>
      </c>
      <c r="C35" s="48" t="s">
        <v>183</v>
      </c>
      <c r="D35" s="49">
        <v>1785</v>
      </c>
      <c r="E35" s="54">
        <v>1785</v>
      </c>
      <c r="F35" s="44">
        <f t="shared" si="4"/>
        <v>0</v>
      </c>
      <c r="G35" s="45">
        <f t="shared" si="5"/>
        <v>0</v>
      </c>
      <c r="H35" s="46"/>
    </row>
    <row r="36" spans="1:8" ht="16.5" customHeight="1">
      <c r="A36" s="59"/>
      <c r="B36" s="41">
        <v>33</v>
      </c>
      <c r="C36" s="48" t="s">
        <v>184</v>
      </c>
      <c r="D36" s="49">
        <v>1785</v>
      </c>
      <c r="E36" s="54">
        <v>1785</v>
      </c>
      <c r="F36" s="44">
        <f t="shared" si="4"/>
        <v>0</v>
      </c>
      <c r="G36" s="45">
        <f t="shared" si="5"/>
        <v>0</v>
      </c>
      <c r="H36" s="46"/>
    </row>
    <row r="37" spans="1:8" ht="16.5" customHeight="1">
      <c r="A37" s="59"/>
      <c r="B37" s="41">
        <v>35</v>
      </c>
      <c r="C37" s="48" t="s">
        <v>185</v>
      </c>
      <c r="D37" s="49">
        <v>1768</v>
      </c>
      <c r="E37" s="54">
        <v>1768</v>
      </c>
      <c r="F37" s="44">
        <f t="shared" si="4"/>
        <v>0</v>
      </c>
      <c r="G37" s="45">
        <f t="shared" si="5"/>
        <v>0</v>
      </c>
      <c r="H37" s="46"/>
    </row>
    <row r="38" spans="1:8" ht="16.5" customHeight="1">
      <c r="A38" s="59"/>
      <c r="B38" s="41">
        <v>36</v>
      </c>
      <c r="C38" s="48" t="s">
        <v>186</v>
      </c>
      <c r="D38" s="49">
        <v>1753</v>
      </c>
      <c r="E38" s="54">
        <v>1753</v>
      </c>
      <c r="F38" s="44">
        <f t="shared" si="4"/>
        <v>0</v>
      </c>
      <c r="G38" s="45">
        <f t="shared" si="5"/>
        <v>0</v>
      </c>
      <c r="H38" s="46"/>
    </row>
    <row r="39" spans="1:8" ht="16.5" customHeight="1">
      <c r="A39" s="59"/>
      <c r="B39" s="41">
        <v>37</v>
      </c>
      <c r="C39" s="48" t="s">
        <v>187</v>
      </c>
      <c r="D39" s="49">
        <v>1732</v>
      </c>
      <c r="E39" s="54">
        <v>1732</v>
      </c>
      <c r="F39" s="44">
        <f t="shared" si="4"/>
        <v>0</v>
      </c>
      <c r="G39" s="45">
        <f t="shared" si="5"/>
        <v>0</v>
      </c>
      <c r="H39" s="46"/>
    </row>
    <row r="40" spans="1:8" ht="16.5" customHeight="1">
      <c r="A40" s="62"/>
      <c r="B40" s="41">
        <v>38</v>
      </c>
      <c r="C40" s="48" t="s">
        <v>188</v>
      </c>
      <c r="D40" s="49">
        <v>1680</v>
      </c>
      <c r="E40" s="54">
        <v>1680</v>
      </c>
      <c r="F40" s="44">
        <f t="shared" si="4"/>
        <v>0</v>
      </c>
      <c r="G40" s="45">
        <f t="shared" si="5"/>
        <v>0</v>
      </c>
      <c r="H40" s="46"/>
    </row>
    <row r="41" spans="1:8" ht="16.5" customHeight="1">
      <c r="A41" s="61"/>
      <c r="B41" s="41">
        <v>38</v>
      </c>
      <c r="C41" s="48" t="s">
        <v>189</v>
      </c>
      <c r="D41" s="49">
        <v>1680</v>
      </c>
      <c r="E41" s="54">
        <v>1680</v>
      </c>
      <c r="F41" s="44">
        <f t="shared" si="4"/>
        <v>0</v>
      </c>
      <c r="G41" s="45">
        <f t="shared" si="5"/>
        <v>0</v>
      </c>
      <c r="H41" s="46"/>
    </row>
    <row r="42" spans="1:8" ht="16.5" customHeight="1">
      <c r="A42" s="59"/>
      <c r="B42" s="41">
        <v>38</v>
      </c>
      <c r="C42" s="48" t="s">
        <v>190</v>
      </c>
      <c r="D42" s="49">
        <v>1680</v>
      </c>
      <c r="E42" s="54">
        <v>1680</v>
      </c>
      <c r="F42" s="44">
        <f t="shared" si="4"/>
        <v>0</v>
      </c>
      <c r="G42" s="45">
        <f t="shared" si="5"/>
        <v>0</v>
      </c>
      <c r="H42" s="46"/>
    </row>
    <row r="43" spans="1:8" ht="16.5" customHeight="1">
      <c r="A43" s="59"/>
      <c r="B43" s="41">
        <v>38</v>
      </c>
      <c r="C43" s="48" t="s">
        <v>191</v>
      </c>
      <c r="D43" s="49">
        <v>1680</v>
      </c>
      <c r="E43" s="54">
        <v>1680</v>
      </c>
      <c r="F43" s="44">
        <f t="shared" si="4"/>
        <v>0</v>
      </c>
      <c r="G43" s="45">
        <f t="shared" si="5"/>
        <v>0</v>
      </c>
      <c r="H43" s="46"/>
    </row>
    <row r="44" spans="1:8" ht="16.5" customHeight="1">
      <c r="A44" s="59"/>
      <c r="B44" s="41">
        <v>42</v>
      </c>
      <c r="C44" s="48" t="s">
        <v>192</v>
      </c>
      <c r="D44" s="49">
        <v>1617</v>
      </c>
      <c r="E44" s="54">
        <v>1617</v>
      </c>
      <c r="F44" s="44">
        <f t="shared" si="4"/>
        <v>0</v>
      </c>
      <c r="G44" s="45">
        <f t="shared" si="5"/>
        <v>0</v>
      </c>
      <c r="H44" s="46"/>
    </row>
    <row r="45" spans="1:8" ht="16.5" customHeight="1">
      <c r="A45" s="40" t="s">
        <v>193</v>
      </c>
      <c r="B45" s="41">
        <v>43</v>
      </c>
      <c r="C45" s="48" t="s">
        <v>194</v>
      </c>
      <c r="D45" s="50">
        <v>1600</v>
      </c>
      <c r="E45" s="54">
        <v>1600</v>
      </c>
      <c r="F45" s="44">
        <f t="shared" si="4"/>
        <v>0</v>
      </c>
      <c r="G45" s="45">
        <f t="shared" si="5"/>
        <v>0</v>
      </c>
      <c r="H45" s="46"/>
    </row>
    <row r="46" spans="1:8" ht="16.5" customHeight="1">
      <c r="A46" s="47"/>
      <c r="B46" s="41">
        <v>44</v>
      </c>
      <c r="C46" s="48" t="s">
        <v>195</v>
      </c>
      <c r="D46" s="49">
        <v>1575</v>
      </c>
      <c r="E46" s="54">
        <v>1575</v>
      </c>
      <c r="F46" s="44">
        <f t="shared" si="4"/>
        <v>0</v>
      </c>
      <c r="G46" s="45">
        <f t="shared" si="5"/>
        <v>0</v>
      </c>
      <c r="H46" s="46"/>
    </row>
    <row r="47" spans="1:8" ht="16.5" customHeight="1">
      <c r="A47" s="61"/>
      <c r="B47" s="41">
        <v>44</v>
      </c>
      <c r="C47" s="48" t="s">
        <v>196</v>
      </c>
      <c r="D47" s="58">
        <v>1575</v>
      </c>
      <c r="E47" s="54">
        <v>1575</v>
      </c>
      <c r="F47" s="44">
        <f t="shared" si="4"/>
        <v>0</v>
      </c>
      <c r="G47" s="45">
        <f t="shared" si="5"/>
        <v>0</v>
      </c>
      <c r="H47" s="46"/>
    </row>
    <row r="48" spans="1:8" ht="16.5" customHeight="1">
      <c r="A48" s="59"/>
      <c r="B48" s="41">
        <v>44</v>
      </c>
      <c r="C48" s="48" t="s">
        <v>197</v>
      </c>
      <c r="D48" s="50">
        <v>1575</v>
      </c>
      <c r="E48" s="54">
        <v>1575</v>
      </c>
      <c r="F48" s="44">
        <f t="shared" si="4"/>
        <v>0</v>
      </c>
      <c r="G48" s="45">
        <f t="shared" si="5"/>
        <v>0</v>
      </c>
      <c r="H48" s="46"/>
    </row>
    <row r="49" spans="1:8" ht="16.5" customHeight="1">
      <c r="A49" s="59"/>
      <c r="B49" s="41">
        <v>44</v>
      </c>
      <c r="C49" s="48" t="s">
        <v>198</v>
      </c>
      <c r="D49" s="49">
        <v>1575</v>
      </c>
      <c r="E49" s="54">
        <v>1575</v>
      </c>
      <c r="F49" s="44">
        <f t="shared" si="4"/>
        <v>0</v>
      </c>
      <c r="G49" s="45">
        <f t="shared" si="5"/>
        <v>0</v>
      </c>
      <c r="H49" s="46" t="s">
        <v>199</v>
      </c>
    </row>
    <row r="50" spans="1:8" ht="16.5" customHeight="1">
      <c r="A50" s="59"/>
      <c r="B50" s="41">
        <v>48</v>
      </c>
      <c r="C50" s="48" t="s">
        <v>200</v>
      </c>
      <c r="D50" s="49">
        <v>1564</v>
      </c>
      <c r="E50" s="54">
        <v>1564</v>
      </c>
      <c r="F50" s="44">
        <f t="shared" si="4"/>
        <v>0</v>
      </c>
      <c r="G50" s="45">
        <f t="shared" si="5"/>
        <v>0</v>
      </c>
      <c r="H50" s="46"/>
    </row>
    <row r="51" spans="1:8" ht="16.5" customHeight="1">
      <c r="A51" s="59"/>
      <c r="B51" s="41">
        <v>48</v>
      </c>
      <c r="C51" s="48" t="s">
        <v>201</v>
      </c>
      <c r="D51" s="50">
        <v>1564</v>
      </c>
      <c r="E51" s="54">
        <v>1564</v>
      </c>
      <c r="F51" s="44">
        <f t="shared" si="4"/>
        <v>0</v>
      </c>
      <c r="G51" s="45">
        <f t="shared" si="5"/>
        <v>0</v>
      </c>
      <c r="H51" s="46"/>
    </row>
    <row r="52" spans="1:8" ht="16.5" customHeight="1">
      <c r="A52" s="59"/>
      <c r="B52" s="41">
        <v>50</v>
      </c>
      <c r="C52" s="48" t="s">
        <v>202</v>
      </c>
      <c r="D52" s="49">
        <v>1522</v>
      </c>
      <c r="E52" s="54">
        <v>1522</v>
      </c>
      <c r="F52" s="44">
        <f t="shared" si="4"/>
        <v>0</v>
      </c>
      <c r="G52" s="45">
        <f t="shared" si="5"/>
        <v>0</v>
      </c>
      <c r="H52" s="46"/>
    </row>
    <row r="53" spans="1:8" ht="16.5" customHeight="1">
      <c r="A53" s="59"/>
      <c r="B53" s="41">
        <v>50</v>
      </c>
      <c r="C53" s="63" t="s">
        <v>203</v>
      </c>
      <c r="D53" s="43">
        <v>1522</v>
      </c>
      <c r="E53" s="54">
        <v>1522</v>
      </c>
      <c r="F53" s="44">
        <f t="shared" si="4"/>
        <v>0</v>
      </c>
      <c r="G53" s="45">
        <f t="shared" si="5"/>
        <v>0</v>
      </c>
      <c r="H53" s="46"/>
    </row>
    <row r="54" spans="1:8" ht="16.5" customHeight="1">
      <c r="A54" s="40" t="s">
        <v>204</v>
      </c>
      <c r="B54" s="41">
        <v>52</v>
      </c>
      <c r="C54" s="48" t="s">
        <v>205</v>
      </c>
      <c r="D54" s="49">
        <v>1470</v>
      </c>
      <c r="E54" s="54">
        <v>1470</v>
      </c>
      <c r="F54" s="44">
        <f t="shared" si="4"/>
        <v>0</v>
      </c>
      <c r="G54" s="45">
        <f t="shared" si="5"/>
        <v>0</v>
      </c>
      <c r="H54" s="46"/>
    </row>
    <row r="55" spans="1:8" ht="16.5" customHeight="1">
      <c r="A55" s="47"/>
      <c r="B55" s="41">
        <v>53</v>
      </c>
      <c r="C55" s="48" t="s">
        <v>206</v>
      </c>
      <c r="D55" s="49">
        <v>1365</v>
      </c>
      <c r="E55" s="54">
        <v>1365</v>
      </c>
      <c r="F55" s="44">
        <f t="shared" si="4"/>
        <v>0</v>
      </c>
      <c r="G55" s="45">
        <f t="shared" si="5"/>
        <v>0</v>
      </c>
      <c r="H55" s="46"/>
    </row>
    <row r="56" spans="1:8" ht="16.5" customHeight="1">
      <c r="A56" s="59"/>
      <c r="B56" s="41">
        <v>53</v>
      </c>
      <c r="C56" s="48" t="s">
        <v>207</v>
      </c>
      <c r="D56" s="49">
        <v>1365</v>
      </c>
      <c r="E56" s="54">
        <v>1365</v>
      </c>
      <c r="F56" s="44">
        <f t="shared" si="4"/>
        <v>0</v>
      </c>
      <c r="G56" s="45">
        <f t="shared" si="5"/>
        <v>0</v>
      </c>
      <c r="H56" s="46"/>
    </row>
    <row r="57" spans="1:8" ht="16.5" customHeight="1">
      <c r="A57" s="59"/>
      <c r="B57" s="41">
        <v>53</v>
      </c>
      <c r="C57" s="48" t="s">
        <v>208</v>
      </c>
      <c r="D57" s="49">
        <v>1365</v>
      </c>
      <c r="E57" s="54">
        <v>1365</v>
      </c>
      <c r="F57" s="44">
        <f t="shared" si="4"/>
        <v>0</v>
      </c>
      <c r="G57" s="45">
        <f t="shared" si="5"/>
        <v>0</v>
      </c>
      <c r="H57" s="46"/>
    </row>
    <row r="58" spans="1:8" ht="16.5" customHeight="1">
      <c r="A58" s="59"/>
      <c r="B58" s="41">
        <v>56</v>
      </c>
      <c r="C58" s="48" t="s">
        <v>209</v>
      </c>
      <c r="D58" s="49">
        <v>1354</v>
      </c>
      <c r="E58" s="50">
        <v>1354</v>
      </c>
      <c r="F58" s="44">
        <f t="shared" si="4"/>
        <v>0</v>
      </c>
      <c r="G58" s="45">
        <f t="shared" si="5"/>
        <v>0</v>
      </c>
      <c r="H58" s="46"/>
    </row>
    <row r="59" spans="1:8" ht="16.5" customHeight="1">
      <c r="A59" s="59"/>
      <c r="B59" s="41">
        <v>57</v>
      </c>
      <c r="C59" s="48" t="s">
        <v>210</v>
      </c>
      <c r="D59" s="58">
        <v>1319</v>
      </c>
      <c r="E59" s="54">
        <v>1184</v>
      </c>
      <c r="F59" s="44">
        <f aca="true" t="shared" si="6" ref="F59:F68">D59-E59</f>
        <v>135</v>
      </c>
      <c r="G59" s="45">
        <f aca="true" t="shared" si="7" ref="G59:G68">ROUND(D59*100/E59-100,1)</f>
        <v>11.4</v>
      </c>
      <c r="H59" s="46">
        <v>40848</v>
      </c>
    </row>
    <row r="60" spans="1:8" ht="16.5" customHeight="1">
      <c r="A60" s="59"/>
      <c r="B60" s="41">
        <v>58</v>
      </c>
      <c r="C60" s="42" t="s">
        <v>211</v>
      </c>
      <c r="D60" s="50">
        <v>1312</v>
      </c>
      <c r="E60" s="54">
        <v>1312</v>
      </c>
      <c r="F60" s="44">
        <f t="shared" si="6"/>
        <v>0</v>
      </c>
      <c r="G60" s="45">
        <f t="shared" si="7"/>
        <v>0</v>
      </c>
      <c r="H60" s="46" t="s">
        <v>212</v>
      </c>
    </row>
    <row r="61" spans="1:8" ht="16.5" customHeight="1">
      <c r="A61" s="59"/>
      <c r="B61" s="41">
        <v>59</v>
      </c>
      <c r="C61" s="48" t="s">
        <v>213</v>
      </c>
      <c r="D61" s="49">
        <v>1310</v>
      </c>
      <c r="E61" s="54">
        <v>1310</v>
      </c>
      <c r="F61" s="44">
        <f t="shared" si="6"/>
        <v>0</v>
      </c>
      <c r="G61" s="45">
        <f t="shared" si="7"/>
        <v>0</v>
      </c>
      <c r="H61" s="46"/>
    </row>
    <row r="62" spans="1:8" ht="16.5" customHeight="1">
      <c r="A62" s="59"/>
      <c r="B62" s="41">
        <v>59</v>
      </c>
      <c r="C62" s="48" t="s">
        <v>214</v>
      </c>
      <c r="D62" s="64">
        <v>1310</v>
      </c>
      <c r="E62" s="54">
        <v>1310</v>
      </c>
      <c r="F62" s="44">
        <f t="shared" si="6"/>
        <v>0</v>
      </c>
      <c r="G62" s="45">
        <f t="shared" si="7"/>
        <v>0</v>
      </c>
      <c r="H62" s="46"/>
    </row>
    <row r="63" spans="1:8" ht="16.5" customHeight="1">
      <c r="A63" s="59"/>
      <c r="B63" s="41">
        <v>61</v>
      </c>
      <c r="C63" s="48" t="s">
        <v>215</v>
      </c>
      <c r="D63" s="49">
        <v>1249</v>
      </c>
      <c r="E63" s="54">
        <v>1249</v>
      </c>
      <c r="F63" s="44">
        <f t="shared" si="6"/>
        <v>0</v>
      </c>
      <c r="G63" s="45">
        <f t="shared" si="7"/>
        <v>0</v>
      </c>
      <c r="H63" s="46"/>
    </row>
    <row r="64" spans="1:8" ht="16.5" customHeight="1">
      <c r="A64" s="40" t="s">
        <v>216</v>
      </c>
      <c r="B64" s="41">
        <v>62</v>
      </c>
      <c r="C64" s="48" t="s">
        <v>217</v>
      </c>
      <c r="D64" s="49">
        <v>1205</v>
      </c>
      <c r="E64" s="54">
        <v>1004</v>
      </c>
      <c r="F64" s="44">
        <f t="shared" si="6"/>
        <v>201</v>
      </c>
      <c r="G64" s="45">
        <f t="shared" si="7"/>
        <v>20</v>
      </c>
      <c r="H64" s="46">
        <v>40634</v>
      </c>
    </row>
    <row r="65" spans="1:8" ht="16.5" customHeight="1">
      <c r="A65" s="59"/>
      <c r="B65" s="41">
        <v>63</v>
      </c>
      <c r="C65" s="48" t="s">
        <v>218</v>
      </c>
      <c r="D65" s="49">
        <v>1102</v>
      </c>
      <c r="E65" s="54">
        <v>1102</v>
      </c>
      <c r="F65" s="44">
        <f t="shared" si="6"/>
        <v>0</v>
      </c>
      <c r="G65" s="45">
        <f t="shared" si="7"/>
        <v>0</v>
      </c>
      <c r="H65" s="46"/>
    </row>
    <row r="66" spans="1:8" ht="16.5" customHeight="1">
      <c r="A66" s="40" t="s">
        <v>219</v>
      </c>
      <c r="B66" s="41">
        <v>64</v>
      </c>
      <c r="C66" s="48" t="s">
        <v>220</v>
      </c>
      <c r="D66" s="49">
        <v>1029</v>
      </c>
      <c r="E66" s="54">
        <v>1029</v>
      </c>
      <c r="F66" s="44">
        <f t="shared" si="6"/>
        <v>0</v>
      </c>
      <c r="G66" s="45">
        <f t="shared" si="7"/>
        <v>0</v>
      </c>
      <c r="H66" s="46"/>
    </row>
    <row r="67" spans="1:8" ht="16.5" customHeight="1">
      <c r="A67" s="47"/>
      <c r="B67" s="41">
        <v>65</v>
      </c>
      <c r="C67" s="48" t="s">
        <v>221</v>
      </c>
      <c r="D67" s="49">
        <v>840</v>
      </c>
      <c r="E67" s="54">
        <v>945</v>
      </c>
      <c r="F67" s="44">
        <f t="shared" si="6"/>
        <v>-105</v>
      </c>
      <c r="G67" s="45">
        <f t="shared" si="7"/>
        <v>-11.1</v>
      </c>
      <c r="H67" s="46" t="s">
        <v>222</v>
      </c>
    </row>
    <row r="68" spans="1:8" ht="16.5" customHeight="1">
      <c r="A68" s="65"/>
      <c r="B68" s="41">
        <v>66</v>
      </c>
      <c r="C68" s="56" t="s">
        <v>223</v>
      </c>
      <c r="D68" s="57">
        <v>756</v>
      </c>
      <c r="E68" s="57">
        <v>756</v>
      </c>
      <c r="F68" s="44">
        <f t="shared" si="6"/>
        <v>0</v>
      </c>
      <c r="G68" s="45">
        <f t="shared" si="7"/>
        <v>0</v>
      </c>
      <c r="H68" s="46"/>
    </row>
    <row r="69" spans="1:8" ht="16.5" customHeight="1">
      <c r="A69" s="66"/>
      <c r="B69" s="41"/>
      <c r="C69" s="56" t="s">
        <v>224</v>
      </c>
      <c r="D69" s="67" t="s">
        <v>225</v>
      </c>
      <c r="E69" s="57">
        <v>1795</v>
      </c>
      <c r="F69" s="67" t="s">
        <v>225</v>
      </c>
      <c r="G69" s="67" t="s">
        <v>225</v>
      </c>
      <c r="H69" s="46" t="s">
        <v>226</v>
      </c>
    </row>
    <row r="70" spans="1:8" ht="16.5" customHeight="1">
      <c r="A70" s="186" t="s">
        <v>227</v>
      </c>
      <c r="B70" s="68"/>
      <c r="C70" s="69" t="s">
        <v>228</v>
      </c>
      <c r="D70" s="54">
        <v>0</v>
      </c>
      <c r="E70" s="54">
        <v>0</v>
      </c>
      <c r="F70" s="67" t="s">
        <v>225</v>
      </c>
      <c r="G70" s="67" t="s">
        <v>225</v>
      </c>
      <c r="H70" s="70" t="s">
        <v>229</v>
      </c>
    </row>
    <row r="71" spans="1:8" ht="16.5" customHeight="1">
      <c r="A71" s="187"/>
      <c r="B71" s="68"/>
      <c r="C71" s="71" t="s">
        <v>230</v>
      </c>
      <c r="D71" s="72">
        <v>0</v>
      </c>
      <c r="E71" s="72">
        <v>0</v>
      </c>
      <c r="F71" s="67" t="s">
        <v>225</v>
      </c>
      <c r="G71" s="67" t="s">
        <v>225</v>
      </c>
      <c r="H71" s="70" t="s">
        <v>231</v>
      </c>
    </row>
    <row r="72" spans="1:8" ht="16.5" customHeight="1">
      <c r="A72" s="188" t="s">
        <v>232</v>
      </c>
      <c r="B72" s="189"/>
      <c r="C72" s="190"/>
      <c r="D72" s="33">
        <f>ROUND(SUM(D3:D71)/66,0)</f>
        <v>1792</v>
      </c>
      <c r="E72" s="33">
        <f>ROUND(SUM(E3:E71)/67,0)</f>
        <v>1770</v>
      </c>
      <c r="F72" s="73">
        <v>22</v>
      </c>
      <c r="G72" s="51">
        <v>1.2</v>
      </c>
      <c r="H72" s="74"/>
    </row>
    <row r="73" spans="1:8" ht="16.5" customHeight="1">
      <c r="A73" s="75" t="s">
        <v>233</v>
      </c>
      <c r="B73" s="75"/>
      <c r="C73" s="75"/>
      <c r="D73" s="75"/>
      <c r="E73" s="75"/>
      <c r="F73" s="75"/>
      <c r="G73" s="75"/>
      <c r="H73" s="76"/>
    </row>
    <row r="74" spans="1:8" ht="16.5" customHeight="1">
      <c r="A74" s="34" t="s">
        <v>234</v>
      </c>
      <c r="B74" s="1"/>
      <c r="C74" s="1"/>
      <c r="D74" s="1"/>
      <c r="E74" s="77"/>
      <c r="F74" s="1"/>
      <c r="G74" s="1"/>
      <c r="H74" s="1"/>
    </row>
    <row r="75" spans="1:8" ht="16.5" customHeight="1">
      <c r="A75" s="1"/>
      <c r="B75" s="1"/>
      <c r="C75" s="1"/>
      <c r="D75" s="1"/>
      <c r="E75" s="77"/>
      <c r="F75" s="1"/>
      <c r="G75" s="1"/>
      <c r="H75" s="1"/>
    </row>
    <row r="76" spans="1:8" ht="16.5" customHeight="1">
      <c r="A76" s="1"/>
      <c r="B76" s="1"/>
      <c r="C76" s="1"/>
      <c r="D76" s="1"/>
      <c r="E76" s="77"/>
      <c r="F76" s="1"/>
      <c r="G76" s="1"/>
      <c r="H76" s="1"/>
    </row>
  </sheetData>
  <sheetProtection/>
  <mergeCells count="2">
    <mergeCell ref="A70:A71"/>
    <mergeCell ref="A72:C72"/>
  </mergeCells>
  <printOptions/>
  <pageMargins left="0.7874015748031497" right="0.7874015748031497" top="1.1811023622047245" bottom="0.7874015748031497" header="0.5118110236220472" footer="0.5118110236220472"/>
  <pageSetup firstPageNumber="199" useFirstPageNumber="1" horizontalDpi="600" verticalDpi="600" orientation="portrait" paperSize="9" scale="60" r:id="rId1"/>
  <headerFooter>
    <oddHeader>&amp;L&amp;"ＭＳ ゴシック,標準"&amp;20Ⅲ　平成23年度地方公営企業事業別決算状況
　２　法非適用事業
　　（２）下水道事業（法適用・法非適用合計）&amp;R&amp;"ＭＳ ゴシック,標準"&amp;18
&amp;20&amp;A</oddHeader>
    <oddFooter>&amp;C&amp;"ＭＳ ゴシック,標準"&amp;16&amp;P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 </cp:lastModifiedBy>
  <cp:lastPrinted>2013-01-24T04:18:11Z</cp:lastPrinted>
  <dcterms:created xsi:type="dcterms:W3CDTF">2012-12-26T23:51:49Z</dcterms:created>
  <dcterms:modified xsi:type="dcterms:W3CDTF">2013-01-24T04:18:20Z</dcterms:modified>
  <cp:category/>
  <cp:version/>
  <cp:contentType/>
  <cp:contentStatus/>
</cp:coreProperties>
</file>