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歳入の状況" sheetId="1" r:id="rId1"/>
    <sheet name="目的別歳出の状況" sheetId="2" r:id="rId2"/>
    <sheet name="性質別歳出の状況" sheetId="3" r:id="rId3"/>
  </sheets>
  <definedNames>
    <definedName name="_xlnm.Print_Area" localSheetId="0">'歳入の状況'!$A$1:$AB$50</definedName>
  </definedNames>
  <calcPr fullCalcOnLoad="1"/>
</workbook>
</file>

<file path=xl/sharedStrings.xml><?xml version="1.0" encoding="utf-8"?>
<sst xmlns="http://schemas.openxmlformats.org/spreadsheetml/2006/main" count="267" uniqueCount="180">
  <si>
    <t>（単位：千円，％）</t>
  </si>
  <si>
    <t>区　　　　　分</t>
  </si>
  <si>
    <t>市　　　　計</t>
  </si>
  <si>
    <t>町　 村 　計</t>
  </si>
  <si>
    <t>県　　　　計</t>
  </si>
  <si>
    <t>決　算　額</t>
  </si>
  <si>
    <t>構成比</t>
  </si>
  <si>
    <t>地方税</t>
  </si>
  <si>
    <t>特定防衛施設周辺整備調整交付金</t>
  </si>
  <si>
    <t>地方譲与税</t>
  </si>
  <si>
    <t>電源立地地域対策交付金</t>
  </si>
  <si>
    <t>地方道路譲与税</t>
  </si>
  <si>
    <t>東日本大震災復興交付金</t>
  </si>
  <si>
    <t>自動車重量譲与税</t>
  </si>
  <si>
    <t>その他</t>
  </si>
  <si>
    <t>利子割交付金</t>
  </si>
  <si>
    <t>国有提供施設等所在市町村助成交付金</t>
  </si>
  <si>
    <t>配当割交付金</t>
  </si>
  <si>
    <t>都道府県支出金</t>
  </si>
  <si>
    <t>株式等譲渡所得割交付金</t>
  </si>
  <si>
    <t>国庫財源を伴うもの</t>
  </si>
  <si>
    <t>地方消費税交付金</t>
  </si>
  <si>
    <t>(1)</t>
  </si>
  <si>
    <t>児童保護費等負担金</t>
  </si>
  <si>
    <t>ゴルフ場利用税交付金</t>
  </si>
  <si>
    <t>(2)</t>
  </si>
  <si>
    <t>障害者自立支援給付費等負担金</t>
  </si>
  <si>
    <t>特別地方消費税交付金</t>
  </si>
  <si>
    <t>(3)</t>
  </si>
  <si>
    <t>児童手当及び子ども手当交付金</t>
  </si>
  <si>
    <t>自動車取得税交付金</t>
  </si>
  <si>
    <t>(4)</t>
  </si>
  <si>
    <t>普通建設事業費支出金</t>
  </si>
  <si>
    <t>軽油引取税交付金</t>
  </si>
  <si>
    <t>(5)</t>
  </si>
  <si>
    <t>災害復旧事業費支出金</t>
  </si>
  <si>
    <t>地方特例交付金</t>
  </si>
  <si>
    <t>(6)</t>
  </si>
  <si>
    <t>委託金</t>
  </si>
  <si>
    <t>地方交付税</t>
  </si>
  <si>
    <t>(ｱ)</t>
  </si>
  <si>
    <t>普通建設事業</t>
  </si>
  <si>
    <t>普通交付税</t>
  </si>
  <si>
    <t>(ｲ)</t>
  </si>
  <si>
    <t>災害復旧事業</t>
  </si>
  <si>
    <t>特別交付税</t>
  </si>
  <si>
    <t>(ｳ)</t>
  </si>
  <si>
    <t>震災復興特別交付税</t>
  </si>
  <si>
    <t>(7)</t>
  </si>
  <si>
    <t>交通安全対策特別交付金</t>
  </si>
  <si>
    <t>(8)</t>
  </si>
  <si>
    <t>分担金・負担金</t>
  </si>
  <si>
    <t>都道府県費のみのもの</t>
  </si>
  <si>
    <t>同級他団体からのもの</t>
  </si>
  <si>
    <t>使用料</t>
  </si>
  <si>
    <t>授業料</t>
  </si>
  <si>
    <t>財産収入</t>
  </si>
  <si>
    <t>高等学校</t>
  </si>
  <si>
    <t>財産運用収入</t>
  </si>
  <si>
    <t>幼稚園</t>
  </si>
  <si>
    <t>財産売払収入</t>
  </si>
  <si>
    <t>土地建物</t>
  </si>
  <si>
    <t>保育所使用料</t>
  </si>
  <si>
    <t>立木竹</t>
  </si>
  <si>
    <t>公営住宅使用料</t>
  </si>
  <si>
    <t>寄附金</t>
  </si>
  <si>
    <t>手数料</t>
  </si>
  <si>
    <t>繰入金</t>
  </si>
  <si>
    <t>法定受託事務に係るもの</t>
  </si>
  <si>
    <t>繰越金</t>
  </si>
  <si>
    <t>自治事務に係るもの</t>
  </si>
  <si>
    <t>純繰越金</t>
  </si>
  <si>
    <t>国庫支出金</t>
  </si>
  <si>
    <t>繰越事業費等充当財源繰越額</t>
  </si>
  <si>
    <t>生活保護費負担金</t>
  </si>
  <si>
    <t>諸収入</t>
  </si>
  <si>
    <t>延滞金加算金及び過料</t>
  </si>
  <si>
    <t>障害者自立支援給付費等負担金</t>
  </si>
  <si>
    <t>預金利子</t>
  </si>
  <si>
    <t>公営企業貸付金元利収入</t>
  </si>
  <si>
    <t>公立高等学校授業料不徴収交付金</t>
  </si>
  <si>
    <t>貸付金元利収入</t>
  </si>
  <si>
    <t>受託事業収入</t>
  </si>
  <si>
    <t>失業対策事業費支出金</t>
  </si>
  <si>
    <t>民間からのもの</t>
  </si>
  <si>
    <t>収益事業収入</t>
  </si>
  <si>
    <t xml:space="preserve"> </t>
  </si>
  <si>
    <t>雑入</t>
  </si>
  <si>
    <t>(2)</t>
  </si>
  <si>
    <t>一部事務組合配分金</t>
  </si>
  <si>
    <t>(3)</t>
  </si>
  <si>
    <t>財政補給金</t>
  </si>
  <si>
    <t>地方債</t>
  </si>
  <si>
    <t>社会資本整備総合交付金</t>
  </si>
  <si>
    <t>歳入合計</t>
  </si>
  <si>
    <t>議会費</t>
  </si>
  <si>
    <t>総務費</t>
  </si>
  <si>
    <t>総務管理費</t>
  </si>
  <si>
    <t>徴税費</t>
  </si>
  <si>
    <t>戸籍住民基本台帳費</t>
  </si>
  <si>
    <t>選挙費</t>
  </si>
  <si>
    <t>統計調査費</t>
  </si>
  <si>
    <t>監査委員費</t>
  </si>
  <si>
    <t>民生費</t>
  </si>
  <si>
    <t>社会福祉費</t>
  </si>
  <si>
    <t>老人福祉費</t>
  </si>
  <si>
    <t>児童福祉費</t>
  </si>
  <si>
    <t>生活保護費</t>
  </si>
  <si>
    <t>災害救助費</t>
  </si>
  <si>
    <t>衛生費</t>
  </si>
  <si>
    <t>保健衛生費</t>
  </si>
  <si>
    <t>結核対策費</t>
  </si>
  <si>
    <t>保健所費</t>
  </si>
  <si>
    <t>清掃費</t>
  </si>
  <si>
    <t>労働費</t>
  </si>
  <si>
    <t>労働諸費</t>
  </si>
  <si>
    <t>失業対策費</t>
  </si>
  <si>
    <t>農林水産業費</t>
  </si>
  <si>
    <t>農業費</t>
  </si>
  <si>
    <t>畜産業費</t>
  </si>
  <si>
    <t>農地費</t>
  </si>
  <si>
    <t>林業費</t>
  </si>
  <si>
    <t>水産業費</t>
  </si>
  <si>
    <t>商工費</t>
  </si>
  <si>
    <t>土木費</t>
  </si>
  <si>
    <t>土木管理費</t>
  </si>
  <si>
    <t>道路橋りょう費</t>
  </si>
  <si>
    <t>河川費</t>
  </si>
  <si>
    <t>都市計画費</t>
  </si>
  <si>
    <t>街路費</t>
  </si>
  <si>
    <t>公園費</t>
  </si>
  <si>
    <t>下水道費</t>
  </si>
  <si>
    <t>区画整理費等</t>
  </si>
  <si>
    <t>住宅費</t>
  </si>
  <si>
    <t>消防費</t>
  </si>
  <si>
    <t>教育費</t>
  </si>
  <si>
    <t>教育総務費</t>
  </si>
  <si>
    <t>小学校費</t>
  </si>
  <si>
    <t>中学校費</t>
  </si>
  <si>
    <t>高等学校費</t>
  </si>
  <si>
    <t>特殊学校費</t>
  </si>
  <si>
    <t>幼稚園費</t>
  </si>
  <si>
    <t>社会教育費</t>
  </si>
  <si>
    <t>保健体育費</t>
  </si>
  <si>
    <t>体育施設費等</t>
  </si>
  <si>
    <t>学校給食費</t>
  </si>
  <si>
    <t>災害復旧費</t>
  </si>
  <si>
    <t>農林水産施設災害復旧費</t>
  </si>
  <si>
    <t>公共土木施設災害復旧費</t>
  </si>
  <si>
    <t>公債費</t>
  </si>
  <si>
    <t>諸支出金</t>
  </si>
  <si>
    <t>普通財産取得費</t>
  </si>
  <si>
    <t>公営企業費</t>
  </si>
  <si>
    <t>前年度繰上充用金</t>
  </si>
  <si>
    <t>歳出合計</t>
  </si>
  <si>
    <t>義務的経費</t>
  </si>
  <si>
    <t>人件費</t>
  </si>
  <si>
    <t>扶助費</t>
  </si>
  <si>
    <t>投資的経費</t>
  </si>
  <si>
    <t>普通建設事業費</t>
  </si>
  <si>
    <t>補助事業費</t>
  </si>
  <si>
    <t>単独事業費</t>
  </si>
  <si>
    <t>国直轄事業負担金</t>
  </si>
  <si>
    <t>県営事業負担金</t>
  </si>
  <si>
    <t>同級他団体施行事業負担金</t>
  </si>
  <si>
    <t>受託事業費</t>
  </si>
  <si>
    <t>災害復旧事業費</t>
  </si>
  <si>
    <t>その他の経費</t>
  </si>
  <si>
    <t>物件費</t>
  </si>
  <si>
    <t>維持補修費</t>
  </si>
  <si>
    <t>補助費等</t>
  </si>
  <si>
    <t>国に対するもの</t>
  </si>
  <si>
    <t>都道府県に対するもの</t>
  </si>
  <si>
    <t>同級他団体負担金</t>
  </si>
  <si>
    <t>一部事務組合負担金</t>
  </si>
  <si>
    <t>その他に対するもの</t>
  </si>
  <si>
    <t>積立金</t>
  </si>
  <si>
    <t>投資及び出資金</t>
  </si>
  <si>
    <t>貸付金</t>
  </si>
  <si>
    <t>繰出金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</si>
</sst>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_ ;[Red]\-#,##0\ "/>
    <numFmt numFmtId="179" formatCode="#,##0_ "/>
    <numFmt numFmtId="180" formatCode="#,##0;&quot;▲ &quot;#,##0"/>
    <numFmt numFmtId="181" formatCode="#,##0.0;&quot;▲ &quot;#,##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 style="thin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 style="thin"/>
      <right style="thin"/>
      <top style="dashed"/>
      <bottom style="dashed"/>
    </border>
    <border>
      <left/>
      <right style="thin"/>
      <top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thin"/>
      <bottom style="dashed"/>
    </border>
    <border>
      <left style="thin"/>
      <right/>
      <top style="dashed"/>
      <bottom style="dashed"/>
    </border>
    <border>
      <left style="thin"/>
      <right/>
      <top style="dashed"/>
      <bottom style="thin"/>
    </border>
    <border>
      <left/>
      <right style="thin"/>
      <top/>
      <bottom style="dashed"/>
    </border>
    <border>
      <left style="thin"/>
      <right style="thin"/>
      <top/>
      <bottom style="dashed"/>
    </border>
    <border>
      <left/>
      <right style="thin"/>
      <top style="dashed"/>
      <bottom/>
    </border>
    <border>
      <left style="thin"/>
      <right style="thin"/>
      <top style="dashed"/>
      <bottom/>
    </border>
    <border>
      <left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thin"/>
      <right/>
      <top style="dashed"/>
      <bottom>
        <color indexed="63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1" fillId="31" borderId="4" applyNumberFormat="0" applyAlignment="0" applyProtection="0"/>
    <xf numFmtId="0" fontId="34" fillId="0" borderId="0">
      <alignment vertical="center"/>
      <protection/>
    </xf>
    <xf numFmtId="0" fontId="42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vertical="center"/>
    </xf>
    <xf numFmtId="176" fontId="4" fillId="0" borderId="12" xfId="5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76" fontId="4" fillId="0" borderId="20" xfId="50" applyNumberFormat="1" applyFont="1" applyFill="1" applyBorder="1" applyAlignment="1">
      <alignment vertical="center"/>
    </xf>
    <xf numFmtId="177" fontId="4" fillId="0" borderId="20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7" fontId="4" fillId="0" borderId="23" xfId="0" applyNumberFormat="1" applyFont="1" applyFill="1" applyBorder="1" applyAlignment="1">
      <alignment vertical="center"/>
    </xf>
    <xf numFmtId="38" fontId="4" fillId="0" borderId="19" xfId="50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8" fontId="4" fillId="0" borderId="12" xfId="50" applyNumberFormat="1" applyFont="1" applyFill="1" applyBorder="1" applyAlignment="1">
      <alignment vertical="center"/>
    </xf>
    <xf numFmtId="178" fontId="4" fillId="0" borderId="0" xfId="50" applyNumberFormat="1" applyFont="1" applyFill="1" applyAlignment="1">
      <alignment vertical="center"/>
    </xf>
    <xf numFmtId="177" fontId="4" fillId="0" borderId="12" xfId="0" applyNumberFormat="1" applyFont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178" fontId="4" fillId="0" borderId="27" xfId="50" applyNumberFormat="1" applyFont="1" applyFill="1" applyBorder="1" applyAlignment="1">
      <alignment vertical="center"/>
    </xf>
    <xf numFmtId="177" fontId="4" fillId="0" borderId="27" xfId="0" applyNumberFormat="1" applyFont="1" applyFill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9" fontId="4" fillId="0" borderId="27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vertical="center"/>
    </xf>
    <xf numFmtId="178" fontId="4" fillId="0" borderId="30" xfId="50" applyNumberFormat="1" applyFont="1" applyFill="1" applyBorder="1" applyAlignment="1">
      <alignment vertical="center"/>
    </xf>
    <xf numFmtId="177" fontId="4" fillId="0" borderId="30" xfId="0" applyNumberFormat="1" applyFont="1" applyFill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9" fontId="4" fillId="0" borderId="30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vertical="center"/>
    </xf>
    <xf numFmtId="178" fontId="4" fillId="0" borderId="34" xfId="50" applyNumberFormat="1" applyFont="1" applyFill="1" applyBorder="1" applyAlignment="1">
      <alignment vertical="center"/>
    </xf>
    <xf numFmtId="177" fontId="4" fillId="0" borderId="34" xfId="0" applyNumberFormat="1" applyFont="1" applyFill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179" fontId="4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178" fontId="4" fillId="0" borderId="39" xfId="50" applyNumberFormat="1" applyFont="1" applyFill="1" applyBorder="1" applyAlignment="1">
      <alignment vertical="center"/>
    </xf>
    <xf numFmtId="177" fontId="4" fillId="0" borderId="39" xfId="0" applyNumberFormat="1" applyFont="1" applyFill="1" applyBorder="1" applyAlignment="1">
      <alignment vertical="center"/>
    </xf>
    <xf numFmtId="177" fontId="4" fillId="0" borderId="39" xfId="0" applyNumberFormat="1" applyFont="1" applyBorder="1" applyAlignment="1">
      <alignment vertical="center"/>
    </xf>
    <xf numFmtId="179" fontId="4" fillId="0" borderId="39" xfId="0" applyNumberFormat="1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178" fontId="4" fillId="0" borderId="41" xfId="50" applyNumberFormat="1" applyFont="1" applyFill="1" applyBorder="1" applyAlignment="1">
      <alignment vertical="center"/>
    </xf>
    <xf numFmtId="177" fontId="4" fillId="0" borderId="41" xfId="0" applyNumberFormat="1" applyFont="1" applyFill="1" applyBorder="1" applyAlignment="1">
      <alignment vertical="center"/>
    </xf>
    <xf numFmtId="177" fontId="4" fillId="0" borderId="41" xfId="0" applyNumberFormat="1" applyFont="1" applyBorder="1" applyAlignment="1">
      <alignment vertical="center"/>
    </xf>
    <xf numFmtId="179" fontId="4" fillId="0" borderId="41" xfId="0" applyNumberFormat="1" applyFont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49" fontId="4" fillId="0" borderId="2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49" fontId="4" fillId="0" borderId="32" xfId="0" applyNumberFormat="1" applyFont="1" applyBorder="1" applyAlignment="1">
      <alignment horizontal="center" vertical="center"/>
    </xf>
    <xf numFmtId="178" fontId="4" fillId="0" borderId="20" xfId="50" applyNumberFormat="1" applyFont="1" applyFill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178" fontId="4" fillId="0" borderId="23" xfId="5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180" fontId="8" fillId="0" borderId="12" xfId="50" applyNumberFormat="1" applyFont="1" applyFill="1" applyBorder="1" applyAlignment="1">
      <alignment vertical="center"/>
    </xf>
    <xf numFmtId="181" fontId="8" fillId="0" borderId="12" xfId="50" applyNumberFormat="1" applyFont="1" applyFill="1" applyBorder="1" applyAlignment="1">
      <alignment vertical="center"/>
    </xf>
    <xf numFmtId="181" fontId="8" fillId="0" borderId="12" xfId="0" applyNumberFormat="1" applyFont="1" applyFill="1" applyBorder="1" applyAlignment="1">
      <alignment vertical="center"/>
    </xf>
    <xf numFmtId="180" fontId="8" fillId="0" borderId="12" xfId="0" applyNumberFormat="1" applyFont="1" applyFill="1" applyBorder="1" applyAlignment="1">
      <alignment vertical="center"/>
    </xf>
    <xf numFmtId="38" fontId="0" fillId="0" borderId="0" xfId="50" applyFont="1" applyFill="1" applyAlignment="1">
      <alignment/>
    </xf>
    <xf numFmtId="0" fontId="8" fillId="0" borderId="14" xfId="0" applyFont="1" applyFill="1" applyBorder="1" applyAlignment="1">
      <alignment horizontal="distributed" vertical="center"/>
    </xf>
    <xf numFmtId="0" fontId="8" fillId="0" borderId="43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distributed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distributed" vertical="center"/>
    </xf>
    <xf numFmtId="0" fontId="8" fillId="0" borderId="45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180" fontId="8" fillId="0" borderId="23" xfId="0" applyNumberFormat="1" applyFont="1" applyFill="1" applyBorder="1" applyAlignment="1">
      <alignment vertical="center"/>
    </xf>
    <xf numFmtId="181" fontId="8" fillId="0" borderId="23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49" fontId="4" fillId="0" borderId="14" xfId="0" applyNumberFormat="1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49" fontId="4" fillId="0" borderId="32" xfId="0" applyNumberFormat="1" applyFont="1" applyFill="1" applyBorder="1" applyAlignment="1">
      <alignment horizontal="distributed" vertical="center"/>
    </xf>
    <xf numFmtId="49" fontId="4" fillId="0" borderId="25" xfId="0" applyNumberFormat="1" applyFont="1" applyBorder="1" applyAlignment="1">
      <alignment horizontal="distributed" vertical="center"/>
    </xf>
    <xf numFmtId="49" fontId="4" fillId="0" borderId="28" xfId="0" applyNumberFormat="1" applyFont="1" applyBorder="1" applyAlignment="1">
      <alignment horizontal="distributed" vertical="center"/>
    </xf>
    <xf numFmtId="49" fontId="4" fillId="0" borderId="32" xfId="0" applyNumberFormat="1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3" width="2.125" style="1" customWidth="1"/>
    <col min="4" max="5" width="2.625" style="1" customWidth="1"/>
    <col min="6" max="6" width="16.625" style="1" customWidth="1"/>
    <col min="7" max="7" width="0.875" style="1" customWidth="1"/>
    <col min="8" max="8" width="14.125" style="1" customWidth="1"/>
    <col min="9" max="9" width="6.625" style="1" customWidth="1"/>
    <col min="10" max="10" width="14.125" style="1" customWidth="1"/>
    <col min="11" max="11" width="6.625" style="1" customWidth="1"/>
    <col min="12" max="12" width="14.125" style="1" customWidth="1"/>
    <col min="13" max="13" width="6.625" style="1" customWidth="1"/>
    <col min="14" max="15" width="0.74609375" style="2" customWidth="1"/>
    <col min="16" max="16" width="0.875" style="1" customWidth="1"/>
    <col min="17" max="18" width="2.125" style="1" customWidth="1"/>
    <col min="19" max="20" width="2.625" style="1" customWidth="1"/>
    <col min="21" max="21" width="16.875" style="1" customWidth="1"/>
    <col min="22" max="22" width="0.875" style="1" customWidth="1"/>
    <col min="23" max="23" width="14.25390625" style="1" customWidth="1"/>
    <col min="24" max="24" width="6.625" style="1" customWidth="1"/>
    <col min="25" max="25" width="14.125" style="1" customWidth="1"/>
    <col min="26" max="26" width="6.625" style="1" customWidth="1"/>
    <col min="27" max="27" width="14.125" style="1" customWidth="1"/>
    <col min="28" max="28" width="6.625" style="1" customWidth="1"/>
    <col min="29" max="16384" width="9.00390625" style="1" customWidth="1"/>
  </cols>
  <sheetData>
    <row r="1" spans="3:28" s="3" customFormat="1" ht="18.75" customHeight="1">
      <c r="C1" s="4"/>
      <c r="L1" s="142" t="s">
        <v>0</v>
      </c>
      <c r="M1" s="142"/>
      <c r="N1" s="5"/>
      <c r="O1" s="5"/>
      <c r="AA1" s="142" t="s">
        <v>0</v>
      </c>
      <c r="AB1" s="142"/>
    </row>
    <row r="2" spans="1:28" s="3" customFormat="1" ht="16.5" customHeight="1">
      <c r="A2" s="143" t="s">
        <v>1</v>
      </c>
      <c r="B2" s="144"/>
      <c r="C2" s="144"/>
      <c r="D2" s="144"/>
      <c r="E2" s="144"/>
      <c r="F2" s="144"/>
      <c r="G2" s="145"/>
      <c r="H2" s="149" t="s">
        <v>2</v>
      </c>
      <c r="I2" s="150"/>
      <c r="J2" s="149" t="s">
        <v>3</v>
      </c>
      <c r="K2" s="150"/>
      <c r="L2" s="149" t="s">
        <v>4</v>
      </c>
      <c r="M2" s="150"/>
      <c r="N2" s="6"/>
      <c r="O2" s="7"/>
      <c r="P2" s="143" t="s">
        <v>1</v>
      </c>
      <c r="Q2" s="144"/>
      <c r="R2" s="144"/>
      <c r="S2" s="144"/>
      <c r="T2" s="144"/>
      <c r="U2" s="144"/>
      <c r="V2" s="145"/>
      <c r="W2" s="149" t="s">
        <v>2</v>
      </c>
      <c r="X2" s="150"/>
      <c r="Y2" s="149" t="s">
        <v>3</v>
      </c>
      <c r="Z2" s="150"/>
      <c r="AA2" s="149" t="s">
        <v>4</v>
      </c>
      <c r="AB2" s="150"/>
    </row>
    <row r="3" spans="1:28" s="3" customFormat="1" ht="16.5" customHeight="1">
      <c r="A3" s="146"/>
      <c r="B3" s="147"/>
      <c r="C3" s="147"/>
      <c r="D3" s="147"/>
      <c r="E3" s="147"/>
      <c r="F3" s="147"/>
      <c r="G3" s="148"/>
      <c r="H3" s="8" t="s">
        <v>5</v>
      </c>
      <c r="I3" s="8" t="s">
        <v>6</v>
      </c>
      <c r="J3" s="8" t="s">
        <v>5</v>
      </c>
      <c r="K3" s="8" t="s">
        <v>6</v>
      </c>
      <c r="L3" s="8" t="s">
        <v>5</v>
      </c>
      <c r="M3" s="8" t="s">
        <v>6</v>
      </c>
      <c r="N3" s="6"/>
      <c r="O3" s="7"/>
      <c r="P3" s="146"/>
      <c r="Q3" s="147"/>
      <c r="R3" s="147"/>
      <c r="S3" s="147"/>
      <c r="T3" s="147"/>
      <c r="U3" s="147"/>
      <c r="V3" s="148"/>
      <c r="W3" s="8" t="s">
        <v>5</v>
      </c>
      <c r="X3" s="8" t="s">
        <v>6</v>
      </c>
      <c r="Y3" s="8" t="s">
        <v>5</v>
      </c>
      <c r="Z3" s="8" t="s">
        <v>6</v>
      </c>
      <c r="AA3" s="8" t="s">
        <v>5</v>
      </c>
      <c r="AB3" s="8" t="s">
        <v>6</v>
      </c>
    </row>
    <row r="4" spans="1:29" s="3" customFormat="1" ht="16.5" customHeight="1">
      <c r="A4" s="9"/>
      <c r="B4" s="151" t="s">
        <v>7</v>
      </c>
      <c r="C4" s="151"/>
      <c r="D4" s="151"/>
      <c r="E4" s="151"/>
      <c r="F4" s="151"/>
      <c r="G4" s="11"/>
      <c r="H4" s="12">
        <v>992476090</v>
      </c>
      <c r="I4" s="13">
        <f>H4/$W$50*100</f>
        <v>47.40470251085096</v>
      </c>
      <c r="J4" s="12">
        <v>71952929</v>
      </c>
      <c r="K4" s="14">
        <f>J4/$Y$50*100</f>
        <v>40.354594596074016</v>
      </c>
      <c r="L4" s="15">
        <f>H4+J4</f>
        <v>1064429019</v>
      </c>
      <c r="M4" s="14">
        <f>L4/$AA$50*100</f>
        <v>46.851406951274605</v>
      </c>
      <c r="N4" s="16"/>
      <c r="O4" s="17"/>
      <c r="P4" s="25"/>
      <c r="Q4" s="136"/>
      <c r="R4" s="18">
        <v>12</v>
      </c>
      <c r="S4" s="152" t="s">
        <v>8</v>
      </c>
      <c r="T4" s="152"/>
      <c r="U4" s="152"/>
      <c r="V4" s="11"/>
      <c r="W4" s="12">
        <v>244344</v>
      </c>
      <c r="X4" s="13">
        <f>W4/$W$50*100</f>
        <v>0.011670865169468584</v>
      </c>
      <c r="Y4" s="12">
        <v>0</v>
      </c>
      <c r="Z4" s="14">
        <f>Y4/$Y$50*100</f>
        <v>0</v>
      </c>
      <c r="AA4" s="15">
        <f>W4+Y4</f>
        <v>244344</v>
      </c>
      <c r="AB4" s="14">
        <f>AA4/$AA$50*100</f>
        <v>0.010754930555028623</v>
      </c>
      <c r="AC4" s="16"/>
    </row>
    <row r="5" spans="1:28" s="3" customFormat="1" ht="16.5" customHeight="1">
      <c r="A5" s="25"/>
      <c r="B5" s="153" t="s">
        <v>9</v>
      </c>
      <c r="C5" s="151"/>
      <c r="D5" s="151"/>
      <c r="E5" s="151"/>
      <c r="F5" s="151"/>
      <c r="G5" s="11"/>
      <c r="H5" s="12">
        <v>17003858</v>
      </c>
      <c r="I5" s="13">
        <f>H5/$W$50*100</f>
        <v>0.8121735507268021</v>
      </c>
      <c r="J5" s="12">
        <v>2371915</v>
      </c>
      <c r="K5" s="14">
        <f aca="true" t="shared" si="0" ref="K5:K50">J5/$Y$50*100</f>
        <v>1.3302817490771905</v>
      </c>
      <c r="L5" s="15">
        <f>H5+J5</f>
        <v>19375773</v>
      </c>
      <c r="M5" s="14">
        <f aca="true" t="shared" si="1" ref="M5:M50">L5/$AA$50*100</f>
        <v>0.8528349092467938</v>
      </c>
      <c r="N5" s="16"/>
      <c r="O5" s="17"/>
      <c r="P5" s="126"/>
      <c r="Q5" s="129"/>
      <c r="R5" s="18">
        <v>13</v>
      </c>
      <c r="S5" s="151" t="s">
        <v>10</v>
      </c>
      <c r="T5" s="151"/>
      <c r="U5" s="151"/>
      <c r="V5" s="11"/>
      <c r="W5" s="12">
        <v>0</v>
      </c>
      <c r="X5" s="14">
        <f aca="true" t="shared" si="2" ref="X5:X50">W5/$W$50*100</f>
        <v>0</v>
      </c>
      <c r="Y5" s="12">
        <v>0</v>
      </c>
      <c r="Z5" s="14">
        <f aca="true" t="shared" si="3" ref="Z5:Z50">Y5/$Y$50*100</f>
        <v>0</v>
      </c>
      <c r="AA5" s="15">
        <f>W5+Y5</f>
        <v>0</v>
      </c>
      <c r="AB5" s="14">
        <f aca="true" t="shared" si="4" ref="AB5:AB50">AA5/$AA$50*100</f>
        <v>0</v>
      </c>
    </row>
    <row r="6" spans="1:28" s="3" customFormat="1" ht="16.5" customHeight="1">
      <c r="A6" s="126"/>
      <c r="B6" s="127"/>
      <c r="C6" s="20">
        <v>1</v>
      </c>
      <c r="D6" s="151" t="s">
        <v>11</v>
      </c>
      <c r="E6" s="151"/>
      <c r="F6" s="151"/>
      <c r="G6" s="11"/>
      <c r="H6" s="12">
        <v>16</v>
      </c>
      <c r="I6" s="13">
        <f aca="true" t="shared" si="5" ref="I6:I50">H6/$W$50*100</f>
        <v>7.642252018117791E-07</v>
      </c>
      <c r="J6" s="12">
        <v>0</v>
      </c>
      <c r="K6" s="14">
        <f t="shared" si="0"/>
        <v>0</v>
      </c>
      <c r="L6" s="15">
        <f aca="true" t="shared" si="6" ref="L6:L50">H6+J6</f>
        <v>16</v>
      </c>
      <c r="M6" s="14">
        <f t="shared" si="1"/>
        <v>7.042484729744047E-07</v>
      </c>
      <c r="N6" s="16"/>
      <c r="O6" s="17"/>
      <c r="P6" s="126"/>
      <c r="Q6" s="129"/>
      <c r="R6" s="18">
        <v>14</v>
      </c>
      <c r="S6" s="151" t="s">
        <v>12</v>
      </c>
      <c r="T6" s="151"/>
      <c r="U6" s="151"/>
      <c r="V6" s="11"/>
      <c r="W6" s="12">
        <v>0</v>
      </c>
      <c r="X6" s="14">
        <f t="shared" si="2"/>
        <v>0</v>
      </c>
      <c r="Y6" s="12">
        <v>0</v>
      </c>
      <c r="Z6" s="14">
        <f t="shared" si="3"/>
        <v>0</v>
      </c>
      <c r="AA6" s="15">
        <f>W6+Y6</f>
        <v>0</v>
      </c>
      <c r="AB6" s="14">
        <f t="shared" si="4"/>
        <v>0</v>
      </c>
    </row>
    <row r="7" spans="1:28" s="3" customFormat="1" ht="16.5" customHeight="1">
      <c r="A7" s="22"/>
      <c r="B7" s="128"/>
      <c r="C7" s="20">
        <v>2</v>
      </c>
      <c r="D7" s="151" t="s">
        <v>13</v>
      </c>
      <c r="E7" s="151"/>
      <c r="F7" s="151"/>
      <c r="G7" s="11"/>
      <c r="H7" s="12">
        <v>11722295</v>
      </c>
      <c r="I7" s="13">
        <f t="shared" si="5"/>
        <v>0.5599045788795131</v>
      </c>
      <c r="J7" s="12">
        <v>1712216</v>
      </c>
      <c r="K7" s="14">
        <f t="shared" si="0"/>
        <v>0.9602914502745464</v>
      </c>
      <c r="L7" s="15">
        <f t="shared" si="6"/>
        <v>13434511</v>
      </c>
      <c r="M7" s="14">
        <f t="shared" si="1"/>
        <v>0.5913271160567403</v>
      </c>
      <c r="N7" s="16"/>
      <c r="O7" s="17"/>
      <c r="P7" s="22"/>
      <c r="Q7" s="128"/>
      <c r="R7" s="18">
        <v>15</v>
      </c>
      <c r="S7" s="154" t="s">
        <v>14</v>
      </c>
      <c r="T7" s="154"/>
      <c r="U7" s="154"/>
      <c r="V7" s="11"/>
      <c r="W7" s="12">
        <v>27796403</v>
      </c>
      <c r="X7" s="14">
        <f t="shared" si="2"/>
        <v>1.3276694807697837</v>
      </c>
      <c r="Y7" s="12">
        <v>1715182</v>
      </c>
      <c r="Z7" s="14">
        <f t="shared" si="3"/>
        <v>0.9619549228980439</v>
      </c>
      <c r="AA7" s="15">
        <f aca="true" t="shared" si="7" ref="AA7:AA50">W7+Y7</f>
        <v>29511585</v>
      </c>
      <c r="AB7" s="14">
        <f t="shared" si="4"/>
        <v>1.2989680419565217</v>
      </c>
    </row>
    <row r="8" spans="1:28" s="3" customFormat="1" ht="16.5" customHeight="1">
      <c r="A8" s="9"/>
      <c r="B8" s="151" t="s">
        <v>15</v>
      </c>
      <c r="C8" s="151"/>
      <c r="D8" s="151"/>
      <c r="E8" s="151"/>
      <c r="F8" s="151"/>
      <c r="G8" s="11"/>
      <c r="H8" s="12">
        <v>2290779</v>
      </c>
      <c r="I8" s="13">
        <f t="shared" si="5"/>
        <v>0.10941694022382409</v>
      </c>
      <c r="J8" s="12">
        <v>163274</v>
      </c>
      <c r="K8" s="14">
        <f t="shared" si="0"/>
        <v>0.09157175628082338</v>
      </c>
      <c r="L8" s="15">
        <f t="shared" si="6"/>
        <v>2454053</v>
      </c>
      <c r="M8" s="14">
        <f t="shared" si="1"/>
        <v>0.10801644236551607</v>
      </c>
      <c r="N8" s="16"/>
      <c r="O8" s="17"/>
      <c r="P8" s="9"/>
      <c r="Q8" s="155" t="s">
        <v>16</v>
      </c>
      <c r="R8" s="155"/>
      <c r="S8" s="155"/>
      <c r="T8" s="155"/>
      <c r="U8" s="155"/>
      <c r="V8" s="19"/>
      <c r="W8" s="12">
        <v>1455524</v>
      </c>
      <c r="X8" s="14">
        <f t="shared" si="2"/>
        <v>0.06952175766511799</v>
      </c>
      <c r="Y8" s="12">
        <v>0</v>
      </c>
      <c r="Z8" s="14">
        <f t="shared" si="3"/>
        <v>0</v>
      </c>
      <c r="AA8" s="15">
        <f t="shared" si="7"/>
        <v>1455524</v>
      </c>
      <c r="AB8" s="14">
        <f t="shared" si="4"/>
        <v>0.06406565964859985</v>
      </c>
    </row>
    <row r="9" spans="1:28" s="3" customFormat="1" ht="16.5" customHeight="1">
      <c r="A9" s="9"/>
      <c r="B9" s="151" t="s">
        <v>17</v>
      </c>
      <c r="C9" s="151"/>
      <c r="D9" s="151"/>
      <c r="E9" s="151"/>
      <c r="F9" s="151"/>
      <c r="G9" s="11"/>
      <c r="H9" s="12">
        <v>1788816</v>
      </c>
      <c r="I9" s="13">
        <f t="shared" si="5"/>
        <v>0.08544114178775872</v>
      </c>
      <c r="J9" s="12">
        <v>127320</v>
      </c>
      <c r="K9" s="14">
        <f t="shared" si="0"/>
        <v>0.0714070581334103</v>
      </c>
      <c r="L9" s="15">
        <f t="shared" si="6"/>
        <v>1916136</v>
      </c>
      <c r="M9" s="14">
        <f t="shared" si="1"/>
        <v>0.08433974075070526</v>
      </c>
      <c r="N9" s="16"/>
      <c r="O9" s="17"/>
      <c r="P9" s="25"/>
      <c r="Q9" s="153" t="s">
        <v>18</v>
      </c>
      <c r="R9" s="153"/>
      <c r="S9" s="153"/>
      <c r="T9" s="153"/>
      <c r="U9" s="153"/>
      <c r="V9" s="19"/>
      <c r="W9" s="12">
        <v>102244068</v>
      </c>
      <c r="X9" s="14">
        <f t="shared" si="2"/>
        <v>4.8835933438348285</v>
      </c>
      <c r="Y9" s="12">
        <v>10460623</v>
      </c>
      <c r="Z9" s="14">
        <f t="shared" si="3"/>
        <v>5.866810514237267</v>
      </c>
      <c r="AA9" s="15">
        <f t="shared" si="7"/>
        <v>112704691</v>
      </c>
      <c r="AB9" s="14">
        <f t="shared" si="4"/>
        <v>4.960756658362634</v>
      </c>
    </row>
    <row r="10" spans="1:28" s="3" customFormat="1" ht="16.5" customHeight="1">
      <c r="A10" s="9"/>
      <c r="B10" s="151" t="s">
        <v>19</v>
      </c>
      <c r="C10" s="151"/>
      <c r="D10" s="151"/>
      <c r="E10" s="151"/>
      <c r="F10" s="151"/>
      <c r="G10" s="11"/>
      <c r="H10" s="12">
        <v>443629</v>
      </c>
      <c r="I10" s="13">
        <f t="shared" si="5"/>
        <v>0.021189528878409858</v>
      </c>
      <c r="J10" s="12">
        <v>31478</v>
      </c>
      <c r="K10" s="14">
        <f t="shared" si="0"/>
        <v>0.01765434633932995</v>
      </c>
      <c r="L10" s="15">
        <f t="shared" si="6"/>
        <v>475107</v>
      </c>
      <c r="M10" s="14">
        <f t="shared" si="1"/>
        <v>0.020912086203090655</v>
      </c>
      <c r="N10" s="16"/>
      <c r="O10" s="17"/>
      <c r="P10" s="126"/>
      <c r="Q10" s="129"/>
      <c r="R10" s="137">
        <v>1</v>
      </c>
      <c r="S10" s="151" t="s">
        <v>20</v>
      </c>
      <c r="T10" s="151"/>
      <c r="U10" s="151"/>
      <c r="V10" s="19"/>
      <c r="W10" s="12">
        <v>61514068</v>
      </c>
      <c r="X10" s="14">
        <f t="shared" si="2"/>
        <v>2.9381625644727185</v>
      </c>
      <c r="Y10" s="12">
        <v>6358275</v>
      </c>
      <c r="Z10" s="14">
        <f t="shared" si="3"/>
        <v>3.5660203624977176</v>
      </c>
      <c r="AA10" s="15">
        <f t="shared" si="7"/>
        <v>67872343</v>
      </c>
      <c r="AB10" s="14">
        <f t="shared" si="4"/>
        <v>2.9874371196840643</v>
      </c>
    </row>
    <row r="11" spans="1:28" s="3" customFormat="1" ht="16.5" customHeight="1">
      <c r="A11" s="9"/>
      <c r="B11" s="151" t="s">
        <v>21</v>
      </c>
      <c r="C11" s="151"/>
      <c r="D11" s="151"/>
      <c r="E11" s="151"/>
      <c r="F11" s="151"/>
      <c r="G11" s="11"/>
      <c r="H11" s="12">
        <v>54275647</v>
      </c>
      <c r="I11" s="13">
        <f t="shared" si="5"/>
        <v>2.5924260801274928</v>
      </c>
      <c r="J11" s="12">
        <v>4767239</v>
      </c>
      <c r="K11" s="14">
        <f t="shared" si="0"/>
        <v>2.6736923689040277</v>
      </c>
      <c r="L11" s="15">
        <f t="shared" si="6"/>
        <v>59042886</v>
      </c>
      <c r="M11" s="14">
        <f t="shared" si="1"/>
        <v>2.5988038940938663</v>
      </c>
      <c r="N11" s="16"/>
      <c r="O11" s="17"/>
      <c r="P11" s="126"/>
      <c r="Q11" s="127"/>
      <c r="R11" s="131"/>
      <c r="S11" s="21" t="s">
        <v>22</v>
      </c>
      <c r="T11" s="151" t="s">
        <v>23</v>
      </c>
      <c r="U11" s="151"/>
      <c r="V11" s="19"/>
      <c r="W11" s="12">
        <v>4987122</v>
      </c>
      <c r="X11" s="14">
        <f t="shared" si="2"/>
        <v>0.23820526980687268</v>
      </c>
      <c r="Y11" s="12">
        <v>654851</v>
      </c>
      <c r="Z11" s="14">
        <f t="shared" si="3"/>
        <v>0.3672713118576961</v>
      </c>
      <c r="AA11" s="15">
        <f t="shared" si="7"/>
        <v>5641973</v>
      </c>
      <c r="AB11" s="14">
        <f t="shared" si="4"/>
        <v>0.24833442936330136</v>
      </c>
    </row>
    <row r="12" spans="1:28" s="3" customFormat="1" ht="16.5" customHeight="1">
      <c r="A12" s="9"/>
      <c r="B12" s="151" t="s">
        <v>24</v>
      </c>
      <c r="C12" s="151"/>
      <c r="D12" s="151"/>
      <c r="E12" s="151"/>
      <c r="F12" s="151"/>
      <c r="G12" s="11"/>
      <c r="H12" s="12">
        <v>930513</v>
      </c>
      <c r="I12" s="13">
        <f t="shared" si="5"/>
        <v>0.04444509282584275</v>
      </c>
      <c r="J12" s="12">
        <v>663248</v>
      </c>
      <c r="K12" s="14">
        <f t="shared" si="0"/>
        <v>0.3719807453099915</v>
      </c>
      <c r="L12" s="15">
        <f t="shared" si="6"/>
        <v>1593761</v>
      </c>
      <c r="M12" s="14">
        <f t="shared" si="1"/>
        <v>0.07015023440851001</v>
      </c>
      <c r="N12" s="16"/>
      <c r="O12" s="17"/>
      <c r="P12" s="126"/>
      <c r="Q12" s="127"/>
      <c r="R12" s="131"/>
      <c r="S12" s="21" t="s">
        <v>25</v>
      </c>
      <c r="T12" s="152" t="s">
        <v>26</v>
      </c>
      <c r="U12" s="152"/>
      <c r="V12" s="19"/>
      <c r="W12" s="12">
        <v>11838372</v>
      </c>
      <c r="X12" s="14">
        <f t="shared" si="2"/>
        <v>0.5654488894264321</v>
      </c>
      <c r="Y12" s="12">
        <v>1335162</v>
      </c>
      <c r="Z12" s="14">
        <f t="shared" si="3"/>
        <v>0.7488217919535058</v>
      </c>
      <c r="AA12" s="15">
        <f t="shared" si="7"/>
        <v>13173534</v>
      </c>
      <c r="AB12" s="14">
        <f t="shared" si="4"/>
        <v>0.5798400751985251</v>
      </c>
    </row>
    <row r="13" spans="1:28" s="3" customFormat="1" ht="16.5" customHeight="1">
      <c r="A13" s="9"/>
      <c r="B13" s="151" t="s">
        <v>27</v>
      </c>
      <c r="C13" s="151"/>
      <c r="D13" s="151"/>
      <c r="E13" s="151"/>
      <c r="F13" s="151"/>
      <c r="G13" s="11"/>
      <c r="H13" s="12">
        <v>0</v>
      </c>
      <c r="I13" s="13">
        <f t="shared" si="5"/>
        <v>0</v>
      </c>
      <c r="J13" s="12">
        <v>0</v>
      </c>
      <c r="K13" s="14">
        <f t="shared" si="0"/>
        <v>0</v>
      </c>
      <c r="L13" s="15">
        <f t="shared" si="6"/>
        <v>0</v>
      </c>
      <c r="M13" s="14">
        <f t="shared" si="1"/>
        <v>0</v>
      </c>
      <c r="N13" s="16"/>
      <c r="O13" s="17"/>
      <c r="P13" s="126"/>
      <c r="Q13" s="127"/>
      <c r="R13" s="131"/>
      <c r="S13" s="21" t="s">
        <v>28</v>
      </c>
      <c r="T13" s="156" t="s">
        <v>29</v>
      </c>
      <c r="U13" s="156"/>
      <c r="V13" s="19"/>
      <c r="W13" s="12">
        <v>13449207</v>
      </c>
      <c r="X13" s="14">
        <f t="shared" si="2"/>
        <v>0.642388933361462</v>
      </c>
      <c r="Y13" s="12">
        <v>1034515</v>
      </c>
      <c r="Z13" s="14">
        <f t="shared" si="3"/>
        <v>0.5802047812196431</v>
      </c>
      <c r="AA13" s="15">
        <f t="shared" si="7"/>
        <v>14483722</v>
      </c>
      <c r="AB13" s="14">
        <f t="shared" si="4"/>
        <v>0.637508693842862</v>
      </c>
    </row>
    <row r="14" spans="1:28" s="3" customFormat="1" ht="16.5" customHeight="1">
      <c r="A14" s="9"/>
      <c r="B14" s="151" t="s">
        <v>30</v>
      </c>
      <c r="C14" s="151"/>
      <c r="D14" s="151"/>
      <c r="E14" s="151"/>
      <c r="F14" s="151"/>
      <c r="G14" s="11"/>
      <c r="H14" s="12">
        <v>3982374</v>
      </c>
      <c r="I14" s="13">
        <f t="shared" si="5"/>
        <v>0.19021441086499888</v>
      </c>
      <c r="J14" s="12">
        <v>542613</v>
      </c>
      <c r="K14" s="14">
        <f t="shared" si="0"/>
        <v>0.30432295032158474</v>
      </c>
      <c r="L14" s="15">
        <f t="shared" si="6"/>
        <v>4524987</v>
      </c>
      <c r="M14" s="14">
        <f t="shared" si="1"/>
        <v>0.1991696990611896</v>
      </c>
      <c r="N14" s="16"/>
      <c r="O14" s="17"/>
      <c r="P14" s="126"/>
      <c r="Q14" s="127"/>
      <c r="R14" s="131"/>
      <c r="S14" s="21" t="s">
        <v>31</v>
      </c>
      <c r="T14" s="151" t="s">
        <v>32</v>
      </c>
      <c r="U14" s="151"/>
      <c r="V14" s="19"/>
      <c r="W14" s="12">
        <v>4386080</v>
      </c>
      <c r="X14" s="14">
        <f t="shared" si="2"/>
        <v>0.209497054572663</v>
      </c>
      <c r="Y14" s="12">
        <v>264494</v>
      </c>
      <c r="Z14" s="14">
        <f t="shared" si="3"/>
        <v>0.14834070400516985</v>
      </c>
      <c r="AA14" s="15">
        <f t="shared" si="7"/>
        <v>4650574</v>
      </c>
      <c r="AB14" s="14">
        <f t="shared" si="4"/>
        <v>0.20469747737215435</v>
      </c>
    </row>
    <row r="15" spans="1:28" s="3" customFormat="1" ht="16.5" customHeight="1">
      <c r="A15" s="9"/>
      <c r="B15" s="151" t="s">
        <v>33</v>
      </c>
      <c r="C15" s="151"/>
      <c r="D15" s="151"/>
      <c r="E15" s="151"/>
      <c r="F15" s="151"/>
      <c r="G15" s="11"/>
      <c r="H15" s="12">
        <v>6168820</v>
      </c>
      <c r="I15" s="13">
        <f t="shared" si="5"/>
        <v>0.29464798184003366</v>
      </c>
      <c r="J15" s="12">
        <v>0</v>
      </c>
      <c r="K15" s="14">
        <f t="shared" si="0"/>
        <v>0</v>
      </c>
      <c r="L15" s="15">
        <f t="shared" si="6"/>
        <v>6168820</v>
      </c>
      <c r="M15" s="14">
        <f t="shared" si="1"/>
        <v>0.271523879065873</v>
      </c>
      <c r="N15" s="16"/>
      <c r="O15" s="17"/>
      <c r="P15" s="126"/>
      <c r="Q15" s="127"/>
      <c r="R15" s="131"/>
      <c r="S15" s="21" t="s">
        <v>34</v>
      </c>
      <c r="T15" s="151" t="s">
        <v>35</v>
      </c>
      <c r="U15" s="151"/>
      <c r="V15" s="19"/>
      <c r="W15" s="12">
        <v>99193</v>
      </c>
      <c r="X15" s="14">
        <f t="shared" si="2"/>
        <v>0.004737861902707238</v>
      </c>
      <c r="Y15" s="12">
        <v>18522</v>
      </c>
      <c r="Z15" s="14">
        <f t="shared" si="3"/>
        <v>0.010388010766156343</v>
      </c>
      <c r="AA15" s="15">
        <f t="shared" si="7"/>
        <v>117715</v>
      </c>
      <c r="AB15" s="14">
        <f t="shared" si="4"/>
        <v>0.005181288062261379</v>
      </c>
    </row>
    <row r="16" spans="1:28" s="3" customFormat="1" ht="16.5" customHeight="1">
      <c r="A16" s="9"/>
      <c r="B16" s="151" t="s">
        <v>36</v>
      </c>
      <c r="C16" s="151"/>
      <c r="D16" s="151"/>
      <c r="E16" s="151"/>
      <c r="F16" s="151"/>
      <c r="G16" s="11"/>
      <c r="H16" s="12">
        <v>13232204</v>
      </c>
      <c r="I16" s="13">
        <f t="shared" si="5"/>
        <v>0.6320239857696643</v>
      </c>
      <c r="J16" s="12">
        <v>1119444</v>
      </c>
      <c r="K16" s="14">
        <f t="shared" si="0"/>
        <v>0.6278369681518801</v>
      </c>
      <c r="L16" s="15">
        <f t="shared" si="6"/>
        <v>14351648</v>
      </c>
      <c r="M16" s="14">
        <f t="shared" si="1"/>
        <v>0.6316953867916356</v>
      </c>
      <c r="N16" s="16"/>
      <c r="O16" s="17"/>
      <c r="P16" s="126"/>
      <c r="Q16" s="127"/>
      <c r="R16" s="131"/>
      <c r="S16" s="138" t="s">
        <v>37</v>
      </c>
      <c r="T16" s="151" t="s">
        <v>38</v>
      </c>
      <c r="U16" s="151"/>
      <c r="V16" s="19"/>
      <c r="W16" s="12">
        <v>1279579</v>
      </c>
      <c r="X16" s="14">
        <f t="shared" si="2"/>
        <v>0.06111790746931965</v>
      </c>
      <c r="Y16" s="12">
        <v>124414</v>
      </c>
      <c r="Z16" s="14">
        <f t="shared" si="3"/>
        <v>0.06977723633843944</v>
      </c>
      <c r="AA16" s="15">
        <f t="shared" si="7"/>
        <v>1403993</v>
      </c>
      <c r="AB16" s="14">
        <f t="shared" si="4"/>
        <v>0.06179749539479709</v>
      </c>
    </row>
    <row r="17" spans="1:28" s="3" customFormat="1" ht="16.5" customHeight="1">
      <c r="A17" s="25"/>
      <c r="B17" s="153" t="s">
        <v>39</v>
      </c>
      <c r="C17" s="151"/>
      <c r="D17" s="151"/>
      <c r="E17" s="151"/>
      <c r="F17" s="151"/>
      <c r="G17" s="11"/>
      <c r="H17" s="12">
        <v>136424054</v>
      </c>
      <c r="I17" s="13">
        <f t="shared" si="5"/>
        <v>6.51616876250819</v>
      </c>
      <c r="J17" s="12">
        <v>32285465</v>
      </c>
      <c r="K17" s="14">
        <f t="shared" si="0"/>
        <v>18.107210776933584</v>
      </c>
      <c r="L17" s="15">
        <f t="shared" si="6"/>
        <v>168709519</v>
      </c>
      <c r="M17" s="14">
        <f t="shared" si="1"/>
        <v>7.425838820749771</v>
      </c>
      <c r="N17" s="16"/>
      <c r="O17" s="17"/>
      <c r="P17" s="126"/>
      <c r="Q17" s="127"/>
      <c r="R17" s="131"/>
      <c r="S17" s="130"/>
      <c r="T17" s="19" t="s">
        <v>40</v>
      </c>
      <c r="U17" s="10" t="s">
        <v>41</v>
      </c>
      <c r="V17" s="19"/>
      <c r="W17" s="12">
        <v>973192</v>
      </c>
      <c r="X17" s="14">
        <f t="shared" si="2"/>
        <v>0.04648361578760055</v>
      </c>
      <c r="Y17" s="12">
        <v>0</v>
      </c>
      <c r="Z17" s="14">
        <f t="shared" si="3"/>
        <v>0</v>
      </c>
      <c r="AA17" s="15">
        <f t="shared" si="7"/>
        <v>973192</v>
      </c>
      <c r="AB17" s="14">
        <f t="shared" si="4"/>
        <v>0.042835561244431684</v>
      </c>
    </row>
    <row r="18" spans="1:28" s="3" customFormat="1" ht="16.5" customHeight="1">
      <c r="A18" s="126"/>
      <c r="B18" s="127"/>
      <c r="C18" s="20">
        <v>1</v>
      </c>
      <c r="D18" s="151" t="s">
        <v>42</v>
      </c>
      <c r="E18" s="151"/>
      <c r="F18" s="151"/>
      <c r="G18" s="11"/>
      <c r="H18" s="12">
        <v>115987050</v>
      </c>
      <c r="I18" s="13">
        <f t="shared" si="5"/>
        <v>5.540014168362681</v>
      </c>
      <c r="J18" s="12">
        <v>28915050</v>
      </c>
      <c r="K18" s="14">
        <f t="shared" si="0"/>
        <v>16.21692315645983</v>
      </c>
      <c r="L18" s="15">
        <f t="shared" si="6"/>
        <v>144902100</v>
      </c>
      <c r="M18" s="14">
        <f t="shared" si="1"/>
        <v>6.377942665986532</v>
      </c>
      <c r="N18" s="16"/>
      <c r="O18" s="17"/>
      <c r="P18" s="126"/>
      <c r="Q18" s="129"/>
      <c r="R18" s="130"/>
      <c r="S18" s="130"/>
      <c r="T18" s="19" t="s">
        <v>43</v>
      </c>
      <c r="U18" s="10" t="s">
        <v>44</v>
      </c>
      <c r="V18" s="19"/>
      <c r="W18" s="12">
        <v>45998</v>
      </c>
      <c r="X18" s="14">
        <f t="shared" si="2"/>
        <v>0.0021970519270586384</v>
      </c>
      <c r="Y18" s="12">
        <v>0</v>
      </c>
      <c r="Z18" s="14">
        <f t="shared" si="3"/>
        <v>0</v>
      </c>
      <c r="AA18" s="15">
        <f t="shared" si="7"/>
        <v>45998</v>
      </c>
      <c r="AB18" s="14">
        <f t="shared" si="4"/>
        <v>0.002024626328742292</v>
      </c>
    </row>
    <row r="19" spans="1:28" s="3" customFormat="1" ht="16.5" customHeight="1">
      <c r="A19" s="126"/>
      <c r="B19" s="127"/>
      <c r="C19" s="20">
        <v>2</v>
      </c>
      <c r="D19" s="151" t="s">
        <v>45</v>
      </c>
      <c r="E19" s="151"/>
      <c r="F19" s="151"/>
      <c r="G19" s="11"/>
      <c r="H19" s="12">
        <v>17152517</v>
      </c>
      <c r="I19" s="13">
        <f t="shared" si="5"/>
        <v>0.8192741103690606</v>
      </c>
      <c r="J19" s="12">
        <v>3291612</v>
      </c>
      <c r="K19" s="14">
        <f t="shared" si="0"/>
        <v>1.8460911831340792</v>
      </c>
      <c r="L19" s="15">
        <f t="shared" si="6"/>
        <v>20444129</v>
      </c>
      <c r="M19" s="14">
        <f t="shared" si="1"/>
        <v>0.899859164346359</v>
      </c>
      <c r="N19" s="16"/>
      <c r="O19" s="17"/>
      <c r="P19" s="126"/>
      <c r="Q19" s="127"/>
      <c r="R19" s="131"/>
      <c r="S19" s="139"/>
      <c r="T19" s="19" t="s">
        <v>46</v>
      </c>
      <c r="U19" s="10" t="s">
        <v>14</v>
      </c>
      <c r="V19" s="19"/>
      <c r="W19" s="12">
        <v>260389</v>
      </c>
      <c r="X19" s="14">
        <f t="shared" si="2"/>
        <v>0.012437239754660458</v>
      </c>
      <c r="Y19" s="12">
        <v>124414</v>
      </c>
      <c r="Z19" s="14">
        <f t="shared" si="3"/>
        <v>0.06977723633843944</v>
      </c>
      <c r="AA19" s="15">
        <f t="shared" si="7"/>
        <v>384803</v>
      </c>
      <c r="AB19" s="14">
        <f t="shared" si="4"/>
        <v>0.01693730782162312</v>
      </c>
    </row>
    <row r="20" spans="1:28" s="3" customFormat="1" ht="16.5" customHeight="1">
      <c r="A20" s="22"/>
      <c r="B20" s="128"/>
      <c r="C20" s="20">
        <v>3</v>
      </c>
      <c r="D20" s="151" t="s">
        <v>47</v>
      </c>
      <c r="E20" s="151"/>
      <c r="F20" s="151"/>
      <c r="G20" s="11"/>
      <c r="H20" s="12">
        <v>3284487</v>
      </c>
      <c r="I20" s="13">
        <f t="shared" si="5"/>
        <v>0.1568804837764478</v>
      </c>
      <c r="J20" s="12">
        <v>78803</v>
      </c>
      <c r="K20" s="14">
        <f t="shared" si="0"/>
        <v>0.04419643733967273</v>
      </c>
      <c r="L20" s="15">
        <f t="shared" si="6"/>
        <v>3363290</v>
      </c>
      <c r="M20" s="14">
        <f t="shared" si="1"/>
        <v>0.14803699041688037</v>
      </c>
      <c r="N20" s="16"/>
      <c r="O20" s="17"/>
      <c r="P20" s="126"/>
      <c r="Q20" s="127"/>
      <c r="R20" s="131"/>
      <c r="S20" s="21" t="s">
        <v>48</v>
      </c>
      <c r="T20" s="155" t="s">
        <v>10</v>
      </c>
      <c r="U20" s="155"/>
      <c r="V20" s="19"/>
      <c r="W20" s="12">
        <v>0</v>
      </c>
      <c r="X20" s="14">
        <f t="shared" si="2"/>
        <v>0</v>
      </c>
      <c r="Y20" s="12">
        <v>8800</v>
      </c>
      <c r="Z20" s="14">
        <f t="shared" si="3"/>
        <v>0.004935454850565588</v>
      </c>
      <c r="AA20" s="15">
        <f t="shared" si="7"/>
        <v>8800</v>
      </c>
      <c r="AB20" s="14">
        <f t="shared" si="4"/>
        <v>0.0003873366601359226</v>
      </c>
    </row>
    <row r="21" spans="1:28" s="3" customFormat="1" ht="16.5" customHeight="1">
      <c r="A21" s="9"/>
      <c r="B21" s="151" t="s">
        <v>49</v>
      </c>
      <c r="C21" s="151"/>
      <c r="D21" s="151"/>
      <c r="E21" s="151"/>
      <c r="F21" s="151"/>
      <c r="G21" s="11"/>
      <c r="H21" s="12">
        <v>1322664</v>
      </c>
      <c r="I21" s="13">
        <f t="shared" si="5"/>
        <v>0.06317582264557343</v>
      </c>
      <c r="J21" s="12">
        <v>107139</v>
      </c>
      <c r="K21" s="14">
        <f t="shared" si="0"/>
        <v>0.06008860195849393</v>
      </c>
      <c r="L21" s="15">
        <f t="shared" si="6"/>
        <v>1429803</v>
      </c>
      <c r="M21" s="14">
        <f t="shared" si="1"/>
        <v>0.06293353621276393</v>
      </c>
      <c r="N21" s="16"/>
      <c r="O21" s="17"/>
      <c r="P21" s="126"/>
      <c r="Q21" s="127"/>
      <c r="R21" s="132"/>
      <c r="S21" s="21" t="s">
        <v>50</v>
      </c>
      <c r="T21" s="151" t="s">
        <v>14</v>
      </c>
      <c r="U21" s="151"/>
      <c r="V21" s="19"/>
      <c r="W21" s="12">
        <v>25474515</v>
      </c>
      <c r="X21" s="14">
        <f t="shared" si="2"/>
        <v>1.2167666479332622</v>
      </c>
      <c r="Y21" s="12">
        <v>2917517</v>
      </c>
      <c r="Z21" s="14">
        <f t="shared" si="3"/>
        <v>1.6362810715065412</v>
      </c>
      <c r="AA21" s="15">
        <f t="shared" si="7"/>
        <v>28392032</v>
      </c>
      <c r="AB21" s="14">
        <f t="shared" si="4"/>
        <v>1.2496903237900272</v>
      </c>
    </row>
    <row r="22" spans="1:28" s="3" customFormat="1" ht="16.5" customHeight="1">
      <c r="A22" s="25"/>
      <c r="B22" s="153" t="s">
        <v>51</v>
      </c>
      <c r="C22" s="151"/>
      <c r="D22" s="151"/>
      <c r="E22" s="151"/>
      <c r="F22" s="151"/>
      <c r="G22" s="11"/>
      <c r="H22" s="12">
        <v>16032535</v>
      </c>
      <c r="I22" s="13">
        <f t="shared" si="5"/>
        <v>0.7657792059955882</v>
      </c>
      <c r="J22" s="12">
        <v>1641713</v>
      </c>
      <c r="K22" s="14">
        <f t="shared" si="0"/>
        <v>0.9207500442143844</v>
      </c>
      <c r="L22" s="15">
        <f t="shared" si="6"/>
        <v>17674248</v>
      </c>
      <c r="M22" s="14">
        <f t="shared" si="1"/>
        <v>0.777941385310683</v>
      </c>
      <c r="N22" s="16"/>
      <c r="O22" s="17"/>
      <c r="P22" s="126"/>
      <c r="Q22" s="127"/>
      <c r="R22" s="119">
        <v>2</v>
      </c>
      <c r="S22" s="151" t="s">
        <v>52</v>
      </c>
      <c r="T22" s="151"/>
      <c r="U22" s="151"/>
      <c r="V22" s="19"/>
      <c r="W22" s="12">
        <v>40730000</v>
      </c>
      <c r="X22" s="14">
        <f t="shared" si="2"/>
        <v>1.94543077936211</v>
      </c>
      <c r="Y22" s="12">
        <v>4102348</v>
      </c>
      <c r="Z22" s="14">
        <f t="shared" si="3"/>
        <v>2.30079015173955</v>
      </c>
      <c r="AA22" s="15">
        <f t="shared" si="7"/>
        <v>44832348</v>
      </c>
      <c r="AB22" s="14">
        <f t="shared" si="4"/>
        <v>1.9733195386785691</v>
      </c>
    </row>
    <row r="23" spans="1:28" s="3" customFormat="1" ht="16.5" customHeight="1">
      <c r="A23" s="126"/>
      <c r="B23" s="127"/>
      <c r="C23" s="20">
        <v>1</v>
      </c>
      <c r="D23" s="151" t="s">
        <v>53</v>
      </c>
      <c r="E23" s="151"/>
      <c r="F23" s="151"/>
      <c r="G23" s="11"/>
      <c r="H23" s="12">
        <v>2118965</v>
      </c>
      <c r="I23" s="13">
        <f t="shared" si="5"/>
        <v>0.10121040342231853</v>
      </c>
      <c r="J23" s="12">
        <v>512592</v>
      </c>
      <c r="K23" s="14">
        <f t="shared" si="0"/>
        <v>0.28748575826830863</v>
      </c>
      <c r="L23" s="15">
        <f t="shared" si="6"/>
        <v>2631557</v>
      </c>
      <c r="M23" s="14">
        <f t="shared" si="1"/>
        <v>0.11582937492469411</v>
      </c>
      <c r="N23" s="16"/>
      <c r="O23" s="17"/>
      <c r="P23" s="126"/>
      <c r="Q23" s="127"/>
      <c r="R23" s="131"/>
      <c r="S23" s="21" t="s">
        <v>22</v>
      </c>
      <c r="T23" s="151" t="s">
        <v>32</v>
      </c>
      <c r="U23" s="151"/>
      <c r="V23" s="19"/>
      <c r="W23" s="12">
        <v>3240219</v>
      </c>
      <c r="X23" s="14">
        <f t="shared" si="2"/>
        <v>0.15476606369933507</v>
      </c>
      <c r="Y23" s="12">
        <v>488043</v>
      </c>
      <c r="Z23" s="14">
        <f t="shared" si="3"/>
        <v>0.273717521776657</v>
      </c>
      <c r="AA23" s="15">
        <f t="shared" si="7"/>
        <v>3728262</v>
      </c>
      <c r="AB23" s="14">
        <f t="shared" si="4"/>
        <v>0.16410142627178126</v>
      </c>
    </row>
    <row r="24" spans="1:28" s="3" customFormat="1" ht="16.5" customHeight="1">
      <c r="A24" s="22"/>
      <c r="B24" s="128"/>
      <c r="C24" s="20">
        <v>2</v>
      </c>
      <c r="D24" s="151" t="s">
        <v>14</v>
      </c>
      <c r="E24" s="151"/>
      <c r="F24" s="151"/>
      <c r="G24" s="11"/>
      <c r="H24" s="12">
        <v>13913570</v>
      </c>
      <c r="I24" s="13">
        <f t="shared" si="5"/>
        <v>0.6645688025732697</v>
      </c>
      <c r="J24" s="12">
        <v>1129121</v>
      </c>
      <c r="K24" s="14">
        <f t="shared" si="0"/>
        <v>0.6332642859460758</v>
      </c>
      <c r="L24" s="15">
        <f t="shared" si="6"/>
        <v>15042691</v>
      </c>
      <c r="M24" s="14">
        <f t="shared" si="1"/>
        <v>0.6621120103859889</v>
      </c>
      <c r="N24" s="16"/>
      <c r="O24" s="17"/>
      <c r="P24" s="126"/>
      <c r="Q24" s="129"/>
      <c r="R24" s="130"/>
      <c r="S24" s="21" t="s">
        <v>25</v>
      </c>
      <c r="T24" s="151" t="s">
        <v>35</v>
      </c>
      <c r="U24" s="151"/>
      <c r="V24" s="19"/>
      <c r="W24" s="12">
        <v>795</v>
      </c>
      <c r="X24" s="14">
        <f t="shared" si="2"/>
        <v>3.797243971502277E-05</v>
      </c>
      <c r="Y24" s="12">
        <v>3200</v>
      </c>
      <c r="Z24" s="14">
        <f t="shared" si="3"/>
        <v>0.0017947108547511229</v>
      </c>
      <c r="AA24" s="15">
        <f t="shared" si="7"/>
        <v>3995</v>
      </c>
      <c r="AB24" s="14">
        <f t="shared" si="4"/>
        <v>0.0001758420405957967</v>
      </c>
    </row>
    <row r="25" spans="1:28" s="3" customFormat="1" ht="16.5" customHeight="1">
      <c r="A25" s="25"/>
      <c r="B25" s="153" t="s">
        <v>54</v>
      </c>
      <c r="C25" s="151"/>
      <c r="D25" s="151"/>
      <c r="E25" s="151"/>
      <c r="F25" s="151"/>
      <c r="G25" s="11"/>
      <c r="H25" s="12">
        <v>28125292</v>
      </c>
      <c r="I25" s="13">
        <f t="shared" si="5"/>
        <v>1.343378559669701</v>
      </c>
      <c r="J25" s="12">
        <v>2126497</v>
      </c>
      <c r="K25" s="14">
        <f t="shared" si="0"/>
        <v>1.1926397651549059</v>
      </c>
      <c r="L25" s="15">
        <f t="shared" si="6"/>
        <v>30251789</v>
      </c>
      <c r="M25" s="14">
        <f t="shared" si="1"/>
        <v>1.3315485129996185</v>
      </c>
      <c r="N25" s="16"/>
      <c r="O25" s="17"/>
      <c r="P25" s="22"/>
      <c r="Q25" s="128"/>
      <c r="R25" s="132"/>
      <c r="S25" s="21" t="s">
        <v>28</v>
      </c>
      <c r="T25" s="151" t="s">
        <v>14</v>
      </c>
      <c r="U25" s="151"/>
      <c r="V25" s="19"/>
      <c r="W25" s="12">
        <v>37488986</v>
      </c>
      <c r="X25" s="14">
        <f t="shared" si="2"/>
        <v>1.7906267432230598</v>
      </c>
      <c r="Y25" s="12">
        <v>3611105</v>
      </c>
      <c r="Z25" s="14">
        <f t="shared" si="3"/>
        <v>2.0252779191081416</v>
      </c>
      <c r="AA25" s="15">
        <f t="shared" si="7"/>
        <v>41100091</v>
      </c>
      <c r="AB25" s="14">
        <f t="shared" si="4"/>
        <v>1.8090422703661921</v>
      </c>
    </row>
    <row r="26" spans="1:28" s="3" customFormat="1" ht="16.5" customHeight="1">
      <c r="A26" s="126"/>
      <c r="B26" s="127"/>
      <c r="C26" s="119">
        <v>1</v>
      </c>
      <c r="D26" s="151" t="s">
        <v>55</v>
      </c>
      <c r="E26" s="151"/>
      <c r="F26" s="151"/>
      <c r="G26" s="11"/>
      <c r="H26" s="12">
        <v>422101</v>
      </c>
      <c r="I26" s="13">
        <f t="shared" si="5"/>
        <v>0.020161263869372108</v>
      </c>
      <c r="J26" s="12">
        <v>140993</v>
      </c>
      <c r="K26" s="14">
        <f t="shared" si="0"/>
        <v>0.07907552110747658</v>
      </c>
      <c r="L26" s="15">
        <f t="shared" si="6"/>
        <v>563094</v>
      </c>
      <c r="M26" s="14">
        <f t="shared" si="1"/>
        <v>0.024784880602565593</v>
      </c>
      <c r="N26" s="16"/>
      <c r="O26" s="17"/>
      <c r="P26" s="25"/>
      <c r="Q26" s="153" t="s">
        <v>56</v>
      </c>
      <c r="R26" s="151"/>
      <c r="S26" s="151"/>
      <c r="T26" s="151"/>
      <c r="U26" s="151"/>
      <c r="V26" s="19"/>
      <c r="W26" s="12">
        <v>7899687</v>
      </c>
      <c r="X26" s="14">
        <f t="shared" si="2"/>
        <v>0.37732124323905547</v>
      </c>
      <c r="Y26" s="12">
        <v>488333</v>
      </c>
      <c r="Z26" s="14">
        <f t="shared" si="3"/>
        <v>0.27388016744786875</v>
      </c>
      <c r="AA26" s="15">
        <f t="shared" si="7"/>
        <v>8388020</v>
      </c>
      <c r="AB26" s="14">
        <f t="shared" si="4"/>
        <v>0.3692031422674229</v>
      </c>
    </row>
    <row r="27" spans="1:28" s="3" customFormat="1" ht="16.5" customHeight="1">
      <c r="A27" s="126"/>
      <c r="B27" s="129"/>
      <c r="C27" s="130"/>
      <c r="D27" s="21" t="s">
        <v>22</v>
      </c>
      <c r="E27" s="151" t="s">
        <v>57</v>
      </c>
      <c r="F27" s="151"/>
      <c r="G27" s="11"/>
      <c r="H27" s="12">
        <v>77619</v>
      </c>
      <c r="I27" s="13">
        <f t="shared" si="5"/>
        <v>0.0037073997462142797</v>
      </c>
      <c r="J27" s="12">
        <v>0</v>
      </c>
      <c r="K27" s="14">
        <f t="shared" si="0"/>
        <v>0</v>
      </c>
      <c r="L27" s="15">
        <f t="shared" si="6"/>
        <v>77619</v>
      </c>
      <c r="M27" s="14">
        <f t="shared" si="1"/>
        <v>0.00341644138898752</v>
      </c>
      <c r="N27" s="16"/>
      <c r="O27" s="17"/>
      <c r="P27" s="126"/>
      <c r="Q27" s="127"/>
      <c r="R27" s="20">
        <v>1</v>
      </c>
      <c r="S27" s="151" t="s">
        <v>58</v>
      </c>
      <c r="T27" s="151"/>
      <c r="U27" s="151"/>
      <c r="V27" s="19"/>
      <c r="W27" s="12">
        <v>2306633</v>
      </c>
      <c r="X27" s="14">
        <f t="shared" si="2"/>
        <v>0.11017419187066935</v>
      </c>
      <c r="Y27" s="12">
        <v>267121</v>
      </c>
      <c r="Z27" s="14">
        <f t="shared" si="3"/>
        <v>0.14981404944749208</v>
      </c>
      <c r="AA27" s="15">
        <f t="shared" si="7"/>
        <v>2573754</v>
      </c>
      <c r="AB27" s="14">
        <f t="shared" si="4"/>
        <v>0.11328514526948538</v>
      </c>
    </row>
    <row r="28" spans="1:28" s="3" customFormat="1" ht="16.5" customHeight="1">
      <c r="A28" s="126"/>
      <c r="B28" s="127"/>
      <c r="C28" s="131"/>
      <c r="D28" s="21" t="s">
        <v>25</v>
      </c>
      <c r="E28" s="151" t="s">
        <v>59</v>
      </c>
      <c r="F28" s="151"/>
      <c r="G28" s="11"/>
      <c r="H28" s="12">
        <v>272824</v>
      </c>
      <c r="I28" s="13">
        <f t="shared" si="5"/>
        <v>0.01303118602869355</v>
      </c>
      <c r="J28" s="12">
        <v>140993</v>
      </c>
      <c r="K28" s="14">
        <f t="shared" si="0"/>
        <v>0.07907552110747658</v>
      </c>
      <c r="L28" s="15">
        <f t="shared" si="6"/>
        <v>413817</v>
      </c>
      <c r="M28" s="14">
        <f t="shared" si="1"/>
        <v>0.01821437439630308</v>
      </c>
      <c r="N28" s="16"/>
      <c r="O28" s="17"/>
      <c r="P28" s="126"/>
      <c r="Q28" s="127"/>
      <c r="R28" s="119">
        <v>2</v>
      </c>
      <c r="S28" s="151" t="s">
        <v>60</v>
      </c>
      <c r="T28" s="151"/>
      <c r="U28" s="151"/>
      <c r="V28" s="19"/>
      <c r="W28" s="12">
        <v>5593054</v>
      </c>
      <c r="X28" s="14">
        <f t="shared" si="2"/>
        <v>0.2671470513683861</v>
      </c>
      <c r="Y28" s="12">
        <v>221212</v>
      </c>
      <c r="Z28" s="14">
        <f t="shared" si="3"/>
        <v>0.12406611800037667</v>
      </c>
      <c r="AA28" s="15">
        <f t="shared" si="7"/>
        <v>5814266</v>
      </c>
      <c r="AB28" s="14">
        <f t="shared" si="4"/>
        <v>0.25591799699793755</v>
      </c>
    </row>
    <row r="29" spans="1:28" s="3" customFormat="1" ht="16.5" customHeight="1">
      <c r="A29" s="126"/>
      <c r="B29" s="127"/>
      <c r="C29" s="132"/>
      <c r="D29" s="21" t="s">
        <v>28</v>
      </c>
      <c r="E29" s="151" t="s">
        <v>14</v>
      </c>
      <c r="F29" s="151"/>
      <c r="G29" s="11"/>
      <c r="H29" s="12">
        <v>71658</v>
      </c>
      <c r="I29" s="13">
        <f t="shared" si="5"/>
        <v>0.003422678094464279</v>
      </c>
      <c r="J29" s="12">
        <v>0</v>
      </c>
      <c r="K29" s="14">
        <f t="shared" si="0"/>
        <v>0</v>
      </c>
      <c r="L29" s="15">
        <f t="shared" si="6"/>
        <v>71658</v>
      </c>
      <c r="M29" s="14">
        <f t="shared" si="1"/>
        <v>0.0031540648172749936</v>
      </c>
      <c r="N29" s="16"/>
      <c r="O29" s="17"/>
      <c r="P29" s="126"/>
      <c r="Q29" s="129"/>
      <c r="R29" s="130"/>
      <c r="S29" s="21" t="s">
        <v>22</v>
      </c>
      <c r="T29" s="151" t="s">
        <v>61</v>
      </c>
      <c r="U29" s="151"/>
      <c r="V29" s="19"/>
      <c r="W29" s="12">
        <v>4813750</v>
      </c>
      <c r="X29" s="14">
        <f t="shared" si="2"/>
        <v>0.22992431657634071</v>
      </c>
      <c r="Y29" s="12">
        <v>185491</v>
      </c>
      <c r="Z29" s="14">
        <f t="shared" si="3"/>
        <v>0.10403209723707516</v>
      </c>
      <c r="AA29" s="15">
        <f t="shared" si="7"/>
        <v>4999241</v>
      </c>
      <c r="AB29" s="14">
        <f t="shared" si="4"/>
        <v>0.22004424001756479</v>
      </c>
    </row>
    <row r="30" spans="1:28" s="3" customFormat="1" ht="16.5" customHeight="1">
      <c r="A30" s="126"/>
      <c r="B30" s="129"/>
      <c r="C30" s="10">
        <v>2</v>
      </c>
      <c r="D30" s="151" t="s">
        <v>62</v>
      </c>
      <c r="E30" s="151"/>
      <c r="F30" s="151"/>
      <c r="G30" s="11"/>
      <c r="H30" s="12">
        <v>10040980</v>
      </c>
      <c r="I30" s="13">
        <f t="shared" si="5"/>
        <v>0.4795981229305023</v>
      </c>
      <c r="J30" s="12">
        <v>900125</v>
      </c>
      <c r="K30" s="14">
        <f t="shared" si="0"/>
        <v>0.504832533791517</v>
      </c>
      <c r="L30" s="15">
        <f t="shared" si="6"/>
        <v>10941105</v>
      </c>
      <c r="M30" s="14">
        <f t="shared" si="1"/>
        <v>0.48157853055641403</v>
      </c>
      <c r="N30" s="16"/>
      <c r="O30" s="17"/>
      <c r="P30" s="126"/>
      <c r="Q30" s="127"/>
      <c r="R30" s="131"/>
      <c r="S30" s="21" t="s">
        <v>25</v>
      </c>
      <c r="T30" s="151" t="s">
        <v>63</v>
      </c>
      <c r="U30" s="151"/>
      <c r="V30" s="19"/>
      <c r="W30" s="12">
        <v>4003</v>
      </c>
      <c r="X30" s="14">
        <f t="shared" si="2"/>
        <v>0.00019119959267828446</v>
      </c>
      <c r="Y30" s="12">
        <v>215</v>
      </c>
      <c r="Z30" s="14">
        <f t="shared" si="3"/>
        <v>0.00012058213555359108</v>
      </c>
      <c r="AA30" s="15">
        <f t="shared" si="7"/>
        <v>4218</v>
      </c>
      <c r="AB30" s="14">
        <f t="shared" si="4"/>
        <v>0.00018565750368787747</v>
      </c>
    </row>
    <row r="31" spans="1:28" s="3" customFormat="1" ht="16.5" customHeight="1">
      <c r="A31" s="126"/>
      <c r="B31" s="127"/>
      <c r="C31" s="20">
        <v>3</v>
      </c>
      <c r="D31" s="151" t="s">
        <v>64</v>
      </c>
      <c r="E31" s="151"/>
      <c r="F31" s="151"/>
      <c r="G31" s="11"/>
      <c r="H31" s="12">
        <v>3833829</v>
      </c>
      <c r="I31" s="13">
        <f t="shared" si="5"/>
        <v>0.1831192963273032</v>
      </c>
      <c r="J31" s="12">
        <v>286119</v>
      </c>
      <c r="K31" s="14">
        <f t="shared" si="0"/>
        <v>0.16046902345329267</v>
      </c>
      <c r="L31" s="15">
        <f t="shared" si="6"/>
        <v>4119948</v>
      </c>
      <c r="M31" s="14">
        <f t="shared" si="1"/>
        <v>0.18134169298337208</v>
      </c>
      <c r="N31" s="16"/>
      <c r="O31" s="17"/>
      <c r="P31" s="22"/>
      <c r="Q31" s="128"/>
      <c r="R31" s="132"/>
      <c r="S31" s="21" t="s">
        <v>28</v>
      </c>
      <c r="T31" s="151" t="s">
        <v>14</v>
      </c>
      <c r="U31" s="151"/>
      <c r="V31" s="19"/>
      <c r="W31" s="12">
        <v>775301</v>
      </c>
      <c r="X31" s="14">
        <f t="shared" si="2"/>
        <v>0.03703153519936713</v>
      </c>
      <c r="Y31" s="12">
        <v>35506</v>
      </c>
      <c r="Z31" s="14">
        <f t="shared" si="3"/>
        <v>0.01991343862774793</v>
      </c>
      <c r="AA31" s="15">
        <f t="shared" si="7"/>
        <v>810807</v>
      </c>
      <c r="AB31" s="14">
        <f t="shared" si="4"/>
        <v>0.03568809947668489</v>
      </c>
    </row>
    <row r="32" spans="1:28" s="3" customFormat="1" ht="16.5" customHeight="1">
      <c r="A32" s="22"/>
      <c r="B32" s="128"/>
      <c r="C32" s="20">
        <v>4</v>
      </c>
      <c r="D32" s="151" t="s">
        <v>14</v>
      </c>
      <c r="E32" s="151"/>
      <c r="F32" s="151"/>
      <c r="G32" s="11"/>
      <c r="H32" s="12">
        <v>13828382</v>
      </c>
      <c r="I32" s="13">
        <f t="shared" si="5"/>
        <v>0.6604998765425233</v>
      </c>
      <c r="J32" s="12">
        <v>799260</v>
      </c>
      <c r="K32" s="14">
        <f t="shared" si="0"/>
        <v>0.4482626868026195</v>
      </c>
      <c r="L32" s="15">
        <f t="shared" si="6"/>
        <v>14627642</v>
      </c>
      <c r="M32" s="14">
        <f t="shared" si="1"/>
        <v>0.6438434088572668</v>
      </c>
      <c r="N32" s="16"/>
      <c r="O32" s="17"/>
      <c r="P32" s="9"/>
      <c r="Q32" s="151" t="s">
        <v>65</v>
      </c>
      <c r="R32" s="151"/>
      <c r="S32" s="151"/>
      <c r="T32" s="151"/>
      <c r="U32" s="151"/>
      <c r="V32" s="19"/>
      <c r="W32" s="12">
        <v>710049</v>
      </c>
      <c r="X32" s="14">
        <f t="shared" si="2"/>
        <v>0.03391483377007824</v>
      </c>
      <c r="Y32" s="12">
        <v>91034</v>
      </c>
      <c r="Z32" s="14">
        <f t="shared" si="3"/>
        <v>0.05105615873481679</v>
      </c>
      <c r="AA32" s="15">
        <f t="shared" si="7"/>
        <v>801083</v>
      </c>
      <c r="AB32" s="14">
        <f t="shared" si="4"/>
        <v>0.035260092467234695</v>
      </c>
    </row>
    <row r="33" spans="1:28" s="3" customFormat="1" ht="16.5" customHeight="1">
      <c r="A33" s="25"/>
      <c r="B33" s="153" t="s">
        <v>66</v>
      </c>
      <c r="C33" s="151"/>
      <c r="D33" s="151"/>
      <c r="E33" s="151"/>
      <c r="F33" s="151"/>
      <c r="G33" s="11"/>
      <c r="H33" s="12">
        <v>9816046</v>
      </c>
      <c r="I33" s="13">
        <f t="shared" si="5"/>
        <v>0.46885435845898166</v>
      </c>
      <c r="J33" s="12">
        <v>729392</v>
      </c>
      <c r="K33" s="14">
        <f t="shared" si="0"/>
        <v>0.40907741867769715</v>
      </c>
      <c r="L33" s="15">
        <f t="shared" si="6"/>
        <v>10545438</v>
      </c>
      <c r="M33" s="14">
        <f t="shared" si="1"/>
        <v>0.46416303802164127</v>
      </c>
      <c r="N33" s="16"/>
      <c r="O33" s="17"/>
      <c r="P33" s="9"/>
      <c r="Q33" s="151" t="s">
        <v>67</v>
      </c>
      <c r="R33" s="151"/>
      <c r="S33" s="151"/>
      <c r="T33" s="151"/>
      <c r="U33" s="151"/>
      <c r="V33" s="19"/>
      <c r="W33" s="12">
        <v>29810121</v>
      </c>
      <c r="X33" s="14">
        <f t="shared" si="2"/>
        <v>1.4238528585786594</v>
      </c>
      <c r="Y33" s="12">
        <v>3428413</v>
      </c>
      <c r="Z33" s="14">
        <f t="shared" si="3"/>
        <v>1.9228156330218318</v>
      </c>
      <c r="AA33" s="15">
        <f t="shared" si="7"/>
        <v>33238534</v>
      </c>
      <c r="AB33" s="14">
        <f t="shared" si="4"/>
        <v>1.4630116758379896</v>
      </c>
    </row>
    <row r="34" spans="1:28" s="3" customFormat="1" ht="16.5" customHeight="1">
      <c r="A34" s="126"/>
      <c r="B34" s="127"/>
      <c r="C34" s="20">
        <v>1</v>
      </c>
      <c r="D34" s="151" t="s">
        <v>68</v>
      </c>
      <c r="E34" s="151"/>
      <c r="F34" s="151"/>
      <c r="G34" s="11"/>
      <c r="H34" s="12">
        <v>895534</v>
      </c>
      <c r="I34" s="13">
        <f t="shared" si="5"/>
        <v>0.04277435324245686</v>
      </c>
      <c r="J34" s="12">
        <v>73298</v>
      </c>
      <c r="K34" s="14">
        <f t="shared" si="0"/>
        <v>0.04110897382235869</v>
      </c>
      <c r="L34" s="15">
        <f t="shared" si="6"/>
        <v>968832</v>
      </c>
      <c r="M34" s="14">
        <f t="shared" si="1"/>
        <v>0.04264365353554615</v>
      </c>
      <c r="N34" s="16"/>
      <c r="O34" s="17"/>
      <c r="P34" s="25"/>
      <c r="Q34" s="153" t="s">
        <v>69</v>
      </c>
      <c r="R34" s="151"/>
      <c r="S34" s="151"/>
      <c r="T34" s="151"/>
      <c r="U34" s="151"/>
      <c r="V34" s="19"/>
      <c r="W34" s="12">
        <v>91001631</v>
      </c>
      <c r="X34" s="14">
        <f t="shared" si="2"/>
        <v>4.346608738511002</v>
      </c>
      <c r="Y34" s="12">
        <v>9572847</v>
      </c>
      <c r="Z34" s="14">
        <f t="shared" si="3"/>
        <v>5.368903881803663</v>
      </c>
      <c r="AA34" s="15">
        <f t="shared" si="7"/>
        <v>100574478</v>
      </c>
      <c r="AB34" s="14">
        <f t="shared" si="4"/>
        <v>4.426838909481116</v>
      </c>
    </row>
    <row r="35" spans="1:28" s="3" customFormat="1" ht="16.5" customHeight="1">
      <c r="A35" s="22"/>
      <c r="B35" s="128"/>
      <c r="C35" s="20">
        <v>2</v>
      </c>
      <c r="D35" s="151" t="s">
        <v>70</v>
      </c>
      <c r="E35" s="151"/>
      <c r="F35" s="151"/>
      <c r="G35" s="11"/>
      <c r="H35" s="12">
        <v>8920512</v>
      </c>
      <c r="I35" s="13">
        <f t="shared" si="5"/>
        <v>0.42608000521652484</v>
      </c>
      <c r="J35" s="12">
        <v>656094</v>
      </c>
      <c r="K35" s="14">
        <f t="shared" si="0"/>
        <v>0.3679684448553385</v>
      </c>
      <c r="L35" s="15">
        <f t="shared" si="6"/>
        <v>9576606</v>
      </c>
      <c r="M35" s="14">
        <f t="shared" si="1"/>
        <v>0.4215193844860952</v>
      </c>
      <c r="N35" s="16"/>
      <c r="O35" s="17"/>
      <c r="P35" s="126"/>
      <c r="Q35" s="127"/>
      <c r="R35" s="20">
        <v>1</v>
      </c>
      <c r="S35" s="151" t="s">
        <v>71</v>
      </c>
      <c r="T35" s="151"/>
      <c r="U35" s="151"/>
      <c r="V35" s="19"/>
      <c r="W35" s="12">
        <v>74257824</v>
      </c>
      <c r="X35" s="14">
        <f t="shared" si="2"/>
        <v>3.546856283281473</v>
      </c>
      <c r="Y35" s="12">
        <v>8041695</v>
      </c>
      <c r="Z35" s="14">
        <f t="shared" si="3"/>
        <v>4.510161658468072</v>
      </c>
      <c r="AA35" s="15">
        <f t="shared" si="7"/>
        <v>82299519</v>
      </c>
      <c r="AB35" s="14">
        <f t="shared" si="4"/>
        <v>3.622456911392376</v>
      </c>
    </row>
    <row r="36" spans="1:28" s="3" customFormat="1" ht="16.5" customHeight="1">
      <c r="A36" s="25"/>
      <c r="B36" s="153" t="s">
        <v>72</v>
      </c>
      <c r="C36" s="151"/>
      <c r="D36" s="151"/>
      <c r="E36" s="151"/>
      <c r="F36" s="151"/>
      <c r="G36" s="11"/>
      <c r="H36" s="12">
        <v>307855893</v>
      </c>
      <c r="I36" s="13">
        <f t="shared" si="5"/>
        <v>14.704451997304405</v>
      </c>
      <c r="J36" s="12">
        <v>16388271</v>
      </c>
      <c r="K36" s="14">
        <f t="shared" si="0"/>
        <v>9.1913149544697</v>
      </c>
      <c r="L36" s="15">
        <f t="shared" si="6"/>
        <v>324244164</v>
      </c>
      <c r="M36" s="14">
        <f t="shared" si="1"/>
        <v>14.271778585491404</v>
      </c>
      <c r="N36" s="16"/>
      <c r="O36" s="17"/>
      <c r="P36" s="22"/>
      <c r="Q36" s="128"/>
      <c r="R36" s="20">
        <v>2</v>
      </c>
      <c r="S36" s="151" t="s">
        <v>73</v>
      </c>
      <c r="T36" s="151"/>
      <c r="U36" s="151"/>
      <c r="V36" s="19"/>
      <c r="W36" s="12">
        <v>16743807</v>
      </c>
      <c r="X36" s="14">
        <f t="shared" si="2"/>
        <v>0.7997524552295299</v>
      </c>
      <c r="Y36" s="12">
        <v>1531152</v>
      </c>
      <c r="Z36" s="14">
        <f t="shared" si="3"/>
        <v>0.858742223335591</v>
      </c>
      <c r="AA36" s="15">
        <f t="shared" si="7"/>
        <v>18274959</v>
      </c>
      <c r="AB36" s="14">
        <f t="shared" si="4"/>
        <v>0.804381998088741</v>
      </c>
    </row>
    <row r="37" spans="1:28" s="3" customFormat="1" ht="16.5" customHeight="1">
      <c r="A37" s="126"/>
      <c r="B37" s="129"/>
      <c r="C37" s="18">
        <v>1</v>
      </c>
      <c r="D37" s="151" t="s">
        <v>74</v>
      </c>
      <c r="E37" s="151"/>
      <c r="F37" s="151"/>
      <c r="G37" s="11"/>
      <c r="H37" s="12">
        <v>106106993</v>
      </c>
      <c r="I37" s="13">
        <f t="shared" si="5"/>
        <v>5.0681023836916275</v>
      </c>
      <c r="J37" s="12">
        <v>0</v>
      </c>
      <c r="K37" s="14">
        <f t="shared" si="0"/>
        <v>0</v>
      </c>
      <c r="L37" s="15">
        <f t="shared" si="6"/>
        <v>106106993</v>
      </c>
      <c r="M37" s="14">
        <f t="shared" si="1"/>
        <v>4.670355487009741</v>
      </c>
      <c r="N37" s="16"/>
      <c r="O37" s="17"/>
      <c r="P37" s="25"/>
      <c r="Q37" s="153" t="s">
        <v>75</v>
      </c>
      <c r="R37" s="151"/>
      <c r="S37" s="151"/>
      <c r="T37" s="151"/>
      <c r="U37" s="151"/>
      <c r="V37" s="19"/>
      <c r="W37" s="12">
        <v>80691461</v>
      </c>
      <c r="X37" s="14">
        <f t="shared" si="2"/>
        <v>3.854153004200769</v>
      </c>
      <c r="Y37" s="12">
        <v>3236019</v>
      </c>
      <c r="Z37" s="14">
        <f t="shared" si="3"/>
        <v>1.8149120079627732</v>
      </c>
      <c r="AA37" s="15">
        <f t="shared" si="7"/>
        <v>83927480</v>
      </c>
      <c r="AB37" s="14">
        <f t="shared" si="4"/>
        <v>3.6941124769118683</v>
      </c>
    </row>
    <row r="38" spans="1:28" s="3" customFormat="1" ht="16.5" customHeight="1">
      <c r="A38" s="126"/>
      <c r="B38" s="127"/>
      <c r="C38" s="18">
        <v>2</v>
      </c>
      <c r="D38" s="151" t="s">
        <v>23</v>
      </c>
      <c r="E38" s="151"/>
      <c r="F38" s="151"/>
      <c r="G38" s="11"/>
      <c r="H38" s="12">
        <v>11574155</v>
      </c>
      <c r="I38" s="13">
        <f t="shared" si="5"/>
        <v>0.5528288087922382</v>
      </c>
      <c r="J38" s="12">
        <v>1120925</v>
      </c>
      <c r="K38" s="14">
        <f t="shared" si="0"/>
        <v>0.6286675827693445</v>
      </c>
      <c r="L38" s="15">
        <f t="shared" si="6"/>
        <v>12695080</v>
      </c>
      <c r="M38" s="14">
        <f t="shared" si="1"/>
        <v>0.5587806690179942</v>
      </c>
      <c r="N38" s="16"/>
      <c r="O38" s="17"/>
      <c r="P38" s="126"/>
      <c r="Q38" s="129"/>
      <c r="R38" s="10">
        <v>1</v>
      </c>
      <c r="S38" s="151" t="s">
        <v>76</v>
      </c>
      <c r="T38" s="151"/>
      <c r="U38" s="151"/>
      <c r="V38" s="19"/>
      <c r="W38" s="12">
        <v>2640904</v>
      </c>
      <c r="X38" s="14">
        <f t="shared" si="2"/>
        <v>0.1261403370228459</v>
      </c>
      <c r="Y38" s="12">
        <v>138960</v>
      </c>
      <c r="Z38" s="14">
        <f t="shared" si="3"/>
        <v>0.07793531886756751</v>
      </c>
      <c r="AA38" s="15">
        <f t="shared" si="7"/>
        <v>2779864</v>
      </c>
      <c r="AB38" s="14">
        <f t="shared" si="4"/>
        <v>0.12235718606728255</v>
      </c>
    </row>
    <row r="39" spans="1:28" s="3" customFormat="1" ht="16.5" customHeight="1">
      <c r="A39" s="126"/>
      <c r="B39" s="127"/>
      <c r="C39" s="18">
        <v>3</v>
      </c>
      <c r="D39" s="157" t="s">
        <v>77</v>
      </c>
      <c r="E39" s="157"/>
      <c r="F39" s="157"/>
      <c r="G39" s="11"/>
      <c r="H39" s="12">
        <v>25668423</v>
      </c>
      <c r="I39" s="13">
        <f t="shared" si="5"/>
        <v>1.2260284842103195</v>
      </c>
      <c r="J39" s="12">
        <v>2497083</v>
      </c>
      <c r="K39" s="14">
        <f t="shared" si="0"/>
        <v>1.4004818641607808</v>
      </c>
      <c r="L39" s="15">
        <f t="shared" si="6"/>
        <v>28165506</v>
      </c>
      <c r="M39" s="14">
        <f t="shared" si="1"/>
        <v>1.2397196619407147</v>
      </c>
      <c r="N39" s="16"/>
      <c r="O39" s="17"/>
      <c r="P39" s="126"/>
      <c r="Q39" s="129"/>
      <c r="R39" s="10">
        <v>2</v>
      </c>
      <c r="S39" s="151" t="s">
        <v>78</v>
      </c>
      <c r="T39" s="151"/>
      <c r="U39" s="151"/>
      <c r="V39" s="19"/>
      <c r="W39" s="12">
        <v>67166</v>
      </c>
      <c r="X39" s="14">
        <f t="shared" si="2"/>
        <v>0.0032081218690556217</v>
      </c>
      <c r="Y39" s="12">
        <v>3323</v>
      </c>
      <c r="Z39" s="14">
        <f t="shared" si="3"/>
        <v>0.0018636950532306192</v>
      </c>
      <c r="AA39" s="15">
        <f t="shared" si="7"/>
        <v>70489</v>
      </c>
      <c r="AB39" s="14">
        <f t="shared" si="4"/>
        <v>0.0031026106632183015</v>
      </c>
    </row>
    <row r="40" spans="1:28" s="3" customFormat="1" ht="16.5" customHeight="1">
      <c r="A40" s="126"/>
      <c r="B40" s="127"/>
      <c r="C40" s="18">
        <v>4</v>
      </c>
      <c r="D40" s="158" t="s">
        <v>29</v>
      </c>
      <c r="E40" s="158"/>
      <c r="F40" s="158"/>
      <c r="G40" s="11"/>
      <c r="H40" s="15">
        <v>95745842</v>
      </c>
      <c r="I40" s="13">
        <f t="shared" si="5"/>
        <v>4.573211589068045</v>
      </c>
      <c r="J40" s="15">
        <v>7740001</v>
      </c>
      <c r="K40" s="14">
        <f t="shared" si="0"/>
        <v>4.34095744077642</v>
      </c>
      <c r="L40" s="15">
        <f t="shared" si="6"/>
        <v>103485843</v>
      </c>
      <c r="M40" s="14">
        <f t="shared" si="1"/>
        <v>4.554984181701187</v>
      </c>
      <c r="N40" s="16"/>
      <c r="O40" s="17"/>
      <c r="P40" s="126"/>
      <c r="Q40" s="127"/>
      <c r="R40" s="20">
        <v>3</v>
      </c>
      <c r="S40" s="151" t="s">
        <v>79</v>
      </c>
      <c r="T40" s="151"/>
      <c r="U40" s="151"/>
      <c r="V40" s="19"/>
      <c r="W40" s="12">
        <v>0</v>
      </c>
      <c r="X40" s="14">
        <f t="shared" si="2"/>
        <v>0</v>
      </c>
      <c r="Y40" s="12">
        <v>0</v>
      </c>
      <c r="Z40" s="14">
        <f t="shared" si="3"/>
        <v>0</v>
      </c>
      <c r="AA40" s="15">
        <f t="shared" si="7"/>
        <v>0</v>
      </c>
      <c r="AB40" s="14">
        <f t="shared" si="4"/>
        <v>0</v>
      </c>
    </row>
    <row r="41" spans="1:28" s="3" customFormat="1" ht="16.5" customHeight="1">
      <c r="A41" s="126"/>
      <c r="B41" s="127"/>
      <c r="C41" s="18">
        <v>5</v>
      </c>
      <c r="D41" s="157" t="s">
        <v>80</v>
      </c>
      <c r="E41" s="157"/>
      <c r="F41" s="157"/>
      <c r="G41" s="23"/>
      <c r="H41" s="15">
        <v>843995</v>
      </c>
      <c r="I41" s="13">
        <f t="shared" si="5"/>
        <v>0.040312640575195784</v>
      </c>
      <c r="J41" s="15">
        <v>0</v>
      </c>
      <c r="K41" s="14">
        <f t="shared" si="0"/>
        <v>0</v>
      </c>
      <c r="L41" s="15">
        <f t="shared" si="6"/>
        <v>843995</v>
      </c>
      <c r="M41" s="14">
        <f t="shared" si="1"/>
        <v>0.037148886871752045</v>
      </c>
      <c r="N41" s="16"/>
      <c r="O41" s="17"/>
      <c r="P41" s="126"/>
      <c r="Q41" s="127"/>
      <c r="R41" s="20">
        <v>4</v>
      </c>
      <c r="S41" s="151" t="s">
        <v>81</v>
      </c>
      <c r="T41" s="151"/>
      <c r="U41" s="151"/>
      <c r="V41" s="19"/>
      <c r="W41" s="12">
        <v>36837329</v>
      </c>
      <c r="X41" s="14">
        <f t="shared" si="2"/>
        <v>1.7595009493269937</v>
      </c>
      <c r="Y41" s="12">
        <v>449087</v>
      </c>
      <c r="Z41" s="14">
        <f t="shared" si="3"/>
        <v>0.2518691605086305</v>
      </c>
      <c r="AA41" s="15">
        <f t="shared" si="7"/>
        <v>37286416</v>
      </c>
      <c r="AB41" s="14">
        <f t="shared" si="4"/>
        <v>1.6411813456680258</v>
      </c>
    </row>
    <row r="42" spans="1:28" s="3" customFormat="1" ht="16.5" customHeight="1">
      <c r="A42" s="126"/>
      <c r="B42" s="127"/>
      <c r="C42" s="18">
        <v>6</v>
      </c>
      <c r="D42" s="151" t="s">
        <v>32</v>
      </c>
      <c r="E42" s="151"/>
      <c r="F42" s="151"/>
      <c r="G42" s="11"/>
      <c r="H42" s="12">
        <v>18319432</v>
      </c>
      <c r="I42" s="13">
        <f t="shared" si="5"/>
        <v>0.8750107260798227</v>
      </c>
      <c r="J42" s="12">
        <v>2053390</v>
      </c>
      <c r="K42" s="14">
        <f t="shared" si="0"/>
        <v>1.15163791313669</v>
      </c>
      <c r="L42" s="15">
        <f t="shared" si="6"/>
        <v>20372822</v>
      </c>
      <c r="M42" s="14">
        <f t="shared" si="1"/>
        <v>0.8967205489799599</v>
      </c>
      <c r="N42" s="16"/>
      <c r="O42" s="17"/>
      <c r="P42" s="126"/>
      <c r="Q42" s="127"/>
      <c r="R42" s="119">
        <v>5</v>
      </c>
      <c r="S42" s="151" t="s">
        <v>82</v>
      </c>
      <c r="T42" s="151"/>
      <c r="U42" s="151"/>
      <c r="V42" s="19"/>
      <c r="W42" s="12">
        <v>414697</v>
      </c>
      <c r="X42" s="14">
        <f t="shared" si="2"/>
        <v>0.019807618657233707</v>
      </c>
      <c r="Y42" s="12">
        <v>67907</v>
      </c>
      <c r="Z42" s="14">
        <f t="shared" si="3"/>
        <v>0.03808544687924516</v>
      </c>
      <c r="AA42" s="15">
        <f t="shared" si="7"/>
        <v>482604</v>
      </c>
      <c r="AB42" s="14">
        <f t="shared" si="4"/>
        <v>0.021242070628208726</v>
      </c>
    </row>
    <row r="43" spans="1:28" s="3" customFormat="1" ht="16.5" customHeight="1">
      <c r="A43" s="126"/>
      <c r="B43" s="127"/>
      <c r="C43" s="18">
        <v>7</v>
      </c>
      <c r="D43" s="151" t="s">
        <v>35</v>
      </c>
      <c r="E43" s="151"/>
      <c r="F43" s="151"/>
      <c r="G43" s="11"/>
      <c r="H43" s="12">
        <v>506688</v>
      </c>
      <c r="I43" s="13">
        <f t="shared" si="5"/>
        <v>0.02420148369097542</v>
      </c>
      <c r="J43" s="12">
        <v>10091</v>
      </c>
      <c r="K43" s="14">
        <f t="shared" si="0"/>
        <v>0.005659508511029244</v>
      </c>
      <c r="L43" s="15">
        <f t="shared" si="6"/>
        <v>516779</v>
      </c>
      <c r="M43" s="14">
        <f t="shared" si="1"/>
        <v>0.022746301350952496</v>
      </c>
      <c r="N43" s="16"/>
      <c r="O43" s="17"/>
      <c r="P43" s="126"/>
      <c r="Q43" s="127"/>
      <c r="R43" s="131"/>
      <c r="S43" s="21" t="s">
        <v>22</v>
      </c>
      <c r="T43" s="151" t="s">
        <v>53</v>
      </c>
      <c r="U43" s="151"/>
      <c r="V43" s="19"/>
      <c r="W43" s="12">
        <v>311271</v>
      </c>
      <c r="X43" s="14">
        <f t="shared" si="2"/>
        <v>0.014867571424572143</v>
      </c>
      <c r="Y43" s="12">
        <v>45913</v>
      </c>
      <c r="Z43" s="14">
        <f t="shared" si="3"/>
        <v>0.025750174835683846</v>
      </c>
      <c r="AA43" s="15">
        <f t="shared" si="7"/>
        <v>357184</v>
      </c>
      <c r="AB43" s="14">
        <f t="shared" si="4"/>
        <v>0.01572164291068061</v>
      </c>
    </row>
    <row r="44" spans="1:28" s="3" customFormat="1" ht="16.5" customHeight="1">
      <c r="A44" s="126"/>
      <c r="B44" s="127"/>
      <c r="C44" s="18">
        <v>8</v>
      </c>
      <c r="D44" s="154" t="s">
        <v>83</v>
      </c>
      <c r="E44" s="154"/>
      <c r="F44" s="154"/>
      <c r="G44" s="11"/>
      <c r="H44" s="12">
        <v>0</v>
      </c>
      <c r="I44" s="13">
        <f t="shared" si="5"/>
        <v>0</v>
      </c>
      <c r="J44" s="12">
        <v>0</v>
      </c>
      <c r="K44" s="14">
        <f t="shared" si="0"/>
        <v>0</v>
      </c>
      <c r="L44" s="15">
        <f t="shared" si="6"/>
        <v>0</v>
      </c>
      <c r="M44" s="14">
        <f t="shared" si="1"/>
        <v>0</v>
      </c>
      <c r="N44" s="16"/>
      <c r="O44" s="17"/>
      <c r="P44" s="126"/>
      <c r="Q44" s="127"/>
      <c r="R44" s="140"/>
      <c r="S44" s="21" t="s">
        <v>25</v>
      </c>
      <c r="T44" s="154" t="s">
        <v>84</v>
      </c>
      <c r="U44" s="154"/>
      <c r="V44" s="19"/>
      <c r="W44" s="12">
        <v>103426</v>
      </c>
      <c r="X44" s="14">
        <f t="shared" si="2"/>
        <v>0.004940047232661567</v>
      </c>
      <c r="Y44" s="12">
        <v>21994</v>
      </c>
      <c r="Z44" s="14">
        <f t="shared" si="3"/>
        <v>0.012335272043561312</v>
      </c>
      <c r="AA44" s="15">
        <f t="shared" si="7"/>
        <v>125420</v>
      </c>
      <c r="AB44" s="14">
        <f t="shared" si="4"/>
        <v>0.0055204277175281155</v>
      </c>
    </row>
    <row r="45" spans="1:28" s="3" customFormat="1" ht="16.5" customHeight="1">
      <c r="A45" s="126"/>
      <c r="B45" s="127"/>
      <c r="C45" s="135">
        <v>9</v>
      </c>
      <c r="D45" s="154" t="s">
        <v>38</v>
      </c>
      <c r="E45" s="154"/>
      <c r="F45" s="154"/>
      <c r="G45" s="11"/>
      <c r="H45" s="12">
        <v>1903070</v>
      </c>
      <c r="I45" s="13">
        <f t="shared" si="5"/>
        <v>0.0908983784257464</v>
      </c>
      <c r="J45" s="12">
        <v>191288</v>
      </c>
      <c r="K45" s="14">
        <f t="shared" si="0"/>
        <v>0.10728332811988524</v>
      </c>
      <c r="L45" s="15">
        <f t="shared" si="6"/>
        <v>2094358</v>
      </c>
      <c r="M45" s="14">
        <f t="shared" si="1"/>
        <v>0.09218427646010802</v>
      </c>
      <c r="N45" s="16"/>
      <c r="O45" s="17"/>
      <c r="P45" s="126"/>
      <c r="Q45" s="127"/>
      <c r="R45" s="19">
        <v>6</v>
      </c>
      <c r="S45" s="154" t="s">
        <v>85</v>
      </c>
      <c r="T45" s="154"/>
      <c r="U45" s="154"/>
      <c r="V45" s="19"/>
      <c r="W45" s="12">
        <v>6680637</v>
      </c>
      <c r="X45" s="14">
        <f t="shared" si="2"/>
        <v>0.3190944474722649</v>
      </c>
      <c r="Y45" s="12">
        <v>0</v>
      </c>
      <c r="Z45" s="14">
        <f t="shared" si="3"/>
        <v>0</v>
      </c>
      <c r="AA45" s="15">
        <f t="shared" si="7"/>
        <v>6680637</v>
      </c>
      <c r="AB45" s="14">
        <f t="shared" si="4"/>
        <v>0.2940517753591443</v>
      </c>
    </row>
    <row r="46" spans="1:28" s="3" customFormat="1" ht="16.5" customHeight="1">
      <c r="A46" s="126"/>
      <c r="B46" s="127"/>
      <c r="C46" s="133" t="s">
        <v>86</v>
      </c>
      <c r="D46" s="21" t="s">
        <v>22</v>
      </c>
      <c r="E46" s="154" t="s">
        <v>41</v>
      </c>
      <c r="F46" s="154"/>
      <c r="G46" s="11"/>
      <c r="H46" s="12">
        <v>0</v>
      </c>
      <c r="I46" s="13">
        <f t="shared" si="5"/>
        <v>0</v>
      </c>
      <c r="J46" s="12">
        <v>0</v>
      </c>
      <c r="K46" s="14">
        <f t="shared" si="0"/>
        <v>0</v>
      </c>
      <c r="L46" s="15">
        <f t="shared" si="6"/>
        <v>0</v>
      </c>
      <c r="M46" s="14">
        <f t="shared" si="1"/>
        <v>0</v>
      </c>
      <c r="N46" s="16"/>
      <c r="O46" s="17"/>
      <c r="P46" s="126"/>
      <c r="Q46" s="127"/>
      <c r="R46" s="26">
        <v>7</v>
      </c>
      <c r="S46" s="154" t="s">
        <v>87</v>
      </c>
      <c r="T46" s="154"/>
      <c r="U46" s="154"/>
      <c r="V46" s="19"/>
      <c r="W46" s="12">
        <v>34050728</v>
      </c>
      <c r="X46" s="14">
        <f t="shared" si="2"/>
        <v>1.6264015298523746</v>
      </c>
      <c r="Y46" s="12">
        <v>2576742</v>
      </c>
      <c r="Z46" s="14">
        <f t="shared" si="3"/>
        <v>1.4451583866540993</v>
      </c>
      <c r="AA46" s="15">
        <f t="shared" si="7"/>
        <v>36627470</v>
      </c>
      <c r="AB46" s="14">
        <f t="shared" si="4"/>
        <v>1.6121774885259887</v>
      </c>
    </row>
    <row r="47" spans="1:28" s="3" customFormat="1" ht="16.5" customHeight="1">
      <c r="A47" s="126"/>
      <c r="B47" s="127"/>
      <c r="C47" s="133"/>
      <c r="D47" s="21" t="s">
        <v>88</v>
      </c>
      <c r="E47" s="154" t="s">
        <v>44</v>
      </c>
      <c r="F47" s="154"/>
      <c r="G47" s="11"/>
      <c r="H47" s="12">
        <v>7256</v>
      </c>
      <c r="I47" s="13">
        <f t="shared" si="5"/>
        <v>0.0003465761290216418</v>
      </c>
      <c r="J47" s="12">
        <v>0</v>
      </c>
      <c r="K47" s="14">
        <f t="shared" si="0"/>
        <v>0</v>
      </c>
      <c r="L47" s="15">
        <f t="shared" si="6"/>
        <v>7256</v>
      </c>
      <c r="M47" s="14">
        <f t="shared" si="1"/>
        <v>0.0003193766824938926</v>
      </c>
      <c r="N47" s="16"/>
      <c r="O47" s="17"/>
      <c r="P47" s="126"/>
      <c r="Q47" s="127"/>
      <c r="R47" s="141"/>
      <c r="S47" s="21" t="s">
        <v>22</v>
      </c>
      <c r="T47" s="154" t="s">
        <v>89</v>
      </c>
      <c r="U47" s="154"/>
      <c r="V47" s="19"/>
      <c r="W47" s="12">
        <v>243197</v>
      </c>
      <c r="X47" s="14">
        <f t="shared" si="2"/>
        <v>0.011616079775313704</v>
      </c>
      <c r="Y47" s="12">
        <v>2458</v>
      </c>
      <c r="Z47" s="14">
        <f t="shared" si="3"/>
        <v>0.0013785622753057062</v>
      </c>
      <c r="AA47" s="15">
        <f t="shared" si="7"/>
        <v>245655</v>
      </c>
      <c r="AB47" s="14">
        <f t="shared" si="4"/>
        <v>0.010812634914282963</v>
      </c>
    </row>
    <row r="48" spans="1:28" s="3" customFormat="1" ht="16.5" customHeight="1">
      <c r="A48" s="126"/>
      <c r="B48" s="127"/>
      <c r="C48" s="134"/>
      <c r="D48" s="21" t="s">
        <v>90</v>
      </c>
      <c r="E48" s="154" t="s">
        <v>14</v>
      </c>
      <c r="F48" s="154"/>
      <c r="G48" s="11"/>
      <c r="H48" s="12">
        <v>1895814</v>
      </c>
      <c r="I48" s="13">
        <f t="shared" si="5"/>
        <v>0.09055180229672476</v>
      </c>
      <c r="J48" s="12">
        <v>191288</v>
      </c>
      <c r="K48" s="14">
        <f t="shared" si="0"/>
        <v>0.10728332811988524</v>
      </c>
      <c r="L48" s="15">
        <f t="shared" si="6"/>
        <v>2087102</v>
      </c>
      <c r="M48" s="14">
        <f t="shared" si="1"/>
        <v>0.09186489977761413</v>
      </c>
      <c r="N48" s="16"/>
      <c r="O48" s="17"/>
      <c r="P48" s="22"/>
      <c r="Q48" s="128"/>
      <c r="R48" s="132"/>
      <c r="S48" s="21" t="s">
        <v>25</v>
      </c>
      <c r="T48" s="154" t="s">
        <v>14</v>
      </c>
      <c r="U48" s="154"/>
      <c r="V48" s="19"/>
      <c r="W48" s="12">
        <v>33807531</v>
      </c>
      <c r="X48" s="14">
        <f t="shared" si="2"/>
        <v>1.6147854500770613</v>
      </c>
      <c r="Y48" s="12">
        <v>2574284</v>
      </c>
      <c r="Z48" s="14">
        <f t="shared" si="3"/>
        <v>1.4437798243787936</v>
      </c>
      <c r="AA48" s="15">
        <f t="shared" si="7"/>
        <v>36381815</v>
      </c>
      <c r="AB48" s="14">
        <f t="shared" si="4"/>
        <v>1.601364853611706</v>
      </c>
    </row>
    <row r="49" spans="1:29" ht="16.5" customHeight="1" thickBot="1">
      <c r="A49" s="126"/>
      <c r="B49" s="127"/>
      <c r="C49" s="18">
        <v>10</v>
      </c>
      <c r="D49" s="154" t="s">
        <v>91</v>
      </c>
      <c r="E49" s="154"/>
      <c r="F49" s="154"/>
      <c r="G49" s="11"/>
      <c r="H49" s="12">
        <v>49928</v>
      </c>
      <c r="I49" s="13">
        <f t="shared" si="5"/>
        <v>0.0023847647422536567</v>
      </c>
      <c r="J49" s="12">
        <v>0</v>
      </c>
      <c r="K49" s="14">
        <f t="shared" si="0"/>
        <v>0</v>
      </c>
      <c r="L49" s="15">
        <f t="shared" si="6"/>
        <v>49928</v>
      </c>
      <c r="M49" s="14">
        <f t="shared" si="1"/>
        <v>0.0021976073599166298</v>
      </c>
      <c r="N49" s="16"/>
      <c r="O49" s="24"/>
      <c r="P49" s="25"/>
      <c r="Q49" s="153" t="s">
        <v>92</v>
      </c>
      <c r="R49" s="153"/>
      <c r="S49" s="153"/>
      <c r="T49" s="153"/>
      <c r="U49" s="153"/>
      <c r="V49" s="26"/>
      <c r="W49" s="27">
        <v>187641952</v>
      </c>
      <c r="X49" s="28">
        <f t="shared" si="2"/>
        <v>8.96254428972226</v>
      </c>
      <c r="Y49" s="27">
        <v>16006496</v>
      </c>
      <c r="Z49" s="28">
        <f t="shared" si="3"/>
        <v>8.97719753679076</v>
      </c>
      <c r="AA49" s="29">
        <f t="shared" si="7"/>
        <v>203648448</v>
      </c>
      <c r="AB49" s="28">
        <f t="shared" si="4"/>
        <v>8.963694282975467</v>
      </c>
      <c r="AC49" s="3"/>
    </row>
    <row r="50" spans="1:28" ht="16.5" customHeight="1" thickTop="1">
      <c r="A50" s="22"/>
      <c r="B50" s="128"/>
      <c r="C50" s="18">
        <v>11</v>
      </c>
      <c r="D50" s="154" t="s">
        <v>93</v>
      </c>
      <c r="E50" s="154"/>
      <c r="F50" s="154"/>
      <c r="G50" s="11"/>
      <c r="H50" s="12">
        <v>19096620</v>
      </c>
      <c r="I50" s="13">
        <f t="shared" si="5"/>
        <v>0.9121323920889286</v>
      </c>
      <c r="J50" s="12">
        <v>1060311</v>
      </c>
      <c r="K50" s="14">
        <f t="shared" si="0"/>
        <v>0.5946723940975056</v>
      </c>
      <c r="L50" s="15">
        <f t="shared" si="6"/>
        <v>20156931</v>
      </c>
      <c r="M50" s="14">
        <f t="shared" si="1"/>
        <v>0.8872179922875275</v>
      </c>
      <c r="N50" s="16"/>
      <c r="P50" s="30"/>
      <c r="Q50" s="159" t="s">
        <v>94</v>
      </c>
      <c r="R50" s="159"/>
      <c r="S50" s="159"/>
      <c r="T50" s="159"/>
      <c r="U50" s="159"/>
      <c r="V50" s="31"/>
      <c r="W50" s="32">
        <v>2093623707</v>
      </c>
      <c r="X50" s="33">
        <f t="shared" si="2"/>
        <v>100</v>
      </c>
      <c r="Y50" s="32">
        <v>178301702</v>
      </c>
      <c r="Z50" s="33">
        <f t="shared" si="3"/>
        <v>100</v>
      </c>
      <c r="AA50" s="32">
        <f t="shared" si="7"/>
        <v>2271925409</v>
      </c>
      <c r="AB50" s="33">
        <f t="shared" si="4"/>
        <v>100</v>
      </c>
    </row>
    <row r="51" spans="16:23" ht="16.5" customHeight="1">
      <c r="P51" s="2"/>
      <c r="Q51" s="2"/>
      <c r="R51" s="2"/>
      <c r="W51" s="34"/>
    </row>
    <row r="52" spans="16:25" ht="16.5" customHeight="1">
      <c r="P52" s="2"/>
      <c r="Q52" s="2"/>
      <c r="R52" s="2"/>
      <c r="W52" s="35"/>
      <c r="Y52" s="35"/>
    </row>
    <row r="53" spans="16:18" ht="10.5">
      <c r="P53" s="2"/>
      <c r="Q53" s="2"/>
      <c r="R53" s="2"/>
    </row>
  </sheetData>
  <sheetProtection/>
  <mergeCells count="101">
    <mergeCell ref="E48:F48"/>
    <mergeCell ref="T48:U48"/>
    <mergeCell ref="D49:F49"/>
    <mergeCell ref="Q49:U49"/>
    <mergeCell ref="D50:F50"/>
    <mergeCell ref="Q50:U50"/>
    <mergeCell ref="D45:F45"/>
    <mergeCell ref="S45:U45"/>
    <mergeCell ref="E46:F46"/>
    <mergeCell ref="S46:U46"/>
    <mergeCell ref="E47:F47"/>
    <mergeCell ref="T47:U47"/>
    <mergeCell ref="D42:F42"/>
    <mergeCell ref="S42:U42"/>
    <mergeCell ref="D43:F43"/>
    <mergeCell ref="T43:U43"/>
    <mergeCell ref="D44:F44"/>
    <mergeCell ref="T44:U44"/>
    <mergeCell ref="D39:F39"/>
    <mergeCell ref="S39:U39"/>
    <mergeCell ref="D40:F40"/>
    <mergeCell ref="S40:U40"/>
    <mergeCell ref="D41:F41"/>
    <mergeCell ref="S41:U41"/>
    <mergeCell ref="B36:F36"/>
    <mergeCell ref="S36:U36"/>
    <mergeCell ref="D37:F37"/>
    <mergeCell ref="Q37:U37"/>
    <mergeCell ref="D38:F38"/>
    <mergeCell ref="S38:U38"/>
    <mergeCell ref="B33:F33"/>
    <mergeCell ref="Q33:U33"/>
    <mergeCell ref="D34:F34"/>
    <mergeCell ref="Q34:U34"/>
    <mergeCell ref="D35:F35"/>
    <mergeCell ref="S35:U35"/>
    <mergeCell ref="D30:F30"/>
    <mergeCell ref="T30:U30"/>
    <mergeCell ref="D31:F31"/>
    <mergeCell ref="T31:U31"/>
    <mergeCell ref="D32:F32"/>
    <mergeCell ref="Q32:U32"/>
    <mergeCell ref="E27:F27"/>
    <mergeCell ref="S27:U27"/>
    <mergeCell ref="E28:F28"/>
    <mergeCell ref="S28:U28"/>
    <mergeCell ref="E29:F29"/>
    <mergeCell ref="T29:U29"/>
    <mergeCell ref="D24:F24"/>
    <mergeCell ref="T24:U24"/>
    <mergeCell ref="B25:F25"/>
    <mergeCell ref="T25:U25"/>
    <mergeCell ref="D26:F26"/>
    <mergeCell ref="Q26:U26"/>
    <mergeCell ref="B21:F21"/>
    <mergeCell ref="T21:U21"/>
    <mergeCell ref="B22:F22"/>
    <mergeCell ref="S22:U22"/>
    <mergeCell ref="D23:F23"/>
    <mergeCell ref="T23:U23"/>
    <mergeCell ref="B16:F16"/>
    <mergeCell ref="T16:U16"/>
    <mergeCell ref="B17:F17"/>
    <mergeCell ref="D18:F18"/>
    <mergeCell ref="D19:F19"/>
    <mergeCell ref="D20:F20"/>
    <mergeCell ref="T20:U20"/>
    <mergeCell ref="B13:F13"/>
    <mergeCell ref="T13:U13"/>
    <mergeCell ref="B14:F14"/>
    <mergeCell ref="T14:U14"/>
    <mergeCell ref="B15:F15"/>
    <mergeCell ref="T15:U15"/>
    <mergeCell ref="B10:F10"/>
    <mergeCell ref="S10:U10"/>
    <mergeCell ref="B11:F11"/>
    <mergeCell ref="T11:U11"/>
    <mergeCell ref="B12:F12"/>
    <mergeCell ref="T12:U12"/>
    <mergeCell ref="D7:F7"/>
    <mergeCell ref="S7:U7"/>
    <mergeCell ref="B8:F8"/>
    <mergeCell ref="Q8:U8"/>
    <mergeCell ref="B9:F9"/>
    <mergeCell ref="Q9:U9"/>
    <mergeCell ref="B4:F4"/>
    <mergeCell ref="S4:U4"/>
    <mergeCell ref="B5:F5"/>
    <mergeCell ref="S5:U5"/>
    <mergeCell ref="D6:F6"/>
    <mergeCell ref="S6:U6"/>
    <mergeCell ref="L1:M1"/>
    <mergeCell ref="AA1:AB1"/>
    <mergeCell ref="A2:G3"/>
    <mergeCell ref="H2:I2"/>
    <mergeCell ref="J2:K2"/>
    <mergeCell ref="L2:M2"/>
    <mergeCell ref="P2:V3"/>
    <mergeCell ref="W2:X2"/>
    <mergeCell ref="Y2:Z2"/>
    <mergeCell ref="AA2:AB2"/>
  </mergeCells>
  <printOptions/>
  <pageMargins left="0.7874015748031497" right="0.7874015748031497" top="0.984251968503937" bottom="0.7874015748031497" header="0.5118110236220472" footer="0.5118110236220472"/>
  <pageSetup firstPageNumber="10" useFirstPageNumber="1" horizontalDpi="600" verticalDpi="600" orientation="portrait" paperSize="9" scale="91" r:id="rId1"/>
  <headerFooter differentOddEven="1" alignWithMargins="0">
    <oddHeader>&amp;L&amp;"ＭＳ ゴシック,標準"&amp;12Ⅱ　平成23年度市町村普通会計決算状況
　１　普通会計決算状況
　　（１）歳入</oddHeader>
    <oddFooter>&amp;C&amp;"ＭＳ ゴシック,標準"&amp;9&amp;P</oddFooter>
    <evenFooter>&amp;C&amp;"ＭＳ ゴシック,標準"&amp;9&amp;P</evenFooter>
  </headerFooter>
  <colBreaks count="1" manualBreakCount="1">
    <brk id="14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SheetLayoutView="100" zoomScalePageLayoutView="0" workbookViewId="0" topLeftCell="A1">
      <pane xSplit="6" ySplit="3" topLeftCell="G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4" sqref="G4"/>
    </sheetView>
  </sheetViews>
  <sheetFormatPr defaultColWidth="9.00390625" defaultRowHeight="13.5"/>
  <cols>
    <col min="1" max="1" width="0.875" style="36" customWidth="1"/>
    <col min="2" max="3" width="2.125" style="36" customWidth="1"/>
    <col min="4" max="4" width="2.625" style="36" customWidth="1"/>
    <col min="5" max="5" width="15.625" style="36" customWidth="1"/>
    <col min="6" max="6" width="0.875" style="36" customWidth="1"/>
    <col min="7" max="7" width="14.125" style="36" customWidth="1"/>
    <col min="8" max="8" width="6.625" style="36" customWidth="1"/>
    <col min="9" max="9" width="14.125" style="36" customWidth="1"/>
    <col min="10" max="10" width="6.625" style="36" customWidth="1"/>
    <col min="11" max="11" width="14.125" style="36" customWidth="1"/>
    <col min="12" max="12" width="6.625" style="36" customWidth="1"/>
    <col min="13" max="16384" width="9.00390625" style="36" customWidth="1"/>
  </cols>
  <sheetData>
    <row r="1" spans="11:12" s="37" customFormat="1" ht="12" customHeight="1">
      <c r="K1" s="160" t="s">
        <v>0</v>
      </c>
      <c r="L1" s="160"/>
    </row>
    <row r="2" spans="1:12" s="37" customFormat="1" ht="12" customHeight="1">
      <c r="A2" s="161" t="s">
        <v>1</v>
      </c>
      <c r="B2" s="162"/>
      <c r="C2" s="162"/>
      <c r="D2" s="162"/>
      <c r="E2" s="162"/>
      <c r="F2" s="163"/>
      <c r="G2" s="167" t="s">
        <v>2</v>
      </c>
      <c r="H2" s="168"/>
      <c r="I2" s="167" t="s">
        <v>3</v>
      </c>
      <c r="J2" s="168"/>
      <c r="K2" s="167" t="s">
        <v>4</v>
      </c>
      <c r="L2" s="168"/>
    </row>
    <row r="3" spans="1:12" s="37" customFormat="1" ht="12" customHeight="1">
      <c r="A3" s="164"/>
      <c r="B3" s="165"/>
      <c r="C3" s="165"/>
      <c r="D3" s="165"/>
      <c r="E3" s="165"/>
      <c r="F3" s="166"/>
      <c r="G3" s="38" t="s">
        <v>5</v>
      </c>
      <c r="H3" s="38" t="s">
        <v>6</v>
      </c>
      <c r="I3" s="38" t="s">
        <v>5</v>
      </c>
      <c r="J3" s="38" t="s">
        <v>6</v>
      </c>
      <c r="K3" s="38" t="s">
        <v>5</v>
      </c>
      <c r="L3" s="38" t="s">
        <v>6</v>
      </c>
    </row>
    <row r="4" spans="1:12" s="37" customFormat="1" ht="12" customHeight="1">
      <c r="A4" s="39"/>
      <c r="B4" s="169" t="s">
        <v>95</v>
      </c>
      <c r="C4" s="169"/>
      <c r="D4" s="169"/>
      <c r="E4" s="169"/>
      <c r="F4" s="40"/>
      <c r="G4" s="41">
        <v>15913876</v>
      </c>
      <c r="H4" s="14">
        <f aca="true" t="shared" si="0" ref="H4:H64">G4/$G$64*100</f>
        <v>0.7984073863057994</v>
      </c>
      <c r="I4" s="42">
        <v>2593920</v>
      </c>
      <c r="J4" s="43">
        <f aca="true" t="shared" si="1" ref="J4:J64">I4/$I$64*100</f>
        <v>1.5419927476548534</v>
      </c>
      <c r="K4" s="44">
        <f>G4+I4</f>
        <v>18507796</v>
      </c>
      <c r="L4" s="43">
        <f aca="true" t="shared" si="2" ref="L4:L64">K4/$K$64*100</f>
        <v>0.8562790107038054</v>
      </c>
    </row>
    <row r="5" spans="1:12" s="37" customFormat="1" ht="12" customHeight="1">
      <c r="A5" s="45"/>
      <c r="B5" s="170" t="s">
        <v>96</v>
      </c>
      <c r="C5" s="169"/>
      <c r="D5" s="169"/>
      <c r="E5" s="169"/>
      <c r="F5" s="40"/>
      <c r="G5" s="42">
        <v>248943847</v>
      </c>
      <c r="H5" s="14">
        <f t="shared" si="0"/>
        <v>12.48964150658085</v>
      </c>
      <c r="I5" s="41">
        <v>26735320</v>
      </c>
      <c r="J5" s="43">
        <f t="shared" si="1"/>
        <v>15.893192367625739</v>
      </c>
      <c r="K5" s="44">
        <f aca="true" t="shared" si="3" ref="K5:K63">G5+I5</f>
        <v>275679167</v>
      </c>
      <c r="L5" s="43">
        <f t="shared" si="2"/>
        <v>12.754532435434731</v>
      </c>
    </row>
    <row r="6" spans="1:12" s="37" customFormat="1" ht="12" customHeight="1">
      <c r="A6" s="53"/>
      <c r="B6" s="54"/>
      <c r="C6" s="47">
        <v>1</v>
      </c>
      <c r="D6" s="171" t="s">
        <v>97</v>
      </c>
      <c r="E6" s="171"/>
      <c r="F6" s="48"/>
      <c r="G6" s="49">
        <v>208195238</v>
      </c>
      <c r="H6" s="50">
        <f t="shared" si="0"/>
        <v>10.445262726245565</v>
      </c>
      <c r="I6" s="49">
        <v>21118519</v>
      </c>
      <c r="J6" s="51">
        <f t="shared" si="1"/>
        <v>12.554204886508153</v>
      </c>
      <c r="K6" s="52">
        <f t="shared" si="3"/>
        <v>229313757</v>
      </c>
      <c r="L6" s="51">
        <f t="shared" si="2"/>
        <v>10.609397087839787</v>
      </c>
    </row>
    <row r="7" spans="1:12" s="37" customFormat="1" ht="12" customHeight="1">
      <c r="A7" s="53"/>
      <c r="B7" s="54"/>
      <c r="C7" s="55">
        <v>2</v>
      </c>
      <c r="D7" s="172" t="s">
        <v>98</v>
      </c>
      <c r="E7" s="172"/>
      <c r="F7" s="57"/>
      <c r="G7" s="58">
        <v>21593983</v>
      </c>
      <c r="H7" s="59">
        <f t="shared" si="0"/>
        <v>1.0833812910796758</v>
      </c>
      <c r="I7" s="58">
        <v>3211088</v>
      </c>
      <c r="J7" s="60">
        <f t="shared" si="1"/>
        <v>1.9088770694861552</v>
      </c>
      <c r="K7" s="61">
        <f t="shared" si="3"/>
        <v>24805071</v>
      </c>
      <c r="L7" s="60">
        <f t="shared" si="2"/>
        <v>1.147627824313476</v>
      </c>
    </row>
    <row r="8" spans="1:12" s="37" customFormat="1" ht="12" customHeight="1">
      <c r="A8" s="53"/>
      <c r="B8" s="54"/>
      <c r="C8" s="55">
        <v>3</v>
      </c>
      <c r="D8" s="172" t="s">
        <v>99</v>
      </c>
      <c r="E8" s="172"/>
      <c r="F8" s="57"/>
      <c r="G8" s="58">
        <v>11859794</v>
      </c>
      <c r="H8" s="59">
        <f t="shared" si="0"/>
        <v>0.5950119964278472</v>
      </c>
      <c r="I8" s="58">
        <v>1553145</v>
      </c>
      <c r="J8" s="60">
        <f t="shared" si="1"/>
        <v>0.9232892016933434</v>
      </c>
      <c r="K8" s="61">
        <f t="shared" si="3"/>
        <v>13412939</v>
      </c>
      <c r="L8" s="60">
        <f t="shared" si="2"/>
        <v>0.6205610942302633</v>
      </c>
    </row>
    <row r="9" spans="1:12" s="37" customFormat="1" ht="12" customHeight="1">
      <c r="A9" s="53"/>
      <c r="B9" s="54"/>
      <c r="C9" s="55">
        <v>4</v>
      </c>
      <c r="D9" s="172" t="s">
        <v>100</v>
      </c>
      <c r="E9" s="172"/>
      <c r="F9" s="57"/>
      <c r="G9" s="58">
        <v>4920664</v>
      </c>
      <c r="H9" s="59">
        <f t="shared" si="0"/>
        <v>0.24687225683604927</v>
      </c>
      <c r="I9" s="58">
        <v>587025</v>
      </c>
      <c r="J9" s="60">
        <f t="shared" si="1"/>
        <v>0.34896538547530004</v>
      </c>
      <c r="K9" s="61">
        <f t="shared" si="3"/>
        <v>5507689</v>
      </c>
      <c r="L9" s="60">
        <f t="shared" si="2"/>
        <v>0.2548179420274695</v>
      </c>
    </row>
    <row r="10" spans="1:12" s="37" customFormat="1" ht="12" customHeight="1">
      <c r="A10" s="53"/>
      <c r="B10" s="54"/>
      <c r="C10" s="55">
        <v>5</v>
      </c>
      <c r="D10" s="172" t="s">
        <v>101</v>
      </c>
      <c r="E10" s="172"/>
      <c r="F10" s="57"/>
      <c r="G10" s="58">
        <v>849001</v>
      </c>
      <c r="H10" s="59">
        <f t="shared" si="0"/>
        <v>0.04259481909881729</v>
      </c>
      <c r="I10" s="58">
        <v>237554</v>
      </c>
      <c r="J10" s="60">
        <f t="shared" si="1"/>
        <v>0.14121736413474625</v>
      </c>
      <c r="K10" s="61">
        <f t="shared" si="3"/>
        <v>1086555</v>
      </c>
      <c r="L10" s="60">
        <f t="shared" si="2"/>
        <v>0.05027039634947745</v>
      </c>
    </row>
    <row r="11" spans="1:12" s="37" customFormat="1" ht="12" customHeight="1">
      <c r="A11" s="62"/>
      <c r="B11" s="63"/>
      <c r="C11" s="64">
        <v>6</v>
      </c>
      <c r="D11" s="173" t="s">
        <v>102</v>
      </c>
      <c r="E11" s="173"/>
      <c r="F11" s="66"/>
      <c r="G11" s="67">
        <v>1525167</v>
      </c>
      <c r="H11" s="68">
        <f t="shared" si="0"/>
        <v>0.07651841689289632</v>
      </c>
      <c r="I11" s="67">
        <v>27989</v>
      </c>
      <c r="J11" s="69">
        <f t="shared" si="1"/>
        <v>0.01663846032804084</v>
      </c>
      <c r="K11" s="70">
        <f t="shared" si="3"/>
        <v>1553156</v>
      </c>
      <c r="L11" s="69">
        <f t="shared" si="2"/>
        <v>0.07185809067425855</v>
      </c>
    </row>
    <row r="12" spans="1:12" s="37" customFormat="1" ht="12" customHeight="1">
      <c r="A12" s="45"/>
      <c r="B12" s="170" t="s">
        <v>103</v>
      </c>
      <c r="C12" s="169"/>
      <c r="D12" s="169"/>
      <c r="E12" s="169"/>
      <c r="F12" s="40"/>
      <c r="G12" s="41">
        <v>735601976</v>
      </c>
      <c r="H12" s="14">
        <f t="shared" si="0"/>
        <v>36.9055314380696</v>
      </c>
      <c r="I12" s="41">
        <v>51500615</v>
      </c>
      <c r="J12" s="43">
        <f t="shared" si="1"/>
        <v>30.615275270542174</v>
      </c>
      <c r="K12" s="44">
        <f t="shared" si="3"/>
        <v>787102591</v>
      </c>
      <c r="L12" s="43">
        <f t="shared" si="2"/>
        <v>36.41597454088439</v>
      </c>
    </row>
    <row r="13" spans="1:12" s="37" customFormat="1" ht="12" customHeight="1">
      <c r="A13" s="53"/>
      <c r="B13" s="54"/>
      <c r="C13" s="71">
        <v>1</v>
      </c>
      <c r="D13" s="171" t="s">
        <v>104</v>
      </c>
      <c r="E13" s="171"/>
      <c r="F13" s="48"/>
      <c r="G13" s="49">
        <v>168691618</v>
      </c>
      <c r="H13" s="50">
        <f t="shared" si="0"/>
        <v>8.4633456876927</v>
      </c>
      <c r="I13" s="49">
        <v>15852829</v>
      </c>
      <c r="J13" s="51">
        <f t="shared" si="1"/>
        <v>9.423940348126598</v>
      </c>
      <c r="K13" s="52">
        <f t="shared" si="3"/>
        <v>184544447</v>
      </c>
      <c r="L13" s="51">
        <f t="shared" si="2"/>
        <v>8.53810667180689</v>
      </c>
    </row>
    <row r="14" spans="1:12" s="37" customFormat="1" ht="12" customHeight="1">
      <c r="A14" s="53"/>
      <c r="B14" s="54"/>
      <c r="C14" s="72">
        <v>2</v>
      </c>
      <c r="D14" s="172" t="s">
        <v>105</v>
      </c>
      <c r="E14" s="172"/>
      <c r="F14" s="57"/>
      <c r="G14" s="58">
        <v>112577204</v>
      </c>
      <c r="H14" s="59">
        <f t="shared" si="0"/>
        <v>5.648056526471288</v>
      </c>
      <c r="I14" s="58">
        <v>12094041</v>
      </c>
      <c r="J14" s="60">
        <f t="shared" si="1"/>
        <v>7.189475200407279</v>
      </c>
      <c r="K14" s="61">
        <f t="shared" si="3"/>
        <v>124671245</v>
      </c>
      <c r="L14" s="60">
        <f t="shared" si="2"/>
        <v>5.7680217748138</v>
      </c>
    </row>
    <row r="15" spans="1:12" s="37" customFormat="1" ht="12" customHeight="1">
      <c r="A15" s="53"/>
      <c r="B15" s="54"/>
      <c r="C15" s="72">
        <v>3</v>
      </c>
      <c r="D15" s="172" t="s">
        <v>106</v>
      </c>
      <c r="E15" s="172"/>
      <c r="F15" s="57"/>
      <c r="G15" s="58">
        <v>309147641</v>
      </c>
      <c r="H15" s="59">
        <f t="shared" si="0"/>
        <v>15.510096976589086</v>
      </c>
      <c r="I15" s="58">
        <v>23516697</v>
      </c>
      <c r="J15" s="60">
        <f t="shared" si="1"/>
        <v>13.97983600989878</v>
      </c>
      <c r="K15" s="61">
        <f t="shared" si="3"/>
        <v>332664338</v>
      </c>
      <c r="L15" s="60">
        <f t="shared" si="2"/>
        <v>15.39100010822879</v>
      </c>
    </row>
    <row r="16" spans="1:12" s="37" customFormat="1" ht="12" customHeight="1">
      <c r="A16" s="53"/>
      <c r="B16" s="54"/>
      <c r="C16" s="72">
        <v>4</v>
      </c>
      <c r="D16" s="172" t="s">
        <v>107</v>
      </c>
      <c r="E16" s="172"/>
      <c r="F16" s="57"/>
      <c r="G16" s="58">
        <v>144555170</v>
      </c>
      <c r="H16" s="59">
        <f t="shared" si="0"/>
        <v>7.252407613122693</v>
      </c>
      <c r="I16" s="58">
        <v>0</v>
      </c>
      <c r="J16" s="60">
        <f t="shared" si="1"/>
        <v>0</v>
      </c>
      <c r="K16" s="61">
        <f t="shared" si="3"/>
        <v>144555170</v>
      </c>
      <c r="L16" s="60">
        <f t="shared" si="2"/>
        <v>6.687968570634798</v>
      </c>
    </row>
    <row r="17" spans="1:12" s="37" customFormat="1" ht="12" customHeight="1">
      <c r="A17" s="62"/>
      <c r="B17" s="63"/>
      <c r="C17" s="73">
        <v>5</v>
      </c>
      <c r="D17" s="173" t="s">
        <v>108</v>
      </c>
      <c r="E17" s="173"/>
      <c r="F17" s="66"/>
      <c r="G17" s="67">
        <v>630343</v>
      </c>
      <c r="H17" s="68">
        <f t="shared" si="0"/>
        <v>0.03162463419384169</v>
      </c>
      <c r="I17" s="67">
        <v>37048</v>
      </c>
      <c r="J17" s="69">
        <f t="shared" si="1"/>
        <v>0.022023712109516487</v>
      </c>
      <c r="K17" s="70">
        <f t="shared" si="3"/>
        <v>667391</v>
      </c>
      <c r="L17" s="69">
        <f t="shared" si="2"/>
        <v>0.030877415400116976</v>
      </c>
    </row>
    <row r="18" spans="1:12" s="37" customFormat="1" ht="12" customHeight="1">
      <c r="A18" s="45"/>
      <c r="B18" s="170" t="s">
        <v>109</v>
      </c>
      <c r="C18" s="169"/>
      <c r="D18" s="169"/>
      <c r="E18" s="169"/>
      <c r="F18" s="40"/>
      <c r="G18" s="41">
        <v>168201249</v>
      </c>
      <c r="H18" s="14">
        <f t="shared" si="0"/>
        <v>8.438743621444642</v>
      </c>
      <c r="I18" s="41">
        <v>15629662</v>
      </c>
      <c r="J18" s="43">
        <f t="shared" si="1"/>
        <v>9.291275541380092</v>
      </c>
      <c r="K18" s="44">
        <f t="shared" si="3"/>
        <v>183830911</v>
      </c>
      <c r="L18" s="43">
        <f t="shared" si="2"/>
        <v>8.505094318516333</v>
      </c>
    </row>
    <row r="19" spans="1:12" s="37" customFormat="1" ht="12" customHeight="1">
      <c r="A19" s="53"/>
      <c r="B19" s="54"/>
      <c r="C19" s="71">
        <v>1</v>
      </c>
      <c r="D19" s="171" t="s">
        <v>110</v>
      </c>
      <c r="E19" s="171"/>
      <c r="F19" s="48"/>
      <c r="G19" s="49">
        <v>74217164</v>
      </c>
      <c r="H19" s="50">
        <f t="shared" si="0"/>
        <v>3.7235134877429528</v>
      </c>
      <c r="I19" s="49">
        <v>6183551</v>
      </c>
      <c r="J19" s="51">
        <f t="shared" si="1"/>
        <v>3.6759001036091767</v>
      </c>
      <c r="K19" s="52">
        <f t="shared" si="3"/>
        <v>80400715</v>
      </c>
      <c r="L19" s="51">
        <f t="shared" si="2"/>
        <v>3.7198078420617247</v>
      </c>
    </row>
    <row r="20" spans="1:12" s="37" customFormat="1" ht="12" customHeight="1">
      <c r="A20" s="53"/>
      <c r="B20" s="54"/>
      <c r="C20" s="72">
        <v>2</v>
      </c>
      <c r="D20" s="172" t="s">
        <v>111</v>
      </c>
      <c r="E20" s="172"/>
      <c r="F20" s="57"/>
      <c r="G20" s="58">
        <v>880653</v>
      </c>
      <c r="H20" s="59">
        <f t="shared" si="0"/>
        <v>0.04418281630272607</v>
      </c>
      <c r="I20" s="58">
        <v>37414</v>
      </c>
      <c r="J20" s="60">
        <f t="shared" si="1"/>
        <v>0.022241286030702058</v>
      </c>
      <c r="K20" s="61">
        <f t="shared" si="3"/>
        <v>918067</v>
      </c>
      <c r="L20" s="60">
        <f t="shared" si="2"/>
        <v>0.042475154930376936</v>
      </c>
    </row>
    <row r="21" spans="1:12" s="37" customFormat="1" ht="12" customHeight="1">
      <c r="A21" s="53"/>
      <c r="B21" s="54"/>
      <c r="C21" s="72">
        <v>3</v>
      </c>
      <c r="D21" s="172" t="s">
        <v>112</v>
      </c>
      <c r="E21" s="172"/>
      <c r="F21" s="57"/>
      <c r="G21" s="58">
        <v>1412192</v>
      </c>
      <c r="H21" s="59">
        <f t="shared" si="0"/>
        <v>0.0708504027354467</v>
      </c>
      <c r="I21" s="58">
        <v>0</v>
      </c>
      <c r="J21" s="60">
        <f t="shared" si="1"/>
        <v>0</v>
      </c>
      <c r="K21" s="61">
        <f t="shared" si="3"/>
        <v>1412192</v>
      </c>
      <c r="L21" s="60">
        <f t="shared" si="2"/>
        <v>0.06533627065501632</v>
      </c>
    </row>
    <row r="22" spans="1:12" s="37" customFormat="1" ht="12" customHeight="1">
      <c r="A22" s="62"/>
      <c r="B22" s="63"/>
      <c r="C22" s="73">
        <v>4</v>
      </c>
      <c r="D22" s="173" t="s">
        <v>113</v>
      </c>
      <c r="E22" s="173"/>
      <c r="F22" s="66"/>
      <c r="G22" s="67">
        <v>91691240</v>
      </c>
      <c r="H22" s="68">
        <f t="shared" si="0"/>
        <v>4.600196914663516</v>
      </c>
      <c r="I22" s="67">
        <v>9408697</v>
      </c>
      <c r="J22" s="69">
        <f t="shared" si="1"/>
        <v>5.593134151740213</v>
      </c>
      <c r="K22" s="70">
        <f t="shared" si="3"/>
        <v>101099937</v>
      </c>
      <c r="L22" s="69">
        <f t="shared" si="2"/>
        <v>4.677475050869216</v>
      </c>
    </row>
    <row r="23" spans="1:12" s="37" customFormat="1" ht="12" customHeight="1">
      <c r="A23" s="45"/>
      <c r="B23" s="170" t="s">
        <v>114</v>
      </c>
      <c r="C23" s="169"/>
      <c r="D23" s="169"/>
      <c r="E23" s="169"/>
      <c r="F23" s="40"/>
      <c r="G23" s="41">
        <v>9952685</v>
      </c>
      <c r="H23" s="14">
        <f t="shared" si="0"/>
        <v>0.4993313519330511</v>
      </c>
      <c r="I23" s="41">
        <v>1322840</v>
      </c>
      <c r="J23" s="43">
        <f t="shared" si="1"/>
        <v>0.7863811090194555</v>
      </c>
      <c r="K23" s="44">
        <f t="shared" si="3"/>
        <v>11275525</v>
      </c>
      <c r="L23" s="43">
        <f t="shared" si="2"/>
        <v>0.521671807500257</v>
      </c>
    </row>
    <row r="24" spans="1:12" s="37" customFormat="1" ht="12" customHeight="1">
      <c r="A24" s="53"/>
      <c r="B24" s="54"/>
      <c r="C24" s="71">
        <v>1</v>
      </c>
      <c r="D24" s="171" t="s">
        <v>115</v>
      </c>
      <c r="E24" s="171"/>
      <c r="F24" s="48"/>
      <c r="G24" s="49">
        <v>0</v>
      </c>
      <c r="H24" s="50">
        <f t="shared" si="0"/>
        <v>0</v>
      </c>
      <c r="I24" s="49">
        <v>0</v>
      </c>
      <c r="J24" s="51">
        <f t="shared" si="1"/>
        <v>0</v>
      </c>
      <c r="K24" s="52">
        <f>G24+I24</f>
        <v>0</v>
      </c>
      <c r="L24" s="51">
        <f t="shared" si="2"/>
        <v>0</v>
      </c>
    </row>
    <row r="25" spans="1:12" s="37" customFormat="1" ht="12" customHeight="1">
      <c r="A25" s="62"/>
      <c r="B25" s="63"/>
      <c r="C25" s="73">
        <v>2</v>
      </c>
      <c r="D25" s="173" t="s">
        <v>116</v>
      </c>
      <c r="E25" s="173"/>
      <c r="F25" s="66"/>
      <c r="G25" s="67">
        <v>9952685</v>
      </c>
      <c r="H25" s="68">
        <f t="shared" si="0"/>
        <v>0.4993313519330511</v>
      </c>
      <c r="I25" s="67">
        <v>1322840</v>
      </c>
      <c r="J25" s="69">
        <f t="shared" si="1"/>
        <v>0.7863811090194555</v>
      </c>
      <c r="K25" s="70">
        <f t="shared" si="3"/>
        <v>11275525</v>
      </c>
      <c r="L25" s="69">
        <f t="shared" si="2"/>
        <v>0.521671807500257</v>
      </c>
    </row>
    <row r="26" spans="1:12" s="37" customFormat="1" ht="12" customHeight="1">
      <c r="A26" s="45"/>
      <c r="B26" s="170" t="s">
        <v>117</v>
      </c>
      <c r="C26" s="169"/>
      <c r="D26" s="169"/>
      <c r="E26" s="169"/>
      <c r="F26" s="40"/>
      <c r="G26" s="41">
        <v>12614803</v>
      </c>
      <c r="H26" s="14">
        <f t="shared" si="0"/>
        <v>0.6328911882933207</v>
      </c>
      <c r="I26" s="41">
        <v>3844899</v>
      </c>
      <c r="J26" s="43">
        <f t="shared" si="1"/>
        <v>2.285655060088745</v>
      </c>
      <c r="K26" s="44">
        <f t="shared" si="3"/>
        <v>16459702</v>
      </c>
      <c r="L26" s="43">
        <f t="shared" si="2"/>
        <v>0.7615221901645906</v>
      </c>
    </row>
    <row r="27" spans="1:12" s="37" customFormat="1" ht="12" customHeight="1">
      <c r="A27" s="53"/>
      <c r="B27" s="54"/>
      <c r="C27" s="71">
        <v>1</v>
      </c>
      <c r="D27" s="171" t="s">
        <v>118</v>
      </c>
      <c r="E27" s="171"/>
      <c r="F27" s="48"/>
      <c r="G27" s="49">
        <v>6910419</v>
      </c>
      <c r="H27" s="50">
        <f t="shared" si="0"/>
        <v>0.34669929387836984</v>
      </c>
      <c r="I27" s="49">
        <v>1695528</v>
      </c>
      <c r="J27" s="51">
        <f t="shared" si="1"/>
        <v>1.0079308072129203</v>
      </c>
      <c r="K27" s="52">
        <f t="shared" si="3"/>
        <v>8605947</v>
      </c>
      <c r="L27" s="51">
        <f t="shared" si="2"/>
        <v>0.3981614981778156</v>
      </c>
    </row>
    <row r="28" spans="1:12" s="37" customFormat="1" ht="12" customHeight="1">
      <c r="A28" s="53"/>
      <c r="B28" s="54"/>
      <c r="C28" s="72">
        <v>2</v>
      </c>
      <c r="D28" s="172" t="s">
        <v>119</v>
      </c>
      <c r="E28" s="172"/>
      <c r="F28" s="57"/>
      <c r="G28" s="58">
        <v>147179</v>
      </c>
      <c r="H28" s="59">
        <f t="shared" si="0"/>
        <v>0.007384046520728278</v>
      </c>
      <c r="I28" s="58">
        <v>24466</v>
      </c>
      <c r="J28" s="60">
        <f t="shared" si="1"/>
        <v>0.014544162720563332</v>
      </c>
      <c r="K28" s="61">
        <f t="shared" si="3"/>
        <v>171645</v>
      </c>
      <c r="L28" s="60">
        <f t="shared" si="2"/>
        <v>0.007941302724119862</v>
      </c>
    </row>
    <row r="29" spans="1:12" s="37" customFormat="1" ht="12" customHeight="1">
      <c r="A29" s="53"/>
      <c r="B29" s="54"/>
      <c r="C29" s="72">
        <v>3</v>
      </c>
      <c r="D29" s="172" t="s">
        <v>120</v>
      </c>
      <c r="E29" s="172"/>
      <c r="F29" s="57"/>
      <c r="G29" s="58">
        <v>5105954</v>
      </c>
      <c r="H29" s="59">
        <f t="shared" si="0"/>
        <v>0.2561683519299536</v>
      </c>
      <c r="I29" s="58">
        <v>1735773</v>
      </c>
      <c r="J29" s="60">
        <f t="shared" si="1"/>
        <v>1.03185502157935</v>
      </c>
      <c r="K29" s="61">
        <f t="shared" si="3"/>
        <v>6841727</v>
      </c>
      <c r="L29" s="60">
        <f t="shared" si="2"/>
        <v>0.3165383510313986</v>
      </c>
    </row>
    <row r="30" spans="1:12" s="37" customFormat="1" ht="12" customHeight="1">
      <c r="A30" s="53"/>
      <c r="B30" s="54"/>
      <c r="C30" s="72">
        <v>4</v>
      </c>
      <c r="D30" s="172" t="s">
        <v>121</v>
      </c>
      <c r="E30" s="172"/>
      <c r="F30" s="57"/>
      <c r="G30" s="58">
        <v>450717</v>
      </c>
      <c r="H30" s="59">
        <f t="shared" si="0"/>
        <v>0.022612704908194017</v>
      </c>
      <c r="I30" s="58">
        <v>389132</v>
      </c>
      <c r="J30" s="60">
        <f t="shared" si="1"/>
        <v>0.2313250685759115</v>
      </c>
      <c r="K30" s="61">
        <f t="shared" si="3"/>
        <v>839849</v>
      </c>
      <c r="L30" s="60">
        <f t="shared" si="2"/>
        <v>0.03885633226455383</v>
      </c>
    </row>
    <row r="31" spans="1:12" s="37" customFormat="1" ht="12" customHeight="1">
      <c r="A31" s="62"/>
      <c r="B31" s="63"/>
      <c r="C31" s="73">
        <v>5</v>
      </c>
      <c r="D31" s="173" t="s">
        <v>122</v>
      </c>
      <c r="E31" s="173"/>
      <c r="F31" s="66"/>
      <c r="G31" s="67">
        <v>534</v>
      </c>
      <c r="H31" s="68">
        <f t="shared" si="0"/>
        <v>2.6791056075044E-05</v>
      </c>
      <c r="I31" s="67">
        <v>0</v>
      </c>
      <c r="J31" s="69">
        <f t="shared" si="1"/>
        <v>0</v>
      </c>
      <c r="K31" s="70">
        <f t="shared" si="3"/>
        <v>534</v>
      </c>
      <c r="L31" s="69">
        <f t="shared" si="2"/>
        <v>2.470596670267125E-05</v>
      </c>
    </row>
    <row r="32" spans="1:12" s="37" customFormat="1" ht="12" customHeight="1">
      <c r="A32" s="39"/>
      <c r="B32" s="169" t="s">
        <v>123</v>
      </c>
      <c r="C32" s="169"/>
      <c r="D32" s="169"/>
      <c r="E32" s="169"/>
      <c r="F32" s="40"/>
      <c r="G32" s="42">
        <v>32474039</v>
      </c>
      <c r="H32" s="14">
        <f t="shared" si="0"/>
        <v>1.6292393255284003</v>
      </c>
      <c r="I32" s="42">
        <v>1703174</v>
      </c>
      <c r="J32" s="43">
        <f t="shared" si="1"/>
        <v>1.012476080987196</v>
      </c>
      <c r="K32" s="44">
        <f t="shared" si="3"/>
        <v>34177213</v>
      </c>
      <c r="L32" s="43">
        <f t="shared" si="2"/>
        <v>1.5812379894533763</v>
      </c>
    </row>
    <row r="33" spans="1:12" s="37" customFormat="1" ht="12" customHeight="1">
      <c r="A33" s="45"/>
      <c r="B33" s="170" t="s">
        <v>124</v>
      </c>
      <c r="C33" s="169"/>
      <c r="D33" s="169"/>
      <c r="E33" s="169"/>
      <c r="F33" s="40"/>
      <c r="G33" s="41">
        <v>265325867</v>
      </c>
      <c r="H33" s="14">
        <f t="shared" si="0"/>
        <v>13.311535919394506</v>
      </c>
      <c r="I33" s="41">
        <v>17224370</v>
      </c>
      <c r="J33" s="43">
        <f t="shared" si="1"/>
        <v>10.23927246134184</v>
      </c>
      <c r="K33" s="44">
        <f t="shared" si="3"/>
        <v>282550237</v>
      </c>
      <c r="L33" s="43">
        <f t="shared" si="2"/>
        <v>13.072428365456684</v>
      </c>
    </row>
    <row r="34" spans="1:12" s="37" customFormat="1" ht="12" customHeight="1">
      <c r="A34" s="53"/>
      <c r="B34" s="54"/>
      <c r="C34" s="71">
        <v>1</v>
      </c>
      <c r="D34" s="171" t="s">
        <v>125</v>
      </c>
      <c r="E34" s="171"/>
      <c r="F34" s="48"/>
      <c r="G34" s="49">
        <v>9686084</v>
      </c>
      <c r="H34" s="50">
        <f t="shared" si="0"/>
        <v>0.4859558419318099</v>
      </c>
      <c r="I34" s="49">
        <v>1130354</v>
      </c>
      <c r="J34" s="51">
        <f t="shared" si="1"/>
        <v>0.6719550604038113</v>
      </c>
      <c r="K34" s="52">
        <f t="shared" si="3"/>
        <v>10816438</v>
      </c>
      <c r="L34" s="51">
        <f t="shared" si="2"/>
        <v>0.5004317548118128</v>
      </c>
    </row>
    <row r="35" spans="1:12" s="37" customFormat="1" ht="12" customHeight="1">
      <c r="A35" s="53"/>
      <c r="B35" s="54"/>
      <c r="C35" s="72">
        <v>2</v>
      </c>
      <c r="D35" s="172" t="s">
        <v>126</v>
      </c>
      <c r="E35" s="172"/>
      <c r="F35" s="57"/>
      <c r="G35" s="58">
        <v>50309300</v>
      </c>
      <c r="H35" s="59">
        <f t="shared" si="0"/>
        <v>2.524043590629609</v>
      </c>
      <c r="I35" s="58">
        <v>6375478</v>
      </c>
      <c r="J35" s="60">
        <f t="shared" si="1"/>
        <v>3.7899938467003875</v>
      </c>
      <c r="K35" s="61">
        <f t="shared" si="3"/>
        <v>56684778</v>
      </c>
      <c r="L35" s="60">
        <f t="shared" si="2"/>
        <v>2.6225697337384117</v>
      </c>
    </row>
    <row r="36" spans="1:12" s="37" customFormat="1" ht="12" customHeight="1">
      <c r="A36" s="53"/>
      <c r="B36" s="54"/>
      <c r="C36" s="72">
        <v>3</v>
      </c>
      <c r="D36" s="172" t="s">
        <v>127</v>
      </c>
      <c r="E36" s="172"/>
      <c r="F36" s="57"/>
      <c r="G36" s="58">
        <v>10152817</v>
      </c>
      <c r="H36" s="59">
        <f t="shared" si="0"/>
        <v>0.5093720778401872</v>
      </c>
      <c r="I36" s="58">
        <v>210702</v>
      </c>
      <c r="J36" s="60">
        <f t="shared" si="1"/>
        <v>0.12525480967661798</v>
      </c>
      <c r="K36" s="61">
        <f t="shared" si="3"/>
        <v>10363519</v>
      </c>
      <c r="L36" s="60">
        <f t="shared" si="2"/>
        <v>0.4794770699185409</v>
      </c>
    </row>
    <row r="37" spans="1:12" s="37" customFormat="1" ht="12" customHeight="1">
      <c r="A37" s="53"/>
      <c r="B37" s="54"/>
      <c r="C37" s="122">
        <v>4</v>
      </c>
      <c r="D37" s="172" t="s">
        <v>128</v>
      </c>
      <c r="E37" s="172"/>
      <c r="F37" s="57"/>
      <c r="G37" s="58">
        <v>190307156</v>
      </c>
      <c r="H37" s="59">
        <f t="shared" si="0"/>
        <v>9.54780840426619</v>
      </c>
      <c r="I37" s="58">
        <v>9249635</v>
      </c>
      <c r="J37" s="60">
        <f t="shared" si="1"/>
        <v>5.49857747673579</v>
      </c>
      <c r="K37" s="61">
        <f t="shared" si="3"/>
        <v>199556791</v>
      </c>
      <c r="L37" s="60">
        <f t="shared" si="2"/>
        <v>9.232665606250796</v>
      </c>
    </row>
    <row r="38" spans="1:12" s="37" customFormat="1" ht="12" customHeight="1">
      <c r="A38" s="53"/>
      <c r="B38" s="74"/>
      <c r="C38" s="124"/>
      <c r="D38" s="86" t="s">
        <v>22</v>
      </c>
      <c r="E38" s="56" t="s">
        <v>129</v>
      </c>
      <c r="F38" s="75"/>
      <c r="G38" s="76">
        <v>35615361</v>
      </c>
      <c r="H38" s="77">
        <f t="shared" si="0"/>
        <v>1.7868410743144851</v>
      </c>
      <c r="I38" s="76">
        <v>888336</v>
      </c>
      <c r="J38" s="78">
        <f t="shared" si="1"/>
        <v>0.5280840077877197</v>
      </c>
      <c r="K38" s="79">
        <f t="shared" si="3"/>
        <v>36503697</v>
      </c>
      <c r="L38" s="78">
        <f t="shared" si="2"/>
        <v>1.6888747614352064</v>
      </c>
    </row>
    <row r="39" spans="1:12" s="37" customFormat="1" ht="12" customHeight="1">
      <c r="A39" s="53"/>
      <c r="B39" s="74"/>
      <c r="C39" s="124"/>
      <c r="D39" s="86" t="s">
        <v>25</v>
      </c>
      <c r="E39" s="56" t="s">
        <v>130</v>
      </c>
      <c r="F39" s="57"/>
      <c r="G39" s="58">
        <v>24642352</v>
      </c>
      <c r="H39" s="59">
        <f t="shared" si="0"/>
        <v>1.2363195397995743</v>
      </c>
      <c r="I39" s="58">
        <v>1061610</v>
      </c>
      <c r="J39" s="60">
        <f t="shared" si="1"/>
        <v>0.6310892089339182</v>
      </c>
      <c r="K39" s="61">
        <f t="shared" si="3"/>
        <v>25703962</v>
      </c>
      <c r="L39" s="60">
        <f t="shared" si="2"/>
        <v>1.1892157852036087</v>
      </c>
    </row>
    <row r="40" spans="1:12" s="37" customFormat="1" ht="12" customHeight="1">
      <c r="A40" s="53"/>
      <c r="B40" s="74"/>
      <c r="C40" s="124"/>
      <c r="D40" s="86" t="s">
        <v>28</v>
      </c>
      <c r="E40" s="56" t="s">
        <v>131</v>
      </c>
      <c r="F40" s="57"/>
      <c r="G40" s="58">
        <v>52107371</v>
      </c>
      <c r="H40" s="59">
        <f t="shared" si="0"/>
        <v>2.6142537422923624</v>
      </c>
      <c r="I40" s="58">
        <v>4932540</v>
      </c>
      <c r="J40" s="60">
        <f t="shared" si="1"/>
        <v>2.932218768318788</v>
      </c>
      <c r="K40" s="61">
        <f t="shared" si="3"/>
        <v>57039911</v>
      </c>
      <c r="L40" s="60">
        <f t="shared" si="2"/>
        <v>2.6390002657103584</v>
      </c>
    </row>
    <row r="41" spans="1:12" s="37" customFormat="1" ht="12" customHeight="1">
      <c r="A41" s="53"/>
      <c r="B41" s="74"/>
      <c r="C41" s="125"/>
      <c r="D41" s="86" t="s">
        <v>31</v>
      </c>
      <c r="E41" s="56" t="s">
        <v>132</v>
      </c>
      <c r="F41" s="80"/>
      <c r="G41" s="81">
        <v>77942072</v>
      </c>
      <c r="H41" s="82">
        <f t="shared" si="0"/>
        <v>3.910394047859769</v>
      </c>
      <c r="I41" s="81">
        <v>2367149</v>
      </c>
      <c r="J41" s="83">
        <f t="shared" si="1"/>
        <v>1.4071854916953639</v>
      </c>
      <c r="K41" s="84">
        <f t="shared" si="3"/>
        <v>80309221</v>
      </c>
      <c r="L41" s="83">
        <f t="shared" si="2"/>
        <v>3.715574793901623</v>
      </c>
    </row>
    <row r="42" spans="1:12" s="37" customFormat="1" ht="12" customHeight="1">
      <c r="A42" s="62"/>
      <c r="B42" s="63"/>
      <c r="C42" s="120">
        <v>5</v>
      </c>
      <c r="D42" s="174" t="s">
        <v>133</v>
      </c>
      <c r="E42" s="174"/>
      <c r="F42" s="85"/>
      <c r="G42" s="67">
        <v>4870510</v>
      </c>
      <c r="H42" s="68">
        <f t="shared" si="0"/>
        <v>0.2443560047267089</v>
      </c>
      <c r="I42" s="67">
        <v>258201</v>
      </c>
      <c r="J42" s="69">
        <f t="shared" si="1"/>
        <v>0.15349126782523392</v>
      </c>
      <c r="K42" s="70">
        <f t="shared" si="3"/>
        <v>5128711</v>
      </c>
      <c r="L42" s="69">
        <f t="shared" si="2"/>
        <v>0.23728420073712317</v>
      </c>
    </row>
    <row r="43" spans="1:12" s="37" customFormat="1" ht="12" customHeight="1">
      <c r="A43" s="39"/>
      <c r="B43" s="169" t="s">
        <v>134</v>
      </c>
      <c r="C43" s="169"/>
      <c r="D43" s="169"/>
      <c r="E43" s="169"/>
      <c r="F43" s="40"/>
      <c r="G43" s="41">
        <v>76727758</v>
      </c>
      <c r="H43" s="14">
        <f t="shared" si="0"/>
        <v>3.8494712866861533</v>
      </c>
      <c r="I43" s="41">
        <v>9669922</v>
      </c>
      <c r="J43" s="43">
        <f t="shared" si="1"/>
        <v>5.748423079504423</v>
      </c>
      <c r="K43" s="44">
        <f t="shared" si="3"/>
        <v>86397680</v>
      </c>
      <c r="L43" s="43">
        <f t="shared" si="2"/>
        <v>3.9972625566817332</v>
      </c>
    </row>
    <row r="44" spans="1:12" s="37" customFormat="1" ht="12" customHeight="1">
      <c r="A44" s="45"/>
      <c r="B44" s="170" t="s">
        <v>135</v>
      </c>
      <c r="C44" s="169"/>
      <c r="D44" s="169"/>
      <c r="E44" s="169"/>
      <c r="F44" s="40"/>
      <c r="G44" s="41">
        <v>228167723</v>
      </c>
      <c r="H44" s="14">
        <f t="shared" si="0"/>
        <v>11.44729262435975</v>
      </c>
      <c r="I44" s="41">
        <v>22398209</v>
      </c>
      <c r="J44" s="43">
        <f t="shared" si="1"/>
        <v>13.314934862469801</v>
      </c>
      <c r="K44" s="44">
        <f t="shared" si="3"/>
        <v>250565932</v>
      </c>
      <c r="L44" s="43">
        <f t="shared" si="2"/>
        <v>11.592647140104473</v>
      </c>
    </row>
    <row r="45" spans="1:12" s="37" customFormat="1" ht="12" customHeight="1">
      <c r="A45" s="53"/>
      <c r="B45" s="54"/>
      <c r="C45" s="71">
        <v>1</v>
      </c>
      <c r="D45" s="175" t="s">
        <v>136</v>
      </c>
      <c r="E45" s="175"/>
      <c r="F45" s="48"/>
      <c r="G45" s="49">
        <v>39108403</v>
      </c>
      <c r="H45" s="50">
        <f t="shared" si="0"/>
        <v>1.9620887973378631</v>
      </c>
      <c r="I45" s="49">
        <v>3579690</v>
      </c>
      <c r="J45" s="51">
        <f t="shared" si="1"/>
        <v>2.1279977866906465</v>
      </c>
      <c r="K45" s="52">
        <f t="shared" si="3"/>
        <v>42688093</v>
      </c>
      <c r="L45" s="51">
        <f t="shared" si="2"/>
        <v>1.9750011315702878</v>
      </c>
    </row>
    <row r="46" spans="1:12" s="37" customFormat="1" ht="12" customHeight="1">
      <c r="A46" s="53"/>
      <c r="B46" s="54"/>
      <c r="C46" s="72">
        <v>2</v>
      </c>
      <c r="D46" s="176" t="s">
        <v>137</v>
      </c>
      <c r="E46" s="176"/>
      <c r="F46" s="57"/>
      <c r="G46" s="58">
        <v>54236217</v>
      </c>
      <c r="H46" s="59">
        <f t="shared" si="0"/>
        <v>2.72105904671396</v>
      </c>
      <c r="I46" s="58">
        <v>5519514</v>
      </c>
      <c r="J46" s="60">
        <f t="shared" si="1"/>
        <v>3.281153836116546</v>
      </c>
      <c r="K46" s="61">
        <f t="shared" si="3"/>
        <v>59755731</v>
      </c>
      <c r="L46" s="60">
        <f t="shared" si="2"/>
        <v>2.7646500007111987</v>
      </c>
    </row>
    <row r="47" spans="1:12" s="37" customFormat="1" ht="12" customHeight="1">
      <c r="A47" s="53"/>
      <c r="B47" s="54"/>
      <c r="C47" s="72">
        <v>3</v>
      </c>
      <c r="D47" s="176" t="s">
        <v>138</v>
      </c>
      <c r="E47" s="176"/>
      <c r="F47" s="57"/>
      <c r="G47" s="58">
        <v>30800239</v>
      </c>
      <c r="H47" s="59">
        <f t="shared" si="0"/>
        <v>1.5452639141830657</v>
      </c>
      <c r="I47" s="58">
        <v>3369832</v>
      </c>
      <c r="J47" s="60">
        <f t="shared" si="1"/>
        <v>2.0032447048541395</v>
      </c>
      <c r="K47" s="61">
        <f t="shared" si="3"/>
        <v>34170071</v>
      </c>
      <c r="L47" s="60">
        <f t="shared" si="2"/>
        <v>1.580907558715192</v>
      </c>
    </row>
    <row r="48" spans="1:12" s="37" customFormat="1" ht="12" customHeight="1">
      <c r="A48" s="53"/>
      <c r="B48" s="54"/>
      <c r="C48" s="72">
        <v>4</v>
      </c>
      <c r="D48" s="176" t="s">
        <v>139</v>
      </c>
      <c r="E48" s="176"/>
      <c r="F48" s="57"/>
      <c r="G48" s="58">
        <v>5826281</v>
      </c>
      <c r="H48" s="59">
        <f t="shared" si="0"/>
        <v>0.2923075299250252</v>
      </c>
      <c r="I48" s="58">
        <v>0</v>
      </c>
      <c r="J48" s="60">
        <f t="shared" si="1"/>
        <v>0</v>
      </c>
      <c r="K48" s="61">
        <f t="shared" si="3"/>
        <v>5826281</v>
      </c>
      <c r="L48" s="60">
        <f t="shared" si="2"/>
        <v>0.2695578733827831</v>
      </c>
    </row>
    <row r="49" spans="1:12" s="37" customFormat="1" ht="12" customHeight="1">
      <c r="A49" s="53"/>
      <c r="B49" s="54"/>
      <c r="C49" s="72">
        <v>5</v>
      </c>
      <c r="D49" s="176" t="s">
        <v>140</v>
      </c>
      <c r="E49" s="176"/>
      <c r="F49" s="57"/>
      <c r="G49" s="58">
        <v>1589046</v>
      </c>
      <c r="H49" s="59">
        <f t="shared" si="0"/>
        <v>0.07972325934798571</v>
      </c>
      <c r="I49" s="58">
        <v>0</v>
      </c>
      <c r="J49" s="60">
        <f t="shared" si="1"/>
        <v>0</v>
      </c>
      <c r="K49" s="61">
        <f t="shared" si="3"/>
        <v>1589046</v>
      </c>
      <c r="L49" s="60">
        <f t="shared" si="2"/>
        <v>0.07351857221912535</v>
      </c>
    </row>
    <row r="50" spans="1:12" s="37" customFormat="1" ht="12" customHeight="1">
      <c r="A50" s="53"/>
      <c r="B50" s="54"/>
      <c r="C50" s="72">
        <v>6</v>
      </c>
      <c r="D50" s="176" t="s">
        <v>141</v>
      </c>
      <c r="E50" s="176"/>
      <c r="F50" s="57"/>
      <c r="G50" s="58">
        <v>3489996</v>
      </c>
      <c r="H50" s="59">
        <f t="shared" si="0"/>
        <v>0.17509490362861285</v>
      </c>
      <c r="I50" s="58">
        <v>877260</v>
      </c>
      <c r="J50" s="60">
        <f t="shared" si="1"/>
        <v>0.5214997215826612</v>
      </c>
      <c r="K50" s="61">
        <f t="shared" si="3"/>
        <v>4367256</v>
      </c>
      <c r="L50" s="60">
        <f t="shared" si="2"/>
        <v>0.20205483392891616</v>
      </c>
    </row>
    <row r="51" spans="1:12" s="37" customFormat="1" ht="12" customHeight="1">
      <c r="A51" s="53"/>
      <c r="B51" s="54"/>
      <c r="C51" s="72">
        <v>7</v>
      </c>
      <c r="D51" s="176" t="s">
        <v>142</v>
      </c>
      <c r="E51" s="176"/>
      <c r="F51" s="57"/>
      <c r="G51" s="58">
        <v>39289894</v>
      </c>
      <c r="H51" s="59">
        <f t="shared" si="0"/>
        <v>1.9711942946377057</v>
      </c>
      <c r="I51" s="58">
        <v>4404838</v>
      </c>
      <c r="J51" s="60">
        <f t="shared" si="1"/>
        <v>2.618518786467782</v>
      </c>
      <c r="K51" s="61">
        <f t="shared" si="3"/>
        <v>43694732</v>
      </c>
      <c r="L51" s="60">
        <f t="shared" si="2"/>
        <v>2.0215741458317305</v>
      </c>
    </row>
    <row r="52" spans="1:12" s="37" customFormat="1" ht="12" customHeight="1">
      <c r="A52" s="53"/>
      <c r="B52" s="54"/>
      <c r="C52" s="122">
        <v>8</v>
      </c>
      <c r="D52" s="176" t="s">
        <v>143</v>
      </c>
      <c r="E52" s="176"/>
      <c r="F52" s="57"/>
      <c r="G52" s="58">
        <v>53827647</v>
      </c>
      <c r="H52" s="59">
        <f t="shared" si="0"/>
        <v>2.7005608785855317</v>
      </c>
      <c r="I52" s="58">
        <v>4647075</v>
      </c>
      <c r="J52" s="60">
        <f t="shared" si="1"/>
        <v>2.7625200267580254</v>
      </c>
      <c r="K52" s="61">
        <f t="shared" si="3"/>
        <v>58474722</v>
      </c>
      <c r="L52" s="60">
        <f t="shared" si="2"/>
        <v>2.7053830237452394</v>
      </c>
    </row>
    <row r="53" spans="1:12" s="37" customFormat="1" ht="12" customHeight="1">
      <c r="A53" s="53"/>
      <c r="B53" s="74"/>
      <c r="C53" s="124"/>
      <c r="D53" s="86" t="s">
        <v>22</v>
      </c>
      <c r="E53" s="56" t="s">
        <v>144</v>
      </c>
      <c r="F53" s="57"/>
      <c r="G53" s="58">
        <v>13015253</v>
      </c>
      <c r="H53" s="59">
        <f t="shared" si="0"/>
        <v>0.652981971823754</v>
      </c>
      <c r="I53" s="58">
        <v>1342260</v>
      </c>
      <c r="J53" s="60">
        <f t="shared" si="1"/>
        <v>0.7979256050561326</v>
      </c>
      <c r="K53" s="61">
        <f t="shared" si="3"/>
        <v>14357513</v>
      </c>
      <c r="L53" s="60">
        <f t="shared" si="2"/>
        <v>0.6642626181857109</v>
      </c>
    </row>
    <row r="54" spans="1:12" s="37" customFormat="1" ht="12" customHeight="1">
      <c r="A54" s="62"/>
      <c r="B54" s="87"/>
      <c r="C54" s="125"/>
      <c r="D54" s="88" t="s">
        <v>25</v>
      </c>
      <c r="E54" s="65" t="s">
        <v>145</v>
      </c>
      <c r="F54" s="66"/>
      <c r="G54" s="67">
        <v>40812394</v>
      </c>
      <c r="H54" s="68">
        <f t="shared" si="0"/>
        <v>2.047578906761778</v>
      </c>
      <c r="I54" s="67">
        <v>3304815</v>
      </c>
      <c r="J54" s="69">
        <f t="shared" si="1"/>
        <v>1.964594421701893</v>
      </c>
      <c r="K54" s="70">
        <f t="shared" si="3"/>
        <v>44117209</v>
      </c>
      <c r="L54" s="69">
        <f t="shared" si="2"/>
        <v>2.041120405559529</v>
      </c>
    </row>
    <row r="55" spans="1:12" s="37" customFormat="1" ht="12" customHeight="1">
      <c r="A55" s="45"/>
      <c r="B55" s="170" t="s">
        <v>146</v>
      </c>
      <c r="C55" s="169"/>
      <c r="D55" s="169"/>
      <c r="E55" s="169"/>
      <c r="F55" s="40"/>
      <c r="G55" s="41">
        <v>1968972</v>
      </c>
      <c r="H55" s="14">
        <f t="shared" si="0"/>
        <v>0.0987843431876246</v>
      </c>
      <c r="I55" s="41">
        <v>62141</v>
      </c>
      <c r="J55" s="43">
        <f t="shared" si="1"/>
        <v>0.036940603924569854</v>
      </c>
      <c r="K55" s="44">
        <f t="shared" si="3"/>
        <v>2031113</v>
      </c>
      <c r="L55" s="43">
        <f t="shared" si="2"/>
        <v>0.09397118005124103</v>
      </c>
    </row>
    <row r="56" spans="1:12" s="37" customFormat="1" ht="12" customHeight="1">
      <c r="A56" s="53"/>
      <c r="B56" s="54"/>
      <c r="C56" s="71">
        <v>1</v>
      </c>
      <c r="D56" s="175" t="s">
        <v>147</v>
      </c>
      <c r="E56" s="175"/>
      <c r="F56" s="48"/>
      <c r="G56" s="49">
        <v>184827</v>
      </c>
      <c r="H56" s="50">
        <f t="shared" si="0"/>
        <v>0.009272866144535876</v>
      </c>
      <c r="I56" s="49">
        <v>3700</v>
      </c>
      <c r="J56" s="51">
        <f t="shared" si="1"/>
        <v>0.002199517782477084</v>
      </c>
      <c r="K56" s="52">
        <f t="shared" si="3"/>
        <v>188527</v>
      </c>
      <c r="L56" s="51">
        <f t="shared" si="2"/>
        <v>0.008722362892424163</v>
      </c>
    </row>
    <row r="57" spans="1:12" s="37" customFormat="1" ht="12" customHeight="1">
      <c r="A57" s="53"/>
      <c r="B57" s="54"/>
      <c r="C57" s="72">
        <v>2</v>
      </c>
      <c r="D57" s="176" t="s">
        <v>148</v>
      </c>
      <c r="E57" s="176"/>
      <c r="F57" s="57"/>
      <c r="G57" s="58">
        <v>654673</v>
      </c>
      <c r="H57" s="59">
        <f t="shared" si="0"/>
        <v>0.032845282872317</v>
      </c>
      <c r="I57" s="58">
        <v>30843</v>
      </c>
      <c r="J57" s="60">
        <f t="shared" si="1"/>
        <v>0.018335061341875864</v>
      </c>
      <c r="K57" s="61">
        <f t="shared" si="3"/>
        <v>685516</v>
      </c>
      <c r="L57" s="60">
        <f t="shared" si="2"/>
        <v>0.0317159840264951</v>
      </c>
    </row>
    <row r="58" spans="1:12" s="37" customFormat="1" ht="12" customHeight="1">
      <c r="A58" s="62"/>
      <c r="B58" s="63"/>
      <c r="C58" s="73">
        <v>3</v>
      </c>
      <c r="D58" s="177" t="s">
        <v>14</v>
      </c>
      <c r="E58" s="177"/>
      <c r="F58" s="66"/>
      <c r="G58" s="67">
        <v>1129472</v>
      </c>
      <c r="H58" s="68">
        <f t="shared" si="0"/>
        <v>0.05666619417077171</v>
      </c>
      <c r="I58" s="67">
        <v>27598</v>
      </c>
      <c r="J58" s="69">
        <f t="shared" si="1"/>
        <v>0.01640602480021691</v>
      </c>
      <c r="K58" s="70">
        <f t="shared" si="3"/>
        <v>1157070</v>
      </c>
      <c r="L58" s="69">
        <f t="shared" si="2"/>
        <v>0.05353283313232176</v>
      </c>
    </row>
    <row r="59" spans="1:12" s="37" customFormat="1" ht="12" customHeight="1">
      <c r="A59" s="39"/>
      <c r="B59" s="169" t="s">
        <v>149</v>
      </c>
      <c r="C59" s="169"/>
      <c r="D59" s="169"/>
      <c r="E59" s="169"/>
      <c r="F59" s="40"/>
      <c r="G59" s="41">
        <v>196058413</v>
      </c>
      <c r="H59" s="14">
        <f t="shared" si="0"/>
        <v>9.836351941324224</v>
      </c>
      <c r="I59" s="41">
        <v>15463403</v>
      </c>
      <c r="J59" s="43">
        <f t="shared" si="1"/>
        <v>9.192440507056618</v>
      </c>
      <c r="K59" s="44">
        <f t="shared" si="3"/>
        <v>211521816</v>
      </c>
      <c r="L59" s="43">
        <f t="shared" si="2"/>
        <v>9.78623772094486</v>
      </c>
    </row>
    <row r="60" spans="1:12" s="37" customFormat="1" ht="12" customHeight="1">
      <c r="A60" s="45"/>
      <c r="B60" s="170" t="s">
        <v>150</v>
      </c>
      <c r="C60" s="169"/>
      <c r="D60" s="169"/>
      <c r="E60" s="169"/>
      <c r="F60" s="40"/>
      <c r="G60" s="41">
        <v>1251294</v>
      </c>
      <c r="H60" s="14">
        <f t="shared" si="0"/>
        <v>0.06277806689207135</v>
      </c>
      <c r="I60" s="41">
        <v>70215</v>
      </c>
      <c r="J60" s="43">
        <f t="shared" si="1"/>
        <v>0.04174030840449417</v>
      </c>
      <c r="K60" s="44">
        <f t="shared" si="3"/>
        <v>1321509</v>
      </c>
      <c r="L60" s="43">
        <f t="shared" si="2"/>
        <v>0.06114074410352131</v>
      </c>
    </row>
    <row r="61" spans="1:12" s="37" customFormat="1" ht="12" customHeight="1">
      <c r="A61" s="53"/>
      <c r="B61" s="54"/>
      <c r="C61" s="71">
        <v>1</v>
      </c>
      <c r="D61" s="175" t="s">
        <v>151</v>
      </c>
      <c r="E61" s="175"/>
      <c r="F61" s="48"/>
      <c r="G61" s="49">
        <v>1251294</v>
      </c>
      <c r="H61" s="50">
        <f t="shared" si="0"/>
        <v>0.06277806689207135</v>
      </c>
      <c r="I61" s="49">
        <v>70215</v>
      </c>
      <c r="J61" s="51">
        <f t="shared" si="1"/>
        <v>0.04174030840449417</v>
      </c>
      <c r="K61" s="52">
        <f t="shared" si="3"/>
        <v>1321509</v>
      </c>
      <c r="L61" s="51">
        <f t="shared" si="2"/>
        <v>0.06114074410352131</v>
      </c>
    </row>
    <row r="62" spans="1:12" s="37" customFormat="1" ht="12" customHeight="1">
      <c r="A62" s="62"/>
      <c r="B62" s="63"/>
      <c r="C62" s="73">
        <v>2</v>
      </c>
      <c r="D62" s="177" t="s">
        <v>152</v>
      </c>
      <c r="E62" s="177"/>
      <c r="F62" s="66"/>
      <c r="G62" s="67">
        <v>0</v>
      </c>
      <c r="H62" s="68">
        <f t="shared" si="0"/>
        <v>0</v>
      </c>
      <c r="I62" s="67">
        <v>0</v>
      </c>
      <c r="J62" s="69">
        <f t="shared" si="1"/>
        <v>0</v>
      </c>
      <c r="K62" s="70">
        <f t="shared" si="3"/>
        <v>0</v>
      </c>
      <c r="L62" s="69">
        <f t="shared" si="2"/>
        <v>0</v>
      </c>
    </row>
    <row r="63" spans="1:12" s="37" customFormat="1" ht="12" customHeight="1" thickBot="1">
      <c r="A63" s="45"/>
      <c r="B63" s="170" t="s">
        <v>153</v>
      </c>
      <c r="C63" s="170"/>
      <c r="D63" s="170"/>
      <c r="E63" s="170"/>
      <c r="F63" s="46"/>
      <c r="G63" s="89">
        <v>0</v>
      </c>
      <c r="H63" s="28">
        <f t="shared" si="0"/>
        <v>0</v>
      </c>
      <c r="I63" s="89">
        <v>0</v>
      </c>
      <c r="J63" s="90">
        <f t="shared" si="1"/>
        <v>0</v>
      </c>
      <c r="K63" s="91">
        <f t="shared" si="3"/>
        <v>0</v>
      </c>
      <c r="L63" s="90">
        <f t="shared" si="2"/>
        <v>0</v>
      </c>
    </row>
    <row r="64" spans="1:12" s="37" customFormat="1" ht="12" customHeight="1" thickTop="1">
      <c r="A64" s="92"/>
      <c r="B64" s="178" t="s">
        <v>154</v>
      </c>
      <c r="C64" s="178"/>
      <c r="D64" s="178"/>
      <c r="E64" s="178"/>
      <c r="F64" s="93"/>
      <c r="G64" s="94">
        <f>SUM(G4,G5,G12,G18,G23,G26,G32,G33,G43,G44,G55,G59,G60,G63)</f>
        <v>1993202502</v>
      </c>
      <c r="H64" s="33">
        <f t="shared" si="0"/>
        <v>100</v>
      </c>
      <c r="I64" s="94">
        <f>SUM(I4,I5,I12,I18,I23,I26,I32,I33,I43,I44,I55,I59,I60,I63)</f>
        <v>168218690</v>
      </c>
      <c r="J64" s="95">
        <f t="shared" si="1"/>
        <v>100</v>
      </c>
      <c r="K64" s="94">
        <f>SUM(K4,K5,K12,K18,K23,K26,K32,K33,K43,K44,K55,K59,K60,K63)</f>
        <v>2161421192</v>
      </c>
      <c r="L64" s="95">
        <f t="shared" si="2"/>
        <v>100</v>
      </c>
    </row>
    <row r="65" spans="1:12" s="37" customFormat="1" ht="12" customHeight="1">
      <c r="A65" s="74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</row>
  </sheetData>
  <sheetProtection/>
  <mergeCells count="60">
    <mergeCell ref="B59:E59"/>
    <mergeCell ref="B60:E60"/>
    <mergeCell ref="D61:E61"/>
    <mergeCell ref="D62:E62"/>
    <mergeCell ref="B63:E63"/>
    <mergeCell ref="B64:E64"/>
    <mergeCell ref="D51:E51"/>
    <mergeCell ref="D52:E52"/>
    <mergeCell ref="B55:E55"/>
    <mergeCell ref="D56:E56"/>
    <mergeCell ref="D57:E57"/>
    <mergeCell ref="D58:E58"/>
    <mergeCell ref="D45:E45"/>
    <mergeCell ref="D46:E46"/>
    <mergeCell ref="D47:E47"/>
    <mergeCell ref="D48:E48"/>
    <mergeCell ref="D49:E49"/>
    <mergeCell ref="D50:E50"/>
    <mergeCell ref="D35:E35"/>
    <mergeCell ref="D36:E36"/>
    <mergeCell ref="D37:E37"/>
    <mergeCell ref="D42:E42"/>
    <mergeCell ref="B43:E43"/>
    <mergeCell ref="B44:E44"/>
    <mergeCell ref="D29:E29"/>
    <mergeCell ref="D30:E30"/>
    <mergeCell ref="D31:E31"/>
    <mergeCell ref="B32:E32"/>
    <mergeCell ref="B33:E33"/>
    <mergeCell ref="D34:E34"/>
    <mergeCell ref="B23:E23"/>
    <mergeCell ref="D24:E24"/>
    <mergeCell ref="D25:E25"/>
    <mergeCell ref="B26:E26"/>
    <mergeCell ref="D27:E27"/>
    <mergeCell ref="D28:E28"/>
    <mergeCell ref="D17:E17"/>
    <mergeCell ref="B18:E18"/>
    <mergeCell ref="D19:E19"/>
    <mergeCell ref="D20:E20"/>
    <mergeCell ref="D21:E21"/>
    <mergeCell ref="D22:E22"/>
    <mergeCell ref="D11:E11"/>
    <mergeCell ref="B12:E12"/>
    <mergeCell ref="D13:E13"/>
    <mergeCell ref="D14:E14"/>
    <mergeCell ref="D15:E15"/>
    <mergeCell ref="D16:E16"/>
    <mergeCell ref="B5:E5"/>
    <mergeCell ref="D6:E6"/>
    <mergeCell ref="D7:E7"/>
    <mergeCell ref="D8:E8"/>
    <mergeCell ref="D9:E9"/>
    <mergeCell ref="D10:E10"/>
    <mergeCell ref="K1:L1"/>
    <mergeCell ref="A2:F3"/>
    <mergeCell ref="G2:H2"/>
    <mergeCell ref="I2:J2"/>
    <mergeCell ref="K2:L2"/>
    <mergeCell ref="B4:E4"/>
  </mergeCells>
  <printOptions/>
  <pageMargins left="0.7874015748031497" right="0.7874015748031497" top="0.984251968503937" bottom="0.7874015748031497" header="0.5118110236220472" footer="0.5118110236220472"/>
  <pageSetup firstPageNumber="12" useFirstPageNumber="1" horizontalDpi="600" verticalDpi="600" orientation="portrait" paperSize="9" r:id="rId1"/>
  <headerFooter alignWithMargins="0">
    <oddHeader>&amp;L&amp;"ＭＳ ゴシック,標準"&amp;12Ⅱ　平成23年度市町村普通会計決算状況
　１　普通会計決算状況
　　（２）歳出（目的別）</oddHeader>
    <oddFooter>&amp;C&amp;"ＭＳ ゴシック,標準"&amp;9&amp;P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SheetLayoutView="100" zoomScalePageLayoutView="0" workbookViewId="0" topLeftCell="A1">
      <selection activeCell="A22" sqref="A22:E22"/>
    </sheetView>
  </sheetViews>
  <sheetFormatPr defaultColWidth="9.00390625" defaultRowHeight="13.5"/>
  <cols>
    <col min="1" max="1" width="2.75390625" style="1" customWidth="1"/>
    <col min="2" max="2" width="2.50390625" style="1" customWidth="1"/>
    <col min="3" max="3" width="2.125" style="1" customWidth="1"/>
    <col min="4" max="4" width="3.125" style="1" customWidth="1"/>
    <col min="5" max="5" width="16.25390625" style="1" customWidth="1"/>
    <col min="6" max="6" width="0.5" style="1" customWidth="1"/>
    <col min="7" max="7" width="13.625" style="1" customWidth="1"/>
    <col min="8" max="8" width="6.125" style="1" customWidth="1"/>
    <col min="9" max="9" width="13.625" style="1" customWidth="1"/>
    <col min="10" max="10" width="6.125" style="1" customWidth="1"/>
    <col min="11" max="11" width="13.625" style="1" customWidth="1"/>
    <col min="12" max="12" width="6.125" style="1" customWidth="1"/>
    <col min="13" max="13" width="9.00390625" style="1" customWidth="1"/>
    <col min="14" max="14" width="14.50390625" style="1" customWidth="1"/>
    <col min="15" max="16384" width="9.00390625" style="1" customWidth="1"/>
  </cols>
  <sheetData>
    <row r="1" spans="11:12" s="96" customFormat="1" ht="19.5" customHeight="1">
      <c r="K1" s="179" t="s">
        <v>0</v>
      </c>
      <c r="L1" s="179"/>
    </row>
    <row r="2" spans="1:12" s="96" customFormat="1" ht="19.5" customHeight="1">
      <c r="A2" s="180" t="s">
        <v>1</v>
      </c>
      <c r="B2" s="181"/>
      <c r="C2" s="181"/>
      <c r="D2" s="181"/>
      <c r="E2" s="181"/>
      <c r="F2" s="182"/>
      <c r="G2" s="186" t="s">
        <v>2</v>
      </c>
      <c r="H2" s="187"/>
      <c r="I2" s="186" t="s">
        <v>3</v>
      </c>
      <c r="J2" s="187"/>
      <c r="K2" s="186" t="s">
        <v>4</v>
      </c>
      <c r="L2" s="187"/>
    </row>
    <row r="3" spans="1:12" s="96" customFormat="1" ht="19.5" customHeight="1">
      <c r="A3" s="183"/>
      <c r="B3" s="184"/>
      <c r="C3" s="184"/>
      <c r="D3" s="184"/>
      <c r="E3" s="184"/>
      <c r="F3" s="185"/>
      <c r="G3" s="97" t="s">
        <v>5</v>
      </c>
      <c r="H3" s="97" t="s">
        <v>6</v>
      </c>
      <c r="I3" s="97" t="s">
        <v>5</v>
      </c>
      <c r="J3" s="97" t="s">
        <v>6</v>
      </c>
      <c r="K3" s="97" t="s">
        <v>5</v>
      </c>
      <c r="L3" s="97" t="s">
        <v>6</v>
      </c>
    </row>
    <row r="4" spans="1:14" s="96" customFormat="1" ht="19.5" customHeight="1">
      <c r="A4" s="188" t="s">
        <v>155</v>
      </c>
      <c r="B4" s="189"/>
      <c r="C4" s="189"/>
      <c r="D4" s="189"/>
      <c r="E4" s="189"/>
      <c r="F4" s="98"/>
      <c r="G4" s="99">
        <f>SUM(G5:G7)</f>
        <v>1019613784</v>
      </c>
      <c r="H4" s="100">
        <f aca="true" t="shared" si="0" ref="H4:H34">(G4/$G$35)*100</f>
        <v>51.15455067796218</v>
      </c>
      <c r="I4" s="99">
        <f>SUM(I5:I7)</f>
        <v>74897107</v>
      </c>
      <c r="J4" s="101">
        <f aca="true" t="shared" si="1" ref="J4:J34">(I4/$I$35)*100</f>
        <v>44.5236537034024</v>
      </c>
      <c r="K4" s="102">
        <f aca="true" t="shared" si="2" ref="K4:K20">SUM(G4,I4)</f>
        <v>1094510891</v>
      </c>
      <c r="L4" s="101">
        <f aca="true" t="shared" si="3" ref="L4:L34">(K4/$K$35)*100</f>
        <v>50.63848245085588</v>
      </c>
      <c r="N4" s="103"/>
    </row>
    <row r="5" spans="1:14" s="96" customFormat="1" ht="19.5" customHeight="1">
      <c r="A5" s="105"/>
      <c r="B5" s="190" t="s">
        <v>156</v>
      </c>
      <c r="C5" s="190"/>
      <c r="D5" s="190"/>
      <c r="E5" s="190"/>
      <c r="F5" s="98"/>
      <c r="G5" s="99">
        <v>368283283</v>
      </c>
      <c r="H5" s="100">
        <f t="shared" si="0"/>
        <v>18.47696270852865</v>
      </c>
      <c r="I5" s="99">
        <v>34772331</v>
      </c>
      <c r="J5" s="101">
        <f t="shared" si="1"/>
        <v>20.670908208832206</v>
      </c>
      <c r="K5" s="102">
        <f t="shared" si="2"/>
        <v>403055614</v>
      </c>
      <c r="L5" s="101">
        <f t="shared" si="3"/>
        <v>18.647712694398344</v>
      </c>
      <c r="N5" s="103"/>
    </row>
    <row r="6" spans="1:14" s="96" customFormat="1" ht="19.5" customHeight="1">
      <c r="A6" s="105"/>
      <c r="B6" s="190" t="s">
        <v>157</v>
      </c>
      <c r="C6" s="190"/>
      <c r="D6" s="190"/>
      <c r="E6" s="190"/>
      <c r="F6" s="98"/>
      <c r="G6" s="99">
        <v>455309686</v>
      </c>
      <c r="H6" s="100">
        <f t="shared" si="0"/>
        <v>22.84312233920726</v>
      </c>
      <c r="I6" s="99">
        <v>24661373</v>
      </c>
      <c r="J6" s="101">
        <f t="shared" si="1"/>
        <v>14.660304987513575</v>
      </c>
      <c r="K6" s="102">
        <f t="shared" si="2"/>
        <v>479971059</v>
      </c>
      <c r="L6" s="101">
        <f t="shared" si="3"/>
        <v>22.20627153913831</v>
      </c>
      <c r="N6" s="103"/>
    </row>
    <row r="7" spans="1:14" s="96" customFormat="1" ht="19.5" customHeight="1">
      <c r="A7" s="106"/>
      <c r="B7" s="190" t="s">
        <v>149</v>
      </c>
      <c r="C7" s="190"/>
      <c r="D7" s="190"/>
      <c r="E7" s="190"/>
      <c r="F7" s="98"/>
      <c r="G7" s="99">
        <v>196020815</v>
      </c>
      <c r="H7" s="100">
        <f t="shared" si="0"/>
        <v>9.834465630226266</v>
      </c>
      <c r="I7" s="99">
        <v>15463403</v>
      </c>
      <c r="J7" s="101">
        <f t="shared" si="1"/>
        <v>9.192440507056618</v>
      </c>
      <c r="K7" s="102">
        <f t="shared" si="2"/>
        <v>211484218</v>
      </c>
      <c r="L7" s="101">
        <f t="shared" si="3"/>
        <v>9.784498217319229</v>
      </c>
      <c r="N7" s="103"/>
    </row>
    <row r="8" spans="1:14" s="96" customFormat="1" ht="19.5" customHeight="1">
      <c r="A8" s="188" t="s">
        <v>158</v>
      </c>
      <c r="B8" s="189"/>
      <c r="C8" s="189"/>
      <c r="D8" s="189"/>
      <c r="E8" s="189"/>
      <c r="F8" s="98"/>
      <c r="G8" s="99">
        <f>G9+G18</f>
        <v>240491593</v>
      </c>
      <c r="H8" s="100">
        <f t="shared" si="0"/>
        <v>12.065587553632321</v>
      </c>
      <c r="I8" s="99">
        <f>I9+I18</f>
        <v>18707647</v>
      </c>
      <c r="J8" s="101">
        <f t="shared" si="1"/>
        <v>11.121027633730831</v>
      </c>
      <c r="K8" s="102">
        <f t="shared" si="2"/>
        <v>259199240</v>
      </c>
      <c r="L8" s="101">
        <f t="shared" si="3"/>
        <v>11.99207451834774</v>
      </c>
      <c r="N8" s="103"/>
    </row>
    <row r="9" spans="1:14" s="96" customFormat="1" ht="19.5" customHeight="1">
      <c r="A9" s="105"/>
      <c r="B9" s="191" t="s">
        <v>159</v>
      </c>
      <c r="C9" s="190"/>
      <c r="D9" s="190"/>
      <c r="E9" s="190"/>
      <c r="F9" s="98"/>
      <c r="G9" s="99">
        <v>238522621</v>
      </c>
      <c r="H9" s="100">
        <f t="shared" si="0"/>
        <v>11.966803210444695</v>
      </c>
      <c r="I9" s="99">
        <v>18645506</v>
      </c>
      <c r="J9" s="101">
        <f t="shared" si="1"/>
        <v>11.084087029806259</v>
      </c>
      <c r="K9" s="102">
        <f t="shared" si="2"/>
        <v>257168127</v>
      </c>
      <c r="L9" s="101">
        <f t="shared" si="3"/>
        <v>11.8981033382965</v>
      </c>
      <c r="N9" s="103"/>
    </row>
    <row r="10" spans="1:14" s="96" customFormat="1" ht="19.5" customHeight="1">
      <c r="A10" s="107"/>
      <c r="B10" s="105"/>
      <c r="C10" s="108">
        <v>1</v>
      </c>
      <c r="D10" s="190" t="s">
        <v>160</v>
      </c>
      <c r="E10" s="190"/>
      <c r="F10" s="98"/>
      <c r="G10" s="99">
        <v>84994178</v>
      </c>
      <c r="H10" s="100">
        <f t="shared" si="0"/>
        <v>4.264201851779534</v>
      </c>
      <c r="I10" s="99">
        <v>7578263</v>
      </c>
      <c r="J10" s="101">
        <f t="shared" si="1"/>
        <v>4.505006548321117</v>
      </c>
      <c r="K10" s="102">
        <f t="shared" si="2"/>
        <v>92572441</v>
      </c>
      <c r="L10" s="101">
        <f t="shared" si="3"/>
        <v>4.282943155301496</v>
      </c>
      <c r="N10" s="103"/>
    </row>
    <row r="11" spans="1:14" s="96" customFormat="1" ht="19.5" customHeight="1">
      <c r="A11" s="107"/>
      <c r="B11" s="105"/>
      <c r="C11" s="108">
        <v>2</v>
      </c>
      <c r="D11" s="190" t="s">
        <v>161</v>
      </c>
      <c r="E11" s="190"/>
      <c r="F11" s="98"/>
      <c r="G11" s="99">
        <v>149653118</v>
      </c>
      <c r="H11" s="100">
        <f t="shared" si="0"/>
        <v>7.5081742998935885</v>
      </c>
      <c r="I11" s="99">
        <v>10778472</v>
      </c>
      <c r="J11" s="101">
        <f t="shared" si="1"/>
        <v>6.407416441062525</v>
      </c>
      <c r="K11" s="102">
        <f t="shared" si="2"/>
        <v>160431590</v>
      </c>
      <c r="L11" s="101">
        <f t="shared" si="3"/>
        <v>7.422504720218363</v>
      </c>
      <c r="N11" s="103"/>
    </row>
    <row r="12" spans="1:14" s="96" customFormat="1" ht="19.5" customHeight="1">
      <c r="A12" s="107"/>
      <c r="B12" s="105"/>
      <c r="C12" s="108">
        <v>3</v>
      </c>
      <c r="D12" s="190" t="s">
        <v>162</v>
      </c>
      <c r="E12" s="190"/>
      <c r="F12" s="98"/>
      <c r="G12" s="99">
        <v>328978</v>
      </c>
      <c r="H12" s="100">
        <f t="shared" si="0"/>
        <v>0.016504996339804914</v>
      </c>
      <c r="I12" s="99">
        <v>0</v>
      </c>
      <c r="J12" s="101">
        <f t="shared" si="1"/>
        <v>0</v>
      </c>
      <c r="K12" s="102">
        <f t="shared" si="2"/>
        <v>328978</v>
      </c>
      <c r="L12" s="101">
        <f t="shared" si="3"/>
        <v>0.015220448527923936</v>
      </c>
      <c r="N12" s="103"/>
    </row>
    <row r="13" spans="1:14" s="96" customFormat="1" ht="19.5" customHeight="1">
      <c r="A13" s="107"/>
      <c r="B13" s="109"/>
      <c r="C13" s="104">
        <v>4</v>
      </c>
      <c r="D13" s="190" t="s">
        <v>163</v>
      </c>
      <c r="E13" s="190"/>
      <c r="F13" s="98"/>
      <c r="G13" s="99">
        <v>2672797</v>
      </c>
      <c r="H13" s="100">
        <f t="shared" si="0"/>
        <v>0.13409560731125353</v>
      </c>
      <c r="I13" s="99">
        <v>138190</v>
      </c>
      <c r="J13" s="101">
        <f t="shared" si="1"/>
        <v>0.0821490168541914</v>
      </c>
      <c r="K13" s="102">
        <f t="shared" si="2"/>
        <v>2810987</v>
      </c>
      <c r="L13" s="101">
        <f t="shared" si="3"/>
        <v>0.1300527176472692</v>
      </c>
      <c r="N13" s="103"/>
    </row>
    <row r="14" spans="1:14" s="96" customFormat="1" ht="19.5" customHeight="1">
      <c r="A14" s="107"/>
      <c r="B14" s="105"/>
      <c r="C14" s="108">
        <v>5</v>
      </c>
      <c r="D14" s="155" t="s">
        <v>164</v>
      </c>
      <c r="E14" s="155"/>
      <c r="F14" s="98"/>
      <c r="G14" s="99">
        <v>330350</v>
      </c>
      <c r="H14" s="100">
        <f t="shared" si="0"/>
        <v>0.016573830289121322</v>
      </c>
      <c r="I14" s="99">
        <v>146581</v>
      </c>
      <c r="J14" s="101">
        <f t="shared" si="1"/>
        <v>0.08713716650629011</v>
      </c>
      <c r="K14" s="102">
        <f t="shared" si="2"/>
        <v>476931</v>
      </c>
      <c r="L14" s="101">
        <f t="shared" si="3"/>
        <v>0.022065620609497568</v>
      </c>
      <c r="N14" s="103"/>
    </row>
    <row r="15" spans="1:14" s="96" customFormat="1" ht="19.5" customHeight="1">
      <c r="A15" s="107"/>
      <c r="B15" s="105"/>
      <c r="C15" s="121">
        <v>6</v>
      </c>
      <c r="D15" s="190" t="s">
        <v>165</v>
      </c>
      <c r="E15" s="190"/>
      <c r="F15" s="98"/>
      <c r="G15" s="99">
        <v>543200</v>
      </c>
      <c r="H15" s="100">
        <f t="shared" si="0"/>
        <v>0.027252624831393072</v>
      </c>
      <c r="I15" s="99">
        <v>4000</v>
      </c>
      <c r="J15" s="101">
        <f t="shared" si="1"/>
        <v>0.0023778570621373883</v>
      </c>
      <c r="K15" s="102">
        <f t="shared" si="2"/>
        <v>547200</v>
      </c>
      <c r="L15" s="101">
        <f t="shared" si="3"/>
        <v>0.02531667599195076</v>
      </c>
      <c r="N15" s="103"/>
    </row>
    <row r="16" spans="1:14" s="96" customFormat="1" ht="19.5" customHeight="1">
      <c r="A16" s="107"/>
      <c r="B16" s="107"/>
      <c r="C16" s="123"/>
      <c r="D16" s="110" t="s">
        <v>22</v>
      </c>
      <c r="E16" s="104" t="s">
        <v>160</v>
      </c>
      <c r="F16" s="98"/>
      <c r="G16" s="99">
        <v>380959</v>
      </c>
      <c r="H16" s="100">
        <f t="shared" si="0"/>
        <v>0.01911290998369417</v>
      </c>
      <c r="I16" s="99">
        <v>0</v>
      </c>
      <c r="J16" s="101">
        <f t="shared" si="1"/>
        <v>0</v>
      </c>
      <c r="K16" s="102">
        <f t="shared" si="2"/>
        <v>380959</v>
      </c>
      <c r="L16" s="101">
        <f t="shared" si="3"/>
        <v>0.017625393949593515</v>
      </c>
      <c r="N16" s="103"/>
    </row>
    <row r="17" spans="1:14" s="96" customFormat="1" ht="19.5" customHeight="1">
      <c r="A17" s="107"/>
      <c r="B17" s="111"/>
      <c r="C17" s="112"/>
      <c r="D17" s="110" t="s">
        <v>25</v>
      </c>
      <c r="E17" s="104" t="s">
        <v>161</v>
      </c>
      <c r="F17" s="98"/>
      <c r="G17" s="99">
        <v>162241</v>
      </c>
      <c r="H17" s="100">
        <f t="shared" si="0"/>
        <v>0.008139714847698902</v>
      </c>
      <c r="I17" s="99">
        <v>4000</v>
      </c>
      <c r="J17" s="101">
        <f t="shared" si="1"/>
        <v>0.0023778570621373883</v>
      </c>
      <c r="K17" s="102">
        <f t="shared" si="2"/>
        <v>166241</v>
      </c>
      <c r="L17" s="101">
        <f t="shared" si="3"/>
        <v>0.007691282042357249</v>
      </c>
      <c r="N17" s="103"/>
    </row>
    <row r="18" spans="1:14" s="96" customFormat="1" ht="19.5" customHeight="1">
      <c r="A18" s="107"/>
      <c r="B18" s="188" t="s">
        <v>166</v>
      </c>
      <c r="C18" s="190"/>
      <c r="D18" s="190"/>
      <c r="E18" s="190"/>
      <c r="F18" s="98"/>
      <c r="G18" s="99">
        <v>1968972</v>
      </c>
      <c r="H18" s="100">
        <f t="shared" si="0"/>
        <v>0.0987843431876246</v>
      </c>
      <c r="I18" s="99">
        <v>62141</v>
      </c>
      <c r="J18" s="101">
        <f t="shared" si="1"/>
        <v>0.036940603924569854</v>
      </c>
      <c r="K18" s="102">
        <f t="shared" si="2"/>
        <v>2031113</v>
      </c>
      <c r="L18" s="101">
        <f t="shared" si="3"/>
        <v>0.09397118005124103</v>
      </c>
      <c r="N18" s="103"/>
    </row>
    <row r="19" spans="1:14" s="96" customFormat="1" ht="19.5" customHeight="1">
      <c r="A19" s="107"/>
      <c r="B19" s="105"/>
      <c r="C19" s="108">
        <v>1</v>
      </c>
      <c r="D19" s="190" t="s">
        <v>160</v>
      </c>
      <c r="E19" s="190"/>
      <c r="F19" s="98"/>
      <c r="G19" s="99">
        <v>548349</v>
      </c>
      <c r="H19" s="100">
        <f t="shared" si="0"/>
        <v>0.02751095282339757</v>
      </c>
      <c r="I19" s="99">
        <v>16130</v>
      </c>
      <c r="J19" s="101">
        <f t="shared" si="1"/>
        <v>0.009588708603069016</v>
      </c>
      <c r="K19" s="102">
        <f t="shared" si="2"/>
        <v>564479</v>
      </c>
      <c r="L19" s="101">
        <f t="shared" si="3"/>
        <v>0.026116103704788694</v>
      </c>
      <c r="N19" s="103"/>
    </row>
    <row r="20" spans="1:14" s="96" customFormat="1" ht="19.5" customHeight="1">
      <c r="A20" s="107"/>
      <c r="B20" s="105"/>
      <c r="C20" s="108">
        <v>2</v>
      </c>
      <c r="D20" s="190" t="s">
        <v>161</v>
      </c>
      <c r="E20" s="190"/>
      <c r="F20" s="98"/>
      <c r="G20" s="99">
        <v>1380262</v>
      </c>
      <c r="H20" s="100">
        <f t="shared" si="0"/>
        <v>0.06924845812781345</v>
      </c>
      <c r="I20" s="99">
        <v>46011</v>
      </c>
      <c r="J20" s="101">
        <f t="shared" si="1"/>
        <v>0.027351895321500837</v>
      </c>
      <c r="K20" s="102">
        <f t="shared" si="2"/>
        <v>1426273</v>
      </c>
      <c r="L20" s="101">
        <f t="shared" si="3"/>
        <v>0.06598774016276972</v>
      </c>
      <c r="N20" s="103"/>
    </row>
    <row r="21" spans="1:14" s="96" customFormat="1" ht="19.5" customHeight="1">
      <c r="A21" s="111"/>
      <c r="B21" s="113"/>
      <c r="C21" s="104">
        <v>3</v>
      </c>
      <c r="D21" s="190" t="s">
        <v>14</v>
      </c>
      <c r="E21" s="190"/>
      <c r="F21" s="98"/>
      <c r="G21" s="99">
        <v>80722</v>
      </c>
      <c r="H21" s="100">
        <f t="shared" si="0"/>
        <v>0.004049864472827157</v>
      </c>
      <c r="I21" s="99">
        <v>0</v>
      </c>
      <c r="J21" s="101">
        <f t="shared" si="1"/>
        <v>0</v>
      </c>
      <c r="K21" s="102">
        <v>0</v>
      </c>
      <c r="L21" s="101">
        <f t="shared" si="3"/>
        <v>0</v>
      </c>
      <c r="N21" s="103"/>
    </row>
    <row r="22" spans="1:14" s="96" customFormat="1" ht="19.5" customHeight="1">
      <c r="A22" s="188" t="s">
        <v>167</v>
      </c>
      <c r="B22" s="189"/>
      <c r="C22" s="189"/>
      <c r="D22" s="189"/>
      <c r="E22" s="189"/>
      <c r="F22" s="98"/>
      <c r="G22" s="99">
        <f>SUM(G23:G25)+SUM(G31:G34)</f>
        <v>733097125</v>
      </c>
      <c r="H22" s="100">
        <f t="shared" si="0"/>
        <v>36.77986176840551</v>
      </c>
      <c r="I22" s="99">
        <f>SUM(I23:I25)+SUM(I31:I34)</f>
        <v>74613936</v>
      </c>
      <c r="J22" s="101">
        <f t="shared" si="1"/>
        <v>44.35531866286677</v>
      </c>
      <c r="K22" s="102">
        <f>SUM(G22,I22)</f>
        <v>807711061</v>
      </c>
      <c r="L22" s="101">
        <f t="shared" si="3"/>
        <v>37.369443030796376</v>
      </c>
      <c r="N22" s="103"/>
    </row>
    <row r="23" spans="1:14" s="96" customFormat="1" ht="19.5" customHeight="1">
      <c r="A23" s="105"/>
      <c r="B23" s="190" t="s">
        <v>168</v>
      </c>
      <c r="C23" s="190"/>
      <c r="D23" s="190"/>
      <c r="E23" s="190"/>
      <c r="F23" s="98"/>
      <c r="G23" s="99">
        <v>294931893</v>
      </c>
      <c r="H23" s="100">
        <f t="shared" si="0"/>
        <v>14.796885549966063</v>
      </c>
      <c r="I23" s="99">
        <v>26462670</v>
      </c>
      <c r="J23" s="101">
        <f t="shared" si="1"/>
        <v>15.731111685627797</v>
      </c>
      <c r="K23" s="102">
        <f aca="true" t="shared" si="4" ref="K23:K34">SUM(G23,I23)</f>
        <v>321394563</v>
      </c>
      <c r="L23" s="101">
        <f t="shared" si="3"/>
        <v>14.869594329396211</v>
      </c>
      <c r="N23" s="103"/>
    </row>
    <row r="24" spans="1:14" s="96" customFormat="1" ht="19.5" customHeight="1">
      <c r="A24" s="105"/>
      <c r="B24" s="190" t="s">
        <v>169</v>
      </c>
      <c r="C24" s="190"/>
      <c r="D24" s="190"/>
      <c r="E24" s="190"/>
      <c r="F24" s="98"/>
      <c r="G24" s="99">
        <v>21051131</v>
      </c>
      <c r="H24" s="100">
        <f t="shared" si="0"/>
        <v>1.0561461255881968</v>
      </c>
      <c r="I24" s="99">
        <v>1704914</v>
      </c>
      <c r="J24" s="101">
        <f t="shared" si="1"/>
        <v>1.0135104488092257</v>
      </c>
      <c r="K24" s="102">
        <f t="shared" si="4"/>
        <v>22756045</v>
      </c>
      <c r="L24" s="101">
        <f t="shared" si="3"/>
        <v>1.0528278839971696</v>
      </c>
      <c r="N24" s="103"/>
    </row>
    <row r="25" spans="1:14" s="96" customFormat="1" ht="19.5" customHeight="1">
      <c r="A25" s="105"/>
      <c r="B25" s="191" t="s">
        <v>170</v>
      </c>
      <c r="C25" s="190"/>
      <c r="D25" s="190"/>
      <c r="E25" s="190"/>
      <c r="F25" s="98"/>
      <c r="G25" s="99">
        <v>142143289</v>
      </c>
      <c r="H25" s="100">
        <f t="shared" si="0"/>
        <v>7.131402296423567</v>
      </c>
      <c r="I25" s="99">
        <v>20647774</v>
      </c>
      <c r="J25" s="101">
        <f t="shared" si="1"/>
        <v>12.274363805829186</v>
      </c>
      <c r="K25" s="102">
        <f t="shared" si="4"/>
        <v>162791063</v>
      </c>
      <c r="L25" s="101">
        <f t="shared" si="3"/>
        <v>7.531667756498985</v>
      </c>
      <c r="N25" s="103"/>
    </row>
    <row r="26" spans="1:14" s="96" customFormat="1" ht="19.5" customHeight="1">
      <c r="A26" s="107"/>
      <c r="B26" s="105"/>
      <c r="C26" s="108">
        <v>1</v>
      </c>
      <c r="D26" s="190" t="s">
        <v>171</v>
      </c>
      <c r="E26" s="190"/>
      <c r="F26" s="98"/>
      <c r="G26" s="99">
        <v>1154863</v>
      </c>
      <c r="H26" s="100">
        <f t="shared" si="0"/>
        <v>0.057940073767778155</v>
      </c>
      <c r="I26" s="99">
        <v>64498</v>
      </c>
      <c r="J26" s="101">
        <f t="shared" si="1"/>
        <v>0.03834175619843431</v>
      </c>
      <c r="K26" s="102">
        <f t="shared" si="4"/>
        <v>1219361</v>
      </c>
      <c r="L26" s="101">
        <f t="shared" si="3"/>
        <v>0.05641477952160284</v>
      </c>
      <c r="N26" s="103"/>
    </row>
    <row r="27" spans="1:14" s="96" customFormat="1" ht="19.5" customHeight="1">
      <c r="A27" s="107"/>
      <c r="B27" s="105"/>
      <c r="C27" s="108">
        <v>2</v>
      </c>
      <c r="D27" s="190" t="s">
        <v>172</v>
      </c>
      <c r="E27" s="190"/>
      <c r="F27" s="98"/>
      <c r="G27" s="99">
        <v>1566712</v>
      </c>
      <c r="H27" s="100">
        <f t="shared" si="0"/>
        <v>0.07860275102143134</v>
      </c>
      <c r="I27" s="99">
        <v>78583</v>
      </c>
      <c r="J27" s="101">
        <f t="shared" si="1"/>
        <v>0.04671478537848559</v>
      </c>
      <c r="K27" s="102">
        <f t="shared" si="4"/>
        <v>1645295</v>
      </c>
      <c r="L27" s="101">
        <f t="shared" si="3"/>
        <v>0.0761209803109953</v>
      </c>
      <c r="N27" s="103"/>
    </row>
    <row r="28" spans="1:14" s="96" customFormat="1" ht="19.5" customHeight="1">
      <c r="A28" s="107"/>
      <c r="B28" s="105"/>
      <c r="C28" s="108">
        <v>3</v>
      </c>
      <c r="D28" s="151" t="s">
        <v>173</v>
      </c>
      <c r="E28" s="151"/>
      <c r="F28" s="98"/>
      <c r="G28" s="99">
        <v>1197790</v>
      </c>
      <c r="H28" s="100">
        <f t="shared" si="0"/>
        <v>0.06009374355079954</v>
      </c>
      <c r="I28" s="99">
        <v>1085136</v>
      </c>
      <c r="J28" s="101">
        <f t="shared" si="1"/>
        <v>0.6450745752448792</v>
      </c>
      <c r="K28" s="102">
        <f t="shared" si="4"/>
        <v>2282926</v>
      </c>
      <c r="L28" s="101">
        <f t="shared" si="3"/>
        <v>0.10562152385891847</v>
      </c>
      <c r="N28" s="103"/>
    </row>
    <row r="29" spans="1:14" s="96" customFormat="1" ht="19.5" customHeight="1">
      <c r="A29" s="107"/>
      <c r="B29" s="109"/>
      <c r="C29" s="104">
        <v>4</v>
      </c>
      <c r="D29" s="190" t="s">
        <v>174</v>
      </c>
      <c r="E29" s="190"/>
      <c r="F29" s="98"/>
      <c r="G29" s="99">
        <v>45291898</v>
      </c>
      <c r="H29" s="100">
        <f t="shared" si="0"/>
        <v>2.272317938320549</v>
      </c>
      <c r="I29" s="99">
        <v>12529777</v>
      </c>
      <c r="J29" s="101">
        <f t="shared" si="1"/>
        <v>7.448504681614154</v>
      </c>
      <c r="K29" s="102">
        <f t="shared" si="4"/>
        <v>57821675</v>
      </c>
      <c r="L29" s="101">
        <f t="shared" si="3"/>
        <v>2.6751692457728065</v>
      </c>
      <c r="N29" s="103"/>
    </row>
    <row r="30" spans="1:14" s="96" customFormat="1" ht="19.5" customHeight="1">
      <c r="A30" s="107"/>
      <c r="B30" s="106"/>
      <c r="C30" s="108">
        <v>5</v>
      </c>
      <c r="D30" s="190" t="s">
        <v>175</v>
      </c>
      <c r="E30" s="190"/>
      <c r="F30" s="98"/>
      <c r="G30" s="99">
        <v>92932026</v>
      </c>
      <c r="H30" s="100">
        <f t="shared" si="0"/>
        <v>4.662447789763009</v>
      </c>
      <c r="I30" s="99">
        <v>6889780</v>
      </c>
      <c r="J30" s="101">
        <f t="shared" si="1"/>
        <v>4.095728007393233</v>
      </c>
      <c r="K30" s="102">
        <f t="shared" si="4"/>
        <v>99821806</v>
      </c>
      <c r="L30" s="101">
        <f t="shared" si="3"/>
        <v>4.618341227034661</v>
      </c>
      <c r="N30" s="103"/>
    </row>
    <row r="31" spans="1:14" s="96" customFormat="1" ht="19.5" customHeight="1">
      <c r="A31" s="105"/>
      <c r="B31" s="190" t="s">
        <v>176</v>
      </c>
      <c r="C31" s="190"/>
      <c r="D31" s="190"/>
      <c r="E31" s="190"/>
      <c r="F31" s="98"/>
      <c r="G31" s="99">
        <v>51869216</v>
      </c>
      <c r="H31" s="100">
        <f t="shared" si="0"/>
        <v>2.6023053828175455</v>
      </c>
      <c r="I31" s="99">
        <v>4623194</v>
      </c>
      <c r="J31" s="101">
        <f t="shared" si="1"/>
        <v>2.7483236256328</v>
      </c>
      <c r="K31" s="102">
        <f t="shared" si="4"/>
        <v>56492410</v>
      </c>
      <c r="L31" s="101">
        <f t="shared" si="3"/>
        <v>2.613669663695978</v>
      </c>
      <c r="N31" s="103"/>
    </row>
    <row r="32" spans="1:14" s="96" customFormat="1" ht="19.5" customHeight="1">
      <c r="A32" s="105"/>
      <c r="B32" s="190" t="s">
        <v>177</v>
      </c>
      <c r="C32" s="190"/>
      <c r="D32" s="190"/>
      <c r="E32" s="190"/>
      <c r="F32" s="98"/>
      <c r="G32" s="99">
        <v>3583319</v>
      </c>
      <c r="H32" s="100">
        <f t="shared" si="0"/>
        <v>0.17977696678608726</v>
      </c>
      <c r="I32" s="99">
        <v>115655</v>
      </c>
      <c r="J32" s="101">
        <f t="shared" si="1"/>
        <v>0.0687527646303749</v>
      </c>
      <c r="K32" s="102">
        <f t="shared" si="4"/>
        <v>3698974</v>
      </c>
      <c r="L32" s="101">
        <f t="shared" si="3"/>
        <v>0.17113619565177282</v>
      </c>
      <c r="N32" s="103"/>
    </row>
    <row r="33" spans="1:14" s="96" customFormat="1" ht="19.5" customHeight="1">
      <c r="A33" s="105"/>
      <c r="B33" s="190" t="s">
        <v>178</v>
      </c>
      <c r="C33" s="190"/>
      <c r="D33" s="190"/>
      <c r="E33" s="190"/>
      <c r="F33" s="98"/>
      <c r="G33" s="99">
        <v>37863460</v>
      </c>
      <c r="H33" s="100">
        <f t="shared" si="0"/>
        <v>1.8996293633992238</v>
      </c>
      <c r="I33" s="99">
        <v>335368</v>
      </c>
      <c r="J33" s="101">
        <f t="shared" si="1"/>
        <v>0.19936429180372287</v>
      </c>
      <c r="K33" s="102">
        <f t="shared" si="4"/>
        <v>38198828</v>
      </c>
      <c r="L33" s="101">
        <f t="shared" si="3"/>
        <v>1.7673014469083637</v>
      </c>
      <c r="N33" s="103"/>
    </row>
    <row r="34" spans="1:14" s="96" customFormat="1" ht="19.5" customHeight="1" thickBot="1">
      <c r="A34" s="114"/>
      <c r="B34" s="190" t="s">
        <v>179</v>
      </c>
      <c r="C34" s="190"/>
      <c r="D34" s="190"/>
      <c r="E34" s="190"/>
      <c r="F34" s="98"/>
      <c r="G34" s="99">
        <v>181654817</v>
      </c>
      <c r="H34" s="100">
        <f t="shared" si="0"/>
        <v>9.113716083424823</v>
      </c>
      <c r="I34" s="99">
        <v>20724361</v>
      </c>
      <c r="J34" s="101">
        <f t="shared" si="1"/>
        <v>12.319892040533665</v>
      </c>
      <c r="K34" s="102">
        <f t="shared" si="4"/>
        <v>202379178</v>
      </c>
      <c r="L34" s="101">
        <f t="shared" si="3"/>
        <v>9.363245754647899</v>
      </c>
      <c r="N34" s="103"/>
    </row>
    <row r="35" spans="1:12" s="96" customFormat="1" ht="19.5" customHeight="1" thickTop="1">
      <c r="A35" s="115"/>
      <c r="B35" s="192" t="s">
        <v>154</v>
      </c>
      <c r="C35" s="192"/>
      <c r="D35" s="192"/>
      <c r="E35" s="192"/>
      <c r="F35" s="116"/>
      <c r="G35" s="117">
        <f>G4+G8+G22</f>
        <v>1993202502</v>
      </c>
      <c r="H35" s="118">
        <v>100</v>
      </c>
      <c r="I35" s="117">
        <f>I4+I8+I22</f>
        <v>168218690</v>
      </c>
      <c r="J35" s="118">
        <v>100</v>
      </c>
      <c r="K35" s="117">
        <f>K4+K8+K22</f>
        <v>2161421192</v>
      </c>
      <c r="L35" s="118">
        <v>100</v>
      </c>
    </row>
    <row r="36" ht="12">
      <c r="N36" s="96"/>
    </row>
    <row r="37" ht="12">
      <c r="N37" s="96"/>
    </row>
  </sheetData>
  <sheetProtection/>
  <mergeCells count="35">
    <mergeCell ref="B31:E31"/>
    <mergeCell ref="B32:E32"/>
    <mergeCell ref="B33:E33"/>
    <mergeCell ref="B34:E34"/>
    <mergeCell ref="B35:E35"/>
    <mergeCell ref="B25:E25"/>
    <mergeCell ref="D26:E26"/>
    <mergeCell ref="D27:E27"/>
    <mergeCell ref="D28:E28"/>
    <mergeCell ref="D29:E29"/>
    <mergeCell ref="D30:E30"/>
    <mergeCell ref="D19:E19"/>
    <mergeCell ref="D20:E20"/>
    <mergeCell ref="D21:E21"/>
    <mergeCell ref="A22:E22"/>
    <mergeCell ref="B23:E23"/>
    <mergeCell ref="B24:E24"/>
    <mergeCell ref="D11:E11"/>
    <mergeCell ref="D12:E12"/>
    <mergeCell ref="D13:E13"/>
    <mergeCell ref="D14:E14"/>
    <mergeCell ref="D15:E15"/>
    <mergeCell ref="B18:E18"/>
    <mergeCell ref="B5:E5"/>
    <mergeCell ref="B6:E6"/>
    <mergeCell ref="B7:E7"/>
    <mergeCell ref="A8:E8"/>
    <mergeCell ref="B9:E9"/>
    <mergeCell ref="D10:E10"/>
    <mergeCell ref="K1:L1"/>
    <mergeCell ref="A2:F3"/>
    <mergeCell ref="G2:H2"/>
    <mergeCell ref="I2:J2"/>
    <mergeCell ref="K2:L2"/>
    <mergeCell ref="A4:E4"/>
  </mergeCells>
  <printOptions/>
  <pageMargins left="0.7874015748031497" right="0.7874015748031497" top="0.984251968503937" bottom="0.7874015748031497" header="0.5118110236220472" footer="0.5118110236220472"/>
  <pageSetup firstPageNumber="13" useFirstPageNumber="1" horizontalDpi="600" verticalDpi="600" orientation="portrait" paperSize="9" r:id="rId1"/>
  <headerFooter alignWithMargins="0">
    <oddHeader>&amp;L&amp;"ＭＳ ゴシック,標準"&amp;12Ⅱ　平成23年度市町村普通会計決算状況
　１　普通会計決算状況
　　（３）歳出（性質別）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 </cp:lastModifiedBy>
  <cp:lastPrinted>2013-01-15T07:32:28Z</cp:lastPrinted>
  <dcterms:created xsi:type="dcterms:W3CDTF">2012-12-25T01:43:30Z</dcterms:created>
  <dcterms:modified xsi:type="dcterms:W3CDTF">2013-01-24T00:54:28Z</dcterms:modified>
  <cp:category/>
  <cp:version/>
  <cp:contentType/>
  <cp:contentStatus/>
</cp:coreProperties>
</file>