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il\平成３０年度\[20190115_1727]　公営企業に係る経営比較分析表（平成29年度決算）の分析等について（依\【経営比較分析表】2017_113476_47_1718\"/>
    </mc:Choice>
  </mc:AlternateContent>
  <workbookProtection workbookAlgorithmName="SHA-512" workbookHashValue="zmmmrbyWwjE6/mDgLiDmtWAbbKShzPjX3hv5EiW7q4o/w857cShbLtd6HKRoCfVBPAsZIIeBZlJxgByPnTWgfw==" workbookSaltValue="sHeGom9bpdJbV7Mg30Kz3A==" workbookSpinCount="100000" lockStructure="1"/>
  <bookViews>
    <workbookView xWindow="0" yWindow="225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<sst xmlns="http://schemas.openxmlformats.org/spreadsheetml/2006/main" count="240" uniqueCount="125">
  <si>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</si>
  <si>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</si>
  <si>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</si>
  <si>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</si>
  <si>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</si>
  <si>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</si>
  <si>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</si>
  <si>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</si>
  <si>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</si>
  <si>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</si>
  <si>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</si>
  <si>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</si>
  <si>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</si>
  <si>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</si>
  <si>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</si>
  <si>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</si>
  <si>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</si>
  <si>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</si>
  <si>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</si>
  <si>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</si>
  <si>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</si>
  <si>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</si>
  <si>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</si>
  <si>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</si>
  <si>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</si>
  <si>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</si>
  <si>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</si>
  <si>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</si>
  <si>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</si>
  <si>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</si>
  <si>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</si>
  <si>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</si>
  <si>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</si>
  <si>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</si>
  <si>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</si>
  <si>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</si>
  <si>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</si>
  <si>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</si>
  <si>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</si>
  <si>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</si>
  <si>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</si>
  <si>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</si>
  <si>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</si>
  <si>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</si>
  <si>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</si>
  <si>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</si>
  <si>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</si>
  <si>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</si>
  <si>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</si>
  <si>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</si>
  <si>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</si>
  <si>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</si>
  <si>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</si>
  <si>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</si>
  <si>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</si>
  <si>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</si>
  <si>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</si>
  <si>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</si>
  <si>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</si>
  <si>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</si>
  <si>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</si>
  <si>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</si>
  <si>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</si>
  <si>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</si>
  <si>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</si>
  <si>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</si>
  <si>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</si>
  <si>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</si>
  <si>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</si>
  <si>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</si>
  <si>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</si>
  <si>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</si>
  <si>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</si>
  <si>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</si>
  <si>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</si>
  <si>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</si>
  <si>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</si>
  <si>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</si>
  <si>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</si>
  <si>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</si>
  <si>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</si>
  <si>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</si>
  <si>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</si>
  <si>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</si>
  <si>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</si>
  <si>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</si>
  <si>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</si>
  <si>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</si>
  <si>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</si>
  <si>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</si>
  <si>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</si>
  <si>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</si>
  <si>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</si>
  <si>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</si>
  <si>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</si>
  <si>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</si>
  <si>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</si>
  <si>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</si>
  <si>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</si>
  <si>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</si>
  <si>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</si>
  <si>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</si>
  <si>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</si>
  <si>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</si>
  <si>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</si>
  <si>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</si>
  <si>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</si>
  <si>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</si>
  <si>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</si>
  <si>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吉見町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</si>
  <si>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</si>
  <si>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</si>
  <si>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</si>
  <si>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</si>
  <si>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</si>
  <si>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</si>
  <si>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</si>
  <si>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</si>
  <si>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</si>
  <si>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</si>
  <si>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</si>
  <si>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</si>
  <si>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供用を開始してから２０年以上経過している区域があるため、長寿命化計画を策定する予定である。</t>
    <rPh sb="1" eb="3">
      <t>キョウヨウ</t>
    </rPh>
    <rPh sb="4" eb="6">
      <t>カイシ</t>
    </rPh>
    <rPh sb="12" eb="15">
      <t>ネンイジョウ</t>
    </rPh>
    <rPh sb="15" eb="17">
      <t>ケイカ</t>
    </rPh>
    <rPh sb="21" eb="23">
      <t>クイキ</t>
    </rPh>
    <rPh sb="29" eb="30">
      <t>チョウ</t>
    </rPh>
    <rPh sb="30" eb="33">
      <t>ジュミョウカ</t>
    </rPh>
    <rPh sb="33" eb="35">
      <t>ケイカク</t>
    </rPh>
    <rPh sb="36" eb="38">
      <t>サクテイ</t>
    </rPh>
    <rPh sb="40" eb="42">
      <t>ヨテイ</t>
    </rPh>
    <phoneticPr fontId="4"/>
  </si>
  <si>
    <t>　平成２６年度に供用を開始した区域があるため、全国平均、類似団体平均値に満たない項目があるが、接続の推進によって改善傾向になると考えられる。今後も計画的に安定した事業運営ができるよう努めていく。</t>
    <phoneticPr fontId="4"/>
  </si>
  <si>
    <t xml:space="preserve">①収益的収支比率
　地方債償還金が増加しているため、比率が下がった。
④企業債残高対事業規模比率
　全国平均・類似団体平均値を上回っている。現在高が減っていることから前年に比べ減少している。
⑤経費回収率
　平成２６年度に供用を開始した区域があるため、一時的に下降していたが、接続率の向上に伴い上昇している。
⑥汚水処理原価
　全国平均・類似団体平均値を下回っているが、平成２６年度に供用を開始した区域があるため一時的に上昇したが接続率の向上に伴い下降している。
⑦施設利用率
　全国平均・類似団体平均値を上回っている。排水量の増加が原因と考えられる。
⑧水洗化率
　全国平均・類似団体平均値を上回っているが、平成２６年度に供用を開始した区域があるため一時的に下降したが、平成２７年度より上昇に転じている。引き続き接続の推進に努める。
</t>
    <rPh sb="18" eb="19">
      <t>カ</t>
    </rPh>
    <rPh sb="26" eb="28">
      <t>ヒリツ</t>
    </rPh>
    <rPh sb="29" eb="30">
      <t>シタ</t>
    </rPh>
    <rPh sb="63" eb="64">
      <t>ウエ</t>
    </rPh>
    <rPh sb="83" eb="85">
      <t>ゼンネン</t>
    </rPh>
    <rPh sb="86" eb="87">
      <t>クラ</t>
    </rPh>
    <rPh sb="88" eb="90">
      <t>ゲンショウ</t>
    </rPh>
    <rPh sb="126" eb="129">
      <t>イチジテキ</t>
    </rPh>
    <rPh sb="130" eb="132">
      <t>カコウ</t>
    </rPh>
    <rPh sb="253" eb="254">
      <t>ウエ</t>
    </rPh>
    <rPh sb="260" eb="262">
      <t>ハイスイ</t>
    </rPh>
    <rPh sb="262" eb="263">
      <t>リョウ</t>
    </rPh>
    <rPh sb="264" eb="266">
      <t>ゾウカ</t>
    </rPh>
    <rPh sb="267" eb="269">
      <t>ゲンイン</t>
    </rPh>
    <rPh sb="270" eb="271">
      <t>カンガ</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</si>
</sst>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F3-4C9A-BF4D-185E2786E61D}"/>
            </c:ext>
          </c:extLst>
        </c:ser>
        <c:dLbls>
          <c:showLegendKey val="0"/>
          <c:showVal val="0"/>
          <c:showCatName val="0"/>
          <c:showSerName val="0"/>
          <c:showPercent val="0"/>
          <c:showBubbleSize val="0"/>
        </c:dLbls>
        <c:gapWidth val="150"/>
        <c:axId val="313993216"/>
        <c:axId val="31399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BCF3-4C9A-BF4D-185E2786E61D}"/>
            </c:ext>
          </c:extLst>
        </c:ser>
        <c:dLbls>
          <c:showLegendKey val="0"/>
          <c:showVal val="0"/>
          <c:showCatName val="0"/>
          <c:showSerName val="0"/>
          <c:showPercent val="0"/>
          <c:showBubbleSize val="0"/>
        </c:dLbls>
        <c:marker val="1"/>
        <c:smooth val="0"/>
        <c:axId val="313993216"/>
        <c:axId val="313992824"/>
      </c:lineChart>
      <c:dateAx>
        <c:axId val="313993216"/>
        <c:scaling>
          <c:orientation val="minMax"/>
        </c:scaling>
        <c:delete val="1"/>
        <c:axPos val="b"/>
        <c:numFmt formatCode="ge" sourceLinked="1"/>
        <c:majorTickMark val="none"/>
        <c:minorTickMark val="none"/>
        <c:tickLblPos val="none"/>
        <c:crossAx val="313992824"/>
        <c:crosses val="autoZero"/>
        <c:auto val="1"/>
        <c:lblOffset val="100"/>
        <c:baseTimeUnit val="years"/>
      </c:dateAx>
      <c:valAx>
        <c:axId val="31399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59.91</c:v>
                </c:pt>
                <c:pt idx="1">
                  <c:v>65.06</c:v>
                </c:pt>
                <c:pt idx="2">
                  <c:v>80.25</c:v>
                </c:pt>
                <c:pt idx="3">
                  <c:v>51.63</c:v>
                </c:pt>
                <c:pt idx="4">
                  <c:v>53.49</c:v>
                </c:pt>
              </c:numCache>
            </c:numRef>
          </c:val>
          <c:extLst xmlns:c16r2="http://schemas.microsoft.com/office/drawing/2015/06/chart">
            <c:ext xmlns:c16="http://schemas.microsoft.com/office/drawing/2014/chart" uri="{C3380CC4-5D6E-409C-BE32-E72D297353CC}">
              <c16:uniqueId val="{00000000-134D-4A11-8B9F-7CA68B5B0DFC}"/>
            </c:ext>
          </c:extLst>
        </c:ser>
        <c:dLbls>
          <c:showLegendKey val="0"/>
          <c:showVal val="0"/>
          <c:showCatName val="0"/>
          <c:showSerName val="0"/>
          <c:showPercent val="0"/>
          <c:showBubbleSize val="0"/>
        </c:dLbls>
        <c:gapWidth val="150"/>
        <c:axId val="300744048"/>
        <c:axId val="30074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34D-4A11-8B9F-7CA68B5B0DFC}"/>
            </c:ext>
          </c:extLst>
        </c:ser>
        <c:dLbls>
          <c:showLegendKey val="0"/>
          <c:showVal val="0"/>
          <c:showCatName val="0"/>
          <c:showSerName val="0"/>
          <c:showPercent val="0"/>
          <c:showBubbleSize val="0"/>
        </c:dLbls>
        <c:marker val="1"/>
        <c:smooth val="0"/>
        <c:axId val="300744048"/>
        <c:axId val="300743656"/>
      </c:lineChart>
      <c:dateAx>
        <c:axId val="300744048"/>
        <c:scaling>
          <c:orientation val="minMax"/>
        </c:scaling>
        <c:delete val="1"/>
        <c:axPos val="b"/>
        <c:numFmt formatCode="ge" sourceLinked="1"/>
        <c:majorTickMark val="none"/>
        <c:minorTickMark val="none"/>
        <c:tickLblPos val="none"/>
        <c:crossAx val="300743656"/>
        <c:crosses val="autoZero"/>
        <c:auto val="1"/>
        <c:lblOffset val="100"/>
        <c:baseTimeUnit val="years"/>
      </c:dateAx>
      <c:valAx>
        <c:axId val="30074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4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98.34</c:v>
                </c:pt>
                <c:pt idx="1">
                  <c:v>93.39</c:v>
                </c:pt>
                <c:pt idx="2">
                  <c:v>95.05</c:v>
                </c:pt>
                <c:pt idx="3">
                  <c:v>95.31</c:v>
                </c:pt>
                <c:pt idx="4">
                  <c:v>95.48</c:v>
                </c:pt>
              </c:numCache>
            </c:numRef>
          </c:val>
          <c:extLst xmlns:c16r2="http://schemas.microsoft.com/office/drawing/2015/06/chart">
            <c:ext xmlns:c16="http://schemas.microsoft.com/office/drawing/2014/chart" uri="{C3380CC4-5D6E-409C-BE32-E72D297353CC}">
              <c16:uniqueId val="{00000000-DFAD-4918-BB07-C10FE2EF5EFA}"/>
            </c:ext>
          </c:extLst>
        </c:ser>
        <c:dLbls>
          <c:showLegendKey val="0"/>
          <c:showVal val="0"/>
          <c:showCatName val="0"/>
          <c:showSerName val="0"/>
          <c:showPercent val="0"/>
          <c:showBubbleSize val="0"/>
        </c:dLbls>
        <c:gapWidth val="150"/>
        <c:axId val="302546712"/>
        <c:axId val="30254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FAD-4918-BB07-C10FE2EF5EFA}"/>
            </c:ext>
          </c:extLst>
        </c:ser>
        <c:dLbls>
          <c:showLegendKey val="0"/>
          <c:showVal val="0"/>
          <c:showCatName val="0"/>
          <c:showSerName val="0"/>
          <c:showPercent val="0"/>
          <c:showBubbleSize val="0"/>
        </c:dLbls>
        <c:marker val="1"/>
        <c:smooth val="0"/>
        <c:axId val="302546712"/>
        <c:axId val="302545928"/>
      </c:lineChart>
      <c:dateAx>
        <c:axId val="302546712"/>
        <c:scaling>
          <c:orientation val="minMax"/>
        </c:scaling>
        <c:delete val="1"/>
        <c:axPos val="b"/>
        <c:numFmt formatCode="ge" sourceLinked="1"/>
        <c:majorTickMark val="none"/>
        <c:minorTickMark val="none"/>
        <c:tickLblPos val="none"/>
        <c:crossAx val="302545928"/>
        <c:crosses val="autoZero"/>
        <c:auto val="1"/>
        <c:lblOffset val="100"/>
        <c:baseTimeUnit val="years"/>
      </c:dateAx>
      <c:valAx>
        <c:axId val="30254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54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69.05</c:v>
                </c:pt>
                <c:pt idx="1">
                  <c:v>57.65</c:v>
                </c:pt>
                <c:pt idx="2">
                  <c:v>55.92</c:v>
                </c:pt>
                <c:pt idx="3">
                  <c:v>57.47</c:v>
                </c:pt>
                <c:pt idx="4">
                  <c:v>52.95</c:v>
                </c:pt>
              </c:numCache>
            </c:numRef>
          </c:val>
          <c:extLst xmlns:c16r2="http://schemas.microsoft.com/office/drawing/2015/06/chart">
            <c:ext xmlns:c16="http://schemas.microsoft.com/office/drawing/2014/chart" uri="{C3380CC4-5D6E-409C-BE32-E72D297353CC}">
              <c16:uniqueId val="{00000000-B474-4055-9E5F-A486220CD30A}"/>
            </c:ext>
          </c:extLst>
        </c:ser>
        <c:dLbls>
          <c:showLegendKey val="0"/>
          <c:showVal val="0"/>
          <c:showCatName val="0"/>
          <c:showSerName val="0"/>
          <c:showPercent val="0"/>
          <c:showBubbleSize val="0"/>
        </c:dLbls>
        <c:gapWidth val="150"/>
        <c:axId val="313991648"/>
        <c:axId val="31399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74-4055-9E5F-A486220CD30A}"/>
            </c:ext>
          </c:extLst>
        </c:ser>
        <c:dLbls>
          <c:showLegendKey val="0"/>
          <c:showVal val="0"/>
          <c:showCatName val="0"/>
          <c:showSerName val="0"/>
          <c:showPercent val="0"/>
          <c:showBubbleSize val="0"/>
        </c:dLbls>
        <c:marker val="1"/>
        <c:smooth val="0"/>
        <c:axId val="313991648"/>
        <c:axId val="313991256"/>
      </c:lineChart>
      <c:dateAx>
        <c:axId val="313991648"/>
        <c:scaling>
          <c:orientation val="minMax"/>
        </c:scaling>
        <c:delete val="1"/>
        <c:axPos val="b"/>
        <c:numFmt formatCode="ge" sourceLinked="1"/>
        <c:majorTickMark val="none"/>
        <c:minorTickMark val="none"/>
        <c:tickLblPos val="none"/>
        <c:crossAx val="313991256"/>
        <c:crosses val="autoZero"/>
        <c:auto val="1"/>
        <c:lblOffset val="100"/>
        <c:baseTimeUnit val="years"/>
      </c:dateAx>
      <c:valAx>
        <c:axId val="31399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4E-4002-8F88-3F321F3F5511}"/>
            </c:ext>
          </c:extLst>
        </c:ser>
        <c:dLbls>
          <c:showLegendKey val="0"/>
          <c:showVal val="0"/>
          <c:showCatName val="0"/>
          <c:showSerName val="0"/>
          <c:showPercent val="0"/>
          <c:showBubbleSize val="0"/>
        </c:dLbls>
        <c:gapWidth val="150"/>
        <c:axId val="314003016"/>
        <c:axId val="31400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4E-4002-8F88-3F321F3F5511}"/>
            </c:ext>
          </c:extLst>
        </c:ser>
        <c:dLbls>
          <c:showLegendKey val="0"/>
          <c:showVal val="0"/>
          <c:showCatName val="0"/>
          <c:showSerName val="0"/>
          <c:showPercent val="0"/>
          <c:showBubbleSize val="0"/>
        </c:dLbls>
        <c:marker val="1"/>
        <c:smooth val="0"/>
        <c:axId val="314003016"/>
        <c:axId val="314004584"/>
      </c:lineChart>
      <c:dateAx>
        <c:axId val="314003016"/>
        <c:scaling>
          <c:orientation val="minMax"/>
        </c:scaling>
        <c:delete val="1"/>
        <c:axPos val="b"/>
        <c:numFmt formatCode="ge" sourceLinked="1"/>
        <c:majorTickMark val="none"/>
        <c:minorTickMark val="none"/>
        <c:tickLblPos val="none"/>
        <c:crossAx val="314004584"/>
        <c:crosses val="autoZero"/>
        <c:auto val="1"/>
        <c:lblOffset val="100"/>
        <c:baseTimeUnit val="years"/>
      </c:dateAx>
      <c:valAx>
        <c:axId val="31400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00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57-4275-8BED-9AA582E101AB}"/>
            </c:ext>
          </c:extLst>
        </c:ser>
        <c:dLbls>
          <c:showLegendKey val="0"/>
          <c:showVal val="0"/>
          <c:showCatName val="0"/>
          <c:showSerName val="0"/>
          <c:showPercent val="0"/>
          <c:showBubbleSize val="0"/>
        </c:dLbls>
        <c:gapWidth val="150"/>
        <c:axId val="301624752"/>
        <c:axId val="30162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57-4275-8BED-9AA582E101AB}"/>
            </c:ext>
          </c:extLst>
        </c:ser>
        <c:dLbls>
          <c:showLegendKey val="0"/>
          <c:showVal val="0"/>
          <c:showCatName val="0"/>
          <c:showSerName val="0"/>
          <c:showPercent val="0"/>
          <c:showBubbleSize val="0"/>
        </c:dLbls>
        <c:marker val="1"/>
        <c:smooth val="0"/>
        <c:axId val="301624752"/>
        <c:axId val="301621224"/>
      </c:lineChart>
      <c:dateAx>
        <c:axId val="301624752"/>
        <c:scaling>
          <c:orientation val="minMax"/>
        </c:scaling>
        <c:delete val="1"/>
        <c:axPos val="b"/>
        <c:numFmt formatCode="ge" sourceLinked="1"/>
        <c:majorTickMark val="none"/>
        <c:minorTickMark val="none"/>
        <c:tickLblPos val="none"/>
        <c:crossAx val="301621224"/>
        <c:crosses val="autoZero"/>
        <c:auto val="1"/>
        <c:lblOffset val="100"/>
        <c:baseTimeUnit val="years"/>
      </c:dateAx>
      <c:valAx>
        <c:axId val="30162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2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5E-4996-9DD2-5EEB8FEF9255}"/>
            </c:ext>
          </c:extLst>
        </c:ser>
        <c:dLbls>
          <c:showLegendKey val="0"/>
          <c:showVal val="0"/>
          <c:showCatName val="0"/>
          <c:showSerName val="0"/>
          <c:showPercent val="0"/>
          <c:showBubbleSize val="0"/>
        </c:dLbls>
        <c:gapWidth val="150"/>
        <c:axId val="301622792"/>
        <c:axId val="3016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5E-4996-9DD2-5EEB8FEF9255}"/>
            </c:ext>
          </c:extLst>
        </c:ser>
        <c:dLbls>
          <c:showLegendKey val="0"/>
          <c:showVal val="0"/>
          <c:showCatName val="0"/>
          <c:showSerName val="0"/>
          <c:showPercent val="0"/>
          <c:showBubbleSize val="0"/>
        </c:dLbls>
        <c:marker val="1"/>
        <c:smooth val="0"/>
        <c:axId val="301622792"/>
        <c:axId val="301622400"/>
      </c:lineChart>
      <c:dateAx>
        <c:axId val="301622792"/>
        <c:scaling>
          <c:orientation val="minMax"/>
        </c:scaling>
        <c:delete val="1"/>
        <c:axPos val="b"/>
        <c:numFmt formatCode="ge" sourceLinked="1"/>
        <c:majorTickMark val="none"/>
        <c:minorTickMark val="none"/>
        <c:tickLblPos val="none"/>
        <c:crossAx val="301622400"/>
        <c:crosses val="autoZero"/>
        <c:auto val="1"/>
        <c:lblOffset val="100"/>
        <c:baseTimeUnit val="years"/>
      </c:dateAx>
      <c:valAx>
        <c:axId val="3016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2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1C-4D09-8ADB-D54D1A89470A}"/>
            </c:ext>
          </c:extLst>
        </c:ser>
        <c:dLbls>
          <c:showLegendKey val="0"/>
          <c:showVal val="0"/>
          <c:showCatName val="0"/>
          <c:showSerName val="0"/>
          <c:showPercent val="0"/>
          <c:showBubbleSize val="0"/>
        </c:dLbls>
        <c:gapWidth val="150"/>
        <c:axId val="301625536"/>
        <c:axId val="3016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1C-4D09-8ADB-D54D1A89470A}"/>
            </c:ext>
          </c:extLst>
        </c:ser>
        <c:dLbls>
          <c:showLegendKey val="0"/>
          <c:showVal val="0"/>
          <c:showCatName val="0"/>
          <c:showSerName val="0"/>
          <c:showPercent val="0"/>
          <c:showBubbleSize val="0"/>
        </c:dLbls>
        <c:marker val="1"/>
        <c:smooth val="0"/>
        <c:axId val="301625536"/>
        <c:axId val="301627104"/>
      </c:lineChart>
      <c:dateAx>
        <c:axId val="301625536"/>
        <c:scaling>
          <c:orientation val="minMax"/>
        </c:scaling>
        <c:delete val="1"/>
        <c:axPos val="b"/>
        <c:numFmt formatCode="ge" sourceLinked="1"/>
        <c:majorTickMark val="none"/>
        <c:minorTickMark val="none"/>
        <c:tickLblPos val="none"/>
        <c:crossAx val="301627104"/>
        <c:crosses val="autoZero"/>
        <c:auto val="1"/>
        <c:lblOffset val="100"/>
        <c:baseTimeUnit val="years"/>
      </c:dateAx>
      <c:valAx>
        <c:axId val="3016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641.14</c:v>
                </c:pt>
                <c:pt idx="1">
                  <c:v>900</c:v>
                </c:pt>
                <c:pt idx="2">
                  <c:v>1047.42</c:v>
                </c:pt>
                <c:pt idx="3">
                  <c:v>1153.45</c:v>
                </c:pt>
                <c:pt idx="4">
                  <c:v>1031.18</c:v>
                </c:pt>
              </c:numCache>
            </c:numRef>
          </c:val>
          <c:extLst xmlns:c16r2="http://schemas.microsoft.com/office/drawing/2015/06/chart">
            <c:ext xmlns:c16="http://schemas.microsoft.com/office/drawing/2014/chart" uri="{C3380CC4-5D6E-409C-BE32-E72D297353CC}">
              <c16:uniqueId val="{00000000-DD62-4620-81E3-1DD5609BD5E8}"/>
            </c:ext>
          </c:extLst>
        </c:ser>
        <c:dLbls>
          <c:showLegendKey val="0"/>
          <c:showVal val="0"/>
          <c:showCatName val="0"/>
          <c:showSerName val="0"/>
          <c:showPercent val="0"/>
          <c:showBubbleSize val="0"/>
        </c:dLbls>
        <c:gapWidth val="150"/>
        <c:axId val="301625928"/>
        <c:axId val="30162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DD62-4620-81E3-1DD5609BD5E8}"/>
            </c:ext>
          </c:extLst>
        </c:ser>
        <c:dLbls>
          <c:showLegendKey val="0"/>
          <c:showVal val="0"/>
          <c:showCatName val="0"/>
          <c:showSerName val="0"/>
          <c:showPercent val="0"/>
          <c:showBubbleSize val="0"/>
        </c:dLbls>
        <c:marker val="1"/>
        <c:smooth val="0"/>
        <c:axId val="301625928"/>
        <c:axId val="301627496"/>
      </c:lineChart>
      <c:dateAx>
        <c:axId val="301625928"/>
        <c:scaling>
          <c:orientation val="minMax"/>
        </c:scaling>
        <c:delete val="1"/>
        <c:axPos val="b"/>
        <c:numFmt formatCode="ge" sourceLinked="1"/>
        <c:majorTickMark val="none"/>
        <c:minorTickMark val="none"/>
        <c:tickLblPos val="none"/>
        <c:crossAx val="301627496"/>
        <c:crosses val="autoZero"/>
        <c:auto val="1"/>
        <c:lblOffset val="100"/>
        <c:baseTimeUnit val="years"/>
      </c:dateAx>
      <c:valAx>
        <c:axId val="30162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2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69.930000000000007</c:v>
                </c:pt>
                <c:pt idx="1">
                  <c:v>48.23</c:v>
                </c:pt>
                <c:pt idx="2">
                  <c:v>52.72</c:v>
                </c:pt>
                <c:pt idx="3">
                  <c:v>63.68</c:v>
                </c:pt>
                <c:pt idx="4">
                  <c:v>72</c:v>
                </c:pt>
              </c:numCache>
            </c:numRef>
          </c:val>
          <c:extLst xmlns:c16r2="http://schemas.microsoft.com/office/drawing/2015/06/chart">
            <c:ext xmlns:c16="http://schemas.microsoft.com/office/drawing/2014/chart" uri="{C3380CC4-5D6E-409C-BE32-E72D297353CC}">
              <c16:uniqueId val="{00000000-C964-446D-AC33-D85CB77B3B21}"/>
            </c:ext>
          </c:extLst>
        </c:ser>
        <c:dLbls>
          <c:showLegendKey val="0"/>
          <c:showVal val="0"/>
          <c:showCatName val="0"/>
          <c:showSerName val="0"/>
          <c:showPercent val="0"/>
          <c:showBubbleSize val="0"/>
        </c:dLbls>
        <c:gapWidth val="150"/>
        <c:axId val="300739736"/>
        <c:axId val="30073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C964-446D-AC33-D85CB77B3B21}"/>
            </c:ext>
          </c:extLst>
        </c:ser>
        <c:dLbls>
          <c:showLegendKey val="0"/>
          <c:showVal val="0"/>
          <c:showCatName val="0"/>
          <c:showSerName val="0"/>
          <c:showPercent val="0"/>
          <c:showBubbleSize val="0"/>
        </c:dLbls>
        <c:marker val="1"/>
        <c:smooth val="0"/>
        <c:axId val="300739736"/>
        <c:axId val="300739344"/>
      </c:lineChart>
      <c:dateAx>
        <c:axId val="300739736"/>
        <c:scaling>
          <c:orientation val="minMax"/>
        </c:scaling>
        <c:delete val="1"/>
        <c:axPos val="b"/>
        <c:numFmt formatCode="ge" sourceLinked="1"/>
        <c:majorTickMark val="none"/>
        <c:minorTickMark val="none"/>
        <c:tickLblPos val="none"/>
        <c:crossAx val="300739344"/>
        <c:crosses val="autoZero"/>
        <c:auto val="1"/>
        <c:lblOffset val="100"/>
        <c:baseTimeUnit val="years"/>
      </c:dateAx>
      <c:valAx>
        <c:axId val="30073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3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176.79</c:v>
                </c:pt>
                <c:pt idx="1">
                  <c:v>274.74</c:v>
                </c:pt>
                <c:pt idx="2">
                  <c:v>245.23</c:v>
                </c:pt>
                <c:pt idx="3">
                  <c:v>199.58</c:v>
                </c:pt>
                <c:pt idx="4">
                  <c:v>176.41</c:v>
                </c:pt>
              </c:numCache>
            </c:numRef>
          </c:val>
          <c:extLst xmlns:c16r2="http://schemas.microsoft.com/office/drawing/2015/06/chart">
            <c:ext xmlns:c16="http://schemas.microsoft.com/office/drawing/2014/chart" uri="{C3380CC4-5D6E-409C-BE32-E72D297353CC}">
              <c16:uniqueId val="{00000000-9A65-4AA0-99F6-4EF651279C10}"/>
            </c:ext>
          </c:extLst>
        </c:ser>
        <c:dLbls>
          <c:showLegendKey val="0"/>
          <c:showVal val="0"/>
          <c:showCatName val="0"/>
          <c:showSerName val="0"/>
          <c:showPercent val="0"/>
          <c:showBubbleSize val="0"/>
        </c:dLbls>
        <c:gapWidth val="150"/>
        <c:axId val="300746008"/>
        <c:axId val="30074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9A65-4AA0-99F6-4EF651279C10}"/>
            </c:ext>
          </c:extLst>
        </c:ser>
        <c:dLbls>
          <c:showLegendKey val="0"/>
          <c:showVal val="0"/>
          <c:showCatName val="0"/>
          <c:showSerName val="0"/>
          <c:showPercent val="0"/>
          <c:showBubbleSize val="0"/>
        </c:dLbls>
        <c:marker val="1"/>
        <c:smooth val="0"/>
        <c:axId val="300746008"/>
        <c:axId val="300745224"/>
      </c:lineChart>
      <c:dateAx>
        <c:axId val="300746008"/>
        <c:scaling>
          <c:orientation val="minMax"/>
        </c:scaling>
        <c:delete val="1"/>
        <c:axPos val="b"/>
        <c:numFmt formatCode="ge" sourceLinked="1"/>
        <c:majorTickMark val="none"/>
        <c:minorTickMark val="none"/>
        <c:tickLblPos val="none"/>
        <c:crossAx val="300745224"/>
        <c:crosses val="autoZero"/>
        <c:auto val="1"/>
        <c:lblOffset val="100"/>
        <c:baseTimeUnit val="years"/>
      </c:dateAx>
      <c:valAx>
        <c:axId val="30074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4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埼玉県　吉見町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19421</v>
      </c>
      <c r="AM8" s="72"/>
      <c r="AN8" s="72"/>
      <c r="AO8" s="72"/>
      <c r="AP8" s="72"/>
      <c r="AQ8" s="72"/>
      <c r="AR8" s="72"/>
      <c r="AS8" s="72"/>
      <c r="AT8" s="71">
        <f>データ!T6</f>
        <v>38.64</v>
      </c>
      <c r="AU8" s="71"/>
      <c r="AV8" s="71"/>
      <c r="AW8" s="71"/>
      <c r="AX8" s="71"/>
      <c r="AY8" s="71"/>
      <c r="AZ8" s="71"/>
      <c r="BA8" s="71"/>
      <c r="BB8" s="71">
        <f>データ!U6</f>
        <v>502.61</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27.94</v>
      </c>
      <c r="Q10" s="71"/>
      <c r="R10" s="71"/>
      <c r="S10" s="71"/>
      <c r="T10" s="71"/>
      <c r="U10" s="71"/>
      <c r="V10" s="71"/>
      <c r="W10" s="71">
        <f>データ!Q6</f>
        <v>100</v>
      </c>
      <c r="X10" s="71"/>
      <c r="Y10" s="71"/>
      <c r="Z10" s="71"/>
      <c r="AA10" s="71"/>
      <c r="AB10" s="71"/>
      <c r="AC10" s="71"/>
      <c r="AD10" s="72">
        <f>データ!R6</f>
        <v>2106</v>
      </c>
      <c r="AE10" s="72"/>
      <c r="AF10" s="72"/>
      <c r="AG10" s="72"/>
      <c r="AH10" s="72"/>
      <c r="AI10" s="72"/>
      <c r="AJ10" s="72"/>
      <c r="AK10" s="2"/>
      <c r="AL10" s="72">
        <f>データ!V6</f>
        <v>5396</v>
      </c>
      <c r="AM10" s="72"/>
      <c r="AN10" s="72"/>
      <c r="AO10" s="72"/>
      <c r="AP10" s="72"/>
      <c r="AQ10" s="72"/>
      <c r="AR10" s="72"/>
      <c r="AS10" s="72"/>
      <c r="AT10" s="71">
        <f>データ!W6</f>
        <v>7.73</v>
      </c>
      <c r="AU10" s="71"/>
      <c r="AV10" s="71"/>
      <c r="AW10" s="71"/>
      <c r="AX10" s="71"/>
      <c r="AY10" s="71"/>
      <c r="AZ10" s="71"/>
      <c r="BA10" s="71"/>
      <c r="BB10" s="71">
        <f>データ!X6</f>
        <v>698.06</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124</v>
      </c>
      <c r="BM16" s="63"/>
      <c r="BN16" s="63"/>
      <c r="BO16" s="63"/>
      <c r="BP16" s="63"/>
      <c r="BQ16" s="63"/>
      <c r="BR16" s="63"/>
      <c r="BS16" s="63"/>
      <c r="BT16" s="63"/>
      <c r="BU16" s="63"/>
      <c r="BV16" s="63"/>
      <c r="BW16" s="63"/>
      <c r="BX16" s="63"/>
      <c r="BY16" s="63"/>
      <c r="BZ16" s="6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Yl//LBJsthBKk/dl6tDB//HNntHq41Ox3Tvxh0mpI3DOxvP8KeLPGYptf839yTqxp6TnpbPUaMHzw2Qc7ALH6w==" saltValue="ms9gmTmlrhxF4mYulAhAK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113476</v>
      </c>
      <c r="D6" s="32">
        <f t="shared" si="3"/>
        <v>47</v>
      </c>
      <c r="E6" s="32">
        <f t="shared" si="3"/>
        <v>17</v>
      </c>
      <c r="F6" s="32">
        <f t="shared" si="3"/>
        <v>5</v>
      </c>
      <c r="G6" s="32">
        <f t="shared" si="3"/>
        <v>0</v>
      </c>
      <c r="H6" s="32" t="str">
        <f t="shared" si="3"/>
        <v>埼玉県　吉見町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27.94</v>
      </c>
      <c r="Q6" s="33">
        <f t="shared" si="3"/>
        <v>100</v>
      </c>
      <c r="R6" s="33">
        <f t="shared" si="3"/>
        <v>2106</v>
      </c>
      <c r="S6" s="33">
        <f t="shared" si="3"/>
        <v>19421</v>
      </c>
      <c r="T6" s="33">
        <f t="shared" si="3"/>
        <v>38.64</v>
      </c>
      <c r="U6" s="33">
        <f t="shared" si="3"/>
        <v>502.61</v>
      </c>
      <c r="V6" s="33">
        <f t="shared" si="3"/>
        <v>5396</v>
      </c>
      <c r="W6" s="33">
        <f t="shared" si="3"/>
        <v>7.73</v>
      </c>
      <c r="X6" s="33">
        <f t="shared" si="3"/>
        <v>698.06</v>
      </c>
      <c r="Y6" s="34">
        <f>IF(Y7="",NA(),Y7)</f>
        <v>69.05</v>
      </c>
      <c r="Z6" s="34">
        <f t="shared" ref="Z6:AH6" si="4">IF(Z7="",NA(),Z7)</f>
        <v>57.65</v>
      </c>
      <c r="AA6" s="34">
        <f t="shared" si="4"/>
        <v>55.92</v>
      </c>
      <c r="AB6" s="34">
        <f t="shared" si="4"/>
        <v>57.47</v>
      </c>
      <c r="AC6" s="34">
        <f t="shared" si="4"/>
        <v>52.95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641.14</v>
      </c>
      <c r="BG6" s="34">
        <f t="shared" ref="BG6:BO6" si="7">IF(BG7="",NA(),BG7)</f>
        <v>900</v>
      </c>
      <c r="BH6" s="34">
        <f t="shared" si="7"/>
        <v>1047.42</v>
      </c>
      <c r="BI6" s="34">
        <f t="shared" si="7"/>
        <v>1153.45</v>
      </c>
      <c r="BJ6" s="34">
        <f t="shared" si="7"/>
        <v>1031.18</v>
      </c>
      <c r="BK6" s="34">
        <f t="shared" si="7"/>
        <v>1126.77</v>
      </c>
      <c r="BL6" s="34">
        <f t="shared" si="7"/>
        <v>1044.8</v>
      </c>
      <c r="BM6" s="34">
        <f t="shared" si="7"/>
        <v>1081.8</v>
      </c>
      <c r="BN6" s="34">
        <f t="shared" si="7"/>
        <v>974.93</v>
      </c>
      <c r="BO6" s="34">
        <f t="shared" si="7"/>
        <v>855.8</v>
      </c>
      <c r="BP6" s="33" t="str">
        <f>IF(BP7="","",IF(BP7="-","【-】","【"&amp;SUBSTITUTE(TEXT(BP7,"#,##0.00"),"-","△")&amp;"】"))</f>
        <v>【814.89】</v>
      </c>
      <c r="BQ6" s="34">
        <f>IF(BQ7="",NA(),BQ7)</f>
        <v>69.930000000000007</v>
      </c>
      <c r="BR6" s="34">
        <f t="shared" ref="BR6:BZ6" si="8">IF(BR7="",NA(),BR7)</f>
        <v>48.23</v>
      </c>
      <c r="BS6" s="34">
        <f t="shared" si="8"/>
        <v>52.72</v>
      </c>
      <c r="BT6" s="34">
        <f t="shared" si="8"/>
        <v>63.68</v>
      </c>
      <c r="BU6" s="34">
        <f t="shared" si="8"/>
        <v>72</v>
      </c>
      <c r="BV6" s="34">
        <f t="shared" si="8"/>
        <v>50.9</v>
      </c>
      <c r="BW6" s="34">
        <f t="shared" si="8"/>
        <v>50.82</v>
      </c>
      <c r="BX6" s="34">
        <f t="shared" si="8"/>
        <v>52.19</v>
      </c>
      <c r="BY6" s="34">
        <f t="shared" si="8"/>
        <v>55.32</v>
      </c>
      <c r="BZ6" s="34">
        <f t="shared" si="8"/>
        <v>59.8</v>
      </c>
      <c r="CA6" s="33" t="str">
        <f>IF(CA7="","",IF(CA7="-","【-】","【"&amp;SUBSTITUTE(TEXT(CA7,"#,##0.00"),"-","△")&amp;"】"))</f>
        <v>【60.64】</v>
      </c>
      <c r="CB6" s="34">
        <f>IF(CB7="",NA(),CB7)</f>
        <v>176.79</v>
      </c>
      <c r="CC6" s="34">
        <f t="shared" ref="CC6:CK6" si="9">IF(CC7="",NA(),CC7)</f>
        <v>274.74</v>
      </c>
      <c r="CD6" s="34">
        <f t="shared" si="9"/>
        <v>245.23</v>
      </c>
      <c r="CE6" s="34">
        <f t="shared" si="9"/>
        <v>199.58</v>
      </c>
      <c r="CF6" s="34">
        <f t="shared" si="9"/>
        <v>176.41</v>
      </c>
      <c r="CG6" s="34">
        <f t="shared" si="9"/>
        <v>293.27</v>
      </c>
      <c r="CH6" s="34">
        <f t="shared" si="9"/>
        <v>300.52</v>
      </c>
      <c r="CI6" s="34">
        <f t="shared" si="9"/>
        <v>296.14</v>
      </c>
      <c r="CJ6" s="34">
        <f t="shared" si="9"/>
        <v>283.17</v>
      </c>
      <c r="CK6" s="34">
        <f t="shared" si="9"/>
        <v>263.76</v>
      </c>
      <c r="CL6" s="33" t="str">
        <f>IF(CL7="","",IF(CL7="-","【-】","【"&amp;SUBSTITUTE(TEXT(CL7,"#,##0.00"),"-","△")&amp;"】"))</f>
        <v>【255.52】</v>
      </c>
      <c r="CM6" s="34">
        <f>IF(CM7="",NA(),CM7)</f>
        <v>59.91</v>
      </c>
      <c r="CN6" s="34">
        <f t="shared" ref="CN6:CV6" si="10">IF(CN7="",NA(),CN7)</f>
        <v>65.06</v>
      </c>
      <c r="CO6" s="34">
        <f t="shared" si="10"/>
        <v>80.25</v>
      </c>
      <c r="CP6" s="34">
        <f t="shared" si="10"/>
        <v>51.63</v>
      </c>
      <c r="CQ6" s="34">
        <f t="shared" si="10"/>
        <v>53.49</v>
      </c>
      <c r="CR6" s="34">
        <f t="shared" si="10"/>
        <v>53.78</v>
      </c>
      <c r="CS6" s="34">
        <f t="shared" si="10"/>
        <v>53.24</v>
      </c>
      <c r="CT6" s="34">
        <f t="shared" si="10"/>
        <v>52.31</v>
      </c>
      <c r="CU6" s="34">
        <f t="shared" si="10"/>
        <v>60.65</v>
      </c>
      <c r="CV6" s="34">
        <f t="shared" si="10"/>
        <v>51.75</v>
      </c>
      <c r="CW6" s="33" t="str">
        <f>IF(CW7="","",IF(CW7="-","【-】","【"&amp;SUBSTITUTE(TEXT(CW7,"#,##0.00"),"-","△")&amp;"】"))</f>
        <v>【52.49】</v>
      </c>
      <c r="CX6" s="34">
        <f>IF(CX7="",NA(),CX7)</f>
        <v>98.34</v>
      </c>
      <c r="CY6" s="34">
        <f t="shared" ref="CY6:DG6" si="11">IF(CY7="",NA(),CY7)</f>
        <v>93.39</v>
      </c>
      <c r="CZ6" s="34">
        <f t="shared" si="11"/>
        <v>95.05</v>
      </c>
      <c r="DA6" s="34">
        <f t="shared" si="11"/>
        <v>95.31</v>
      </c>
      <c r="DB6" s="34">
        <f t="shared" si="11"/>
        <v>95.48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113476</v>
      </c>
      <c r="D7" s="36">
        <v>47</v>
      </c>
      <c r="E7" s="36">
        <v>17</v>
      </c>
      <c r="F7" s="36">
        <v>5</v>
      </c>
      <c r="G7" s="36">
        <v>0</v>
      </c>
      <c r="H7" s="36" t="s">
        <v>109</v>
      </c>
      <c r="I7" s="36" t="s">
        <v>110</v>
      </c>
      <c r="J7" s="36" t="s">
        <v>111</v>
      </c>
      <c r="K7" s="36" t="s">
        <v>112</v>
      </c>
      <c r="L7" s="36" t="s">
        <v>113</v>
      </c>
      <c r="M7" s="36" t="s">
        <v>114</v>
      </c>
      <c r="N7" s="37" t="s">
        <v>115</v>
      </c>
      <c r="O7" s="37" t="s">
        <v>116</v>
      </c>
      <c r="P7" s="37">
        <v>27.94</v>
      </c>
      <c r="Q7" s="37">
        <v>100</v>
      </c>
      <c r="R7" s="37">
        <v>2106</v>
      </c>
      <c r="S7" s="37">
        <v>19421</v>
      </c>
      <c r="T7" s="37">
        <v>38.64</v>
      </c>
      <c r="U7" s="37">
        <v>502.61</v>
      </c>
      <c r="V7" s="37">
        <v>5396</v>
      </c>
      <c r="W7" s="37">
        <v>7.73</v>
      </c>
      <c r="X7" s="37">
        <v>698.06</v>
      </c>
      <c r="Y7" s="37">
        <v>69.05</v>
      </c>
      <c r="Z7" s="37">
        <v>57.65</v>
      </c>
      <c r="AA7" s="37">
        <v>55.92</v>
      </c>
      <c r="AB7" s="37">
        <v>57.47</v>
      </c>
      <c r="AC7" s="37">
        <v>52.95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641.14</v>
      </c>
      <c r="BG7" s="37">
        <v>900</v>
      </c>
      <c r="BH7" s="37">
        <v>1047.42</v>
      </c>
      <c r="BI7" s="37">
        <v>1153.45</v>
      </c>
      <c r="BJ7" s="37">
        <v>1031.18</v>
      </c>
      <c r="BK7" s="37">
        <v>1126.77</v>
      </c>
      <c r="BL7" s="37">
        <v>1044.8</v>
      </c>
      <c r="BM7" s="37">
        <v>1081.8</v>
      </c>
      <c r="BN7" s="37">
        <v>974.93</v>
      </c>
      <c r="BO7" s="37">
        <v>855.8</v>
      </c>
      <c r="BP7" s="37">
        <v>814.89</v>
      </c>
      <c r="BQ7" s="37">
        <v>69.930000000000007</v>
      </c>
      <c r="BR7" s="37">
        <v>48.23</v>
      </c>
      <c r="BS7" s="37">
        <v>52.72</v>
      </c>
      <c r="BT7" s="37">
        <v>63.68</v>
      </c>
      <c r="BU7" s="37">
        <v>72</v>
      </c>
      <c r="BV7" s="37">
        <v>50.9</v>
      </c>
      <c r="BW7" s="37">
        <v>50.82</v>
      </c>
      <c r="BX7" s="37">
        <v>52.19</v>
      </c>
      <c r="BY7" s="37">
        <v>55.32</v>
      </c>
      <c r="BZ7" s="37">
        <v>59.8</v>
      </c>
      <c r="CA7" s="37">
        <v>60.64</v>
      </c>
      <c r="CB7" s="37">
        <v>176.79</v>
      </c>
      <c r="CC7" s="37">
        <v>274.74</v>
      </c>
      <c r="CD7" s="37">
        <v>245.23</v>
      </c>
      <c r="CE7" s="37">
        <v>199.58</v>
      </c>
      <c r="CF7" s="37">
        <v>176.41</v>
      </c>
      <c r="CG7" s="37">
        <v>293.27</v>
      </c>
      <c r="CH7" s="37">
        <v>300.52</v>
      </c>
      <c r="CI7" s="37">
        <v>296.14</v>
      </c>
      <c r="CJ7" s="37">
        <v>283.17</v>
      </c>
      <c r="CK7" s="37">
        <v>263.76</v>
      </c>
      <c r="CL7" s="37">
        <v>255.52</v>
      </c>
      <c r="CM7" s="37">
        <v>59.91</v>
      </c>
      <c r="CN7" s="37">
        <v>65.06</v>
      </c>
      <c r="CO7" s="37">
        <v>80.25</v>
      </c>
      <c r="CP7" s="37">
        <v>51.63</v>
      </c>
      <c r="CQ7" s="37">
        <v>53.49</v>
      </c>
      <c r="CR7" s="37">
        <v>53.78</v>
      </c>
      <c r="CS7" s="37">
        <v>53.24</v>
      </c>
      <c r="CT7" s="37">
        <v>52.31</v>
      </c>
      <c r="CU7" s="37">
        <v>60.65</v>
      </c>
      <c r="CV7" s="37">
        <v>51.75</v>
      </c>
      <c r="CW7" s="37">
        <v>52.49</v>
      </c>
      <c r="CX7" s="37">
        <v>98.34</v>
      </c>
      <c r="CY7" s="37">
        <v>93.39</v>
      </c>
      <c r="CZ7" s="37">
        <v>95.05</v>
      </c>
      <c r="DA7" s="37">
        <v>95.31</v>
      </c>
      <c r="DB7" s="37">
        <v>95.48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