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7OoxdZ9nhqG2+D84SEoePAK/3m3D4gwESTSpwQ47Y9MyqFZTeGqsmQFUCiHQl9yv6Uay3DbnnX2/1Kokhd+rQ==" workbookSaltValue="xxOSA9hT7sIniTmV89Vixg==" workbookSpinCount="100000" lockStructure="1"/>
  <bookViews>
    <workbookView xWindow="-15" yWindow="15" windowWidth="20520" windowHeight="400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B8" i="4"/>
  <c r="MN54" i="4" l="1"/>
  <c r="MH78" i="4"/>
  <c r="IZ54" i="4"/>
  <c r="IZ32" i="4"/>
  <c r="HM78" i="4"/>
  <c r="FL54" i="4"/>
  <c r="FL32" i="4"/>
  <c r="CS78" i="4"/>
  <c r="BX54" i="4"/>
  <c r="BX32" i="4"/>
  <c r="MN32" i="4"/>
  <c r="C11" i="5"/>
  <c r="D11" i="5"/>
  <c r="E11" i="5"/>
  <c r="B11" i="5"/>
  <c r="DS32" i="4" l="1"/>
  <c r="FH78" i="4"/>
  <c r="DS54" i="4"/>
  <c r="AN78" i="4"/>
  <c r="AE54" i="4"/>
  <c r="AE32" i="4"/>
  <c r="HG54" i="4"/>
  <c r="KU54" i="4"/>
  <c r="KU32" i="4"/>
  <c r="KC78" i="4"/>
  <c r="HG32" i="4"/>
  <c r="JJ78" i="4"/>
  <c r="GR54" i="4"/>
  <c r="EO78" i="4"/>
  <c r="DD54" i="4"/>
  <c r="DD32" i="4"/>
  <c r="KF32" i="4"/>
  <c r="U78" i="4"/>
  <c r="P54" i="4"/>
  <c r="P32" i="4"/>
  <c r="KF54" i="4"/>
  <c r="GR32" i="4"/>
  <c r="LY54" i="4"/>
  <c r="LO78" i="4"/>
  <c r="IK54" i="4"/>
  <c r="IK32" i="4"/>
  <c r="BI54" i="4"/>
  <c r="BI32" i="4"/>
  <c r="LY32" i="4"/>
  <c r="GT78" i="4"/>
  <c r="EW54" i="4"/>
  <c r="EW32" i="4"/>
  <c r="BZ78" i="4"/>
  <c r="EH32" i="4"/>
  <c r="BG78" i="4"/>
  <c r="AT54" i="4"/>
  <c r="AT32" i="4"/>
  <c r="LJ54" i="4"/>
  <c r="LJ32" i="4"/>
  <c r="GA78" i="4"/>
  <c r="KV78" i="4"/>
  <c r="HV54" i="4"/>
  <c r="HV32" i="4"/>
  <c r="EH54" i="4"/>
</calcChain>
</file>

<file path=xl/sharedStrings.xml><?xml version="1.0" encoding="utf-8"?>
<sst xmlns="http://schemas.openxmlformats.org/spreadsheetml/2006/main" count="287" uniqueCount="152">
  <si>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</si>
  <si>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</si>
  <si>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</si>
  <si>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</si>
  <si>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</si>
  <si>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</si>
  <si>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</si>
  <si>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</si>
  <si>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</si>
  <si>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</si>
  <si>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</si>
  <si>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</si>
  <si>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</si>
  <si>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</si>
  <si>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</si>
  <si>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</si>
  <si>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</si>
  <si>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</si>
  <si>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</si>
  <si>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</si>
  <si>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</si>
  <si>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</si>
  <si>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</si>
  <si>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</si>
  <si>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</si>
  <si>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</si>
  <si>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</si>
  <si>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</si>
  <si>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</si>
  <si>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</si>
  <si>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</si>
  <si>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</si>
  <si>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</si>
  <si>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</si>
  <si>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</si>
  <si>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</si>
  <si>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</si>
  <si>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</si>
  <si>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</si>
  <si>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</si>
  <si>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</si>
  <si>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</si>
  <si>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</si>
  <si>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</si>
  <si>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</si>
  <si>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</si>
  <si>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</si>
  <si>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</si>
  <si>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</si>
  <si>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</si>
  <si>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</si>
  <si>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</si>
  <si>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</si>
  <si>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</si>
  <si>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</si>
  <si>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</si>
  <si>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</si>
  <si>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</si>
  <si>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</si>
  <si>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</si>
  <si>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</si>
  <si>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</si>
  <si>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</si>
  <si>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</si>
  <si>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</si>
  <si>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</si>
  <si>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</si>
  <si>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</si>
  <si>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</si>
  <si>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</si>
  <si>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</si>
  <si>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</si>
  <si>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</si>
  <si>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</si>
  <si>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</si>
  <si>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</si>
  <si>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</si>
  <si>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</si>
  <si>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</si>
  <si>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</si>
  <si>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</si>
  <si>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</si>
  <si>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</si>
  <si>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</si>
  <si>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</si>
  <si>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</si>
  <si>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</si>
  <si>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</si>
  <si>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</si>
  <si>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</si>
  <si>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</si>
  <si>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</si>
  <si>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</si>
  <si>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</si>
  <si>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</si>
  <si>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</si>
  <si>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</si>
  <si>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</si>
  <si>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</si>
  <si>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</si>
  <si>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</si>
  <si>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</si>
  <si>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</si>
  <si>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</si>
  <si>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</si>
  <si>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</si>
  <si>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</si>
  <si>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</si>
  <si>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</si>
  <si>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</si>
  <si>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</si>
  <si>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</si>
  <si>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</si>
  <si>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</si>
  <si>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</si>
  <si>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</si>
  <si>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</si>
  <si>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</si>
  <si>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</si>
  <si>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</si>
  <si>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</si>
  <si>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</si>
  <si>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</si>
  <si>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</si>
  <si>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</si>
  <si>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</si>
  <si>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</si>
  <si>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埼玉県</t>
  </si>
  <si>
    <t>春日部市</t>
  </si>
  <si>
    <t>春日部市立医療センター</t>
  </si>
  <si>
    <t>条例全部</t>
  </si>
  <si>
    <t>病院事業</t>
  </si>
  <si>
    <t>一般病院</t>
  </si>
  <si>
    <t>300床以上～400床未満</t>
  </si>
  <si>
    <t>自治体職員</t>
  </si>
  <si>
    <t>直営</t>
  </si>
  <si>
    <t>対象</t>
  </si>
  <si>
    <t>未 訓 ガ</t>
  </si>
  <si>
    <t>救 臨 が 感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</si>
  <si>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</si>
  <si>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</si>
  <si>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</si>
  <si>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</si>
  <si>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</si>
  <si>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</si>
  <si>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</si>
  <si>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</si>
  <si>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</si>
  <si>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医療連携体制を支える地域の基幹病院として、地域で不足する専門的な医療を実施している。
また、地域がん診療連携拠点病院としての機能強化を図りながら、小児、周産期、救急、災害時医療などの地域拠点病院としての役割を担っている。
</t>
    <phoneticPr fontId="5"/>
  </si>
  <si>
    <t>①有形固定資産減価償却率、②機械備品減価償却率は、新病院建物等の減価償却が始まったことで若干上昇したものの、当面は老朽化の問題はない。
今後は施設等の経年劣化、医療機械の計画的な更新に備えていく。
③１床当たり有形固定資産は、新病院建物、構築物および新規導入した医療機械等の計上に伴い、高く推移している。</t>
    <rPh sb="32" eb="34">
      <t>ゲンカ</t>
    </rPh>
    <rPh sb="34" eb="36">
      <t>ショウキャク</t>
    </rPh>
    <rPh sb="37" eb="38">
      <t>ハジ</t>
    </rPh>
    <rPh sb="44" eb="46">
      <t>ジャッカン</t>
    </rPh>
    <rPh sb="46" eb="48">
      <t>ジョウショウ</t>
    </rPh>
    <rPh sb="85" eb="88">
      <t>ケイカクテキ</t>
    </rPh>
    <rPh sb="143" eb="144">
      <t>タカ</t>
    </rPh>
    <rPh sb="145" eb="147">
      <t>スイイ</t>
    </rPh>
    <phoneticPr fontId="5"/>
  </si>
  <si>
    <t xml:space="preserve">当センターの経営状況については、新病院開院後はじめての通年運営となったこともあり、入院・外来収益が堅実な伸びを示した。
今後は、中期実施計画に基づき手術件数、紹介率および逆紹介率の向上を図り、安定した持続可能な経営基盤を確立していく。
</t>
    <rPh sb="0" eb="1">
      <t>トウ</t>
    </rPh>
    <rPh sb="85" eb="86">
      <t>ギャク</t>
    </rPh>
    <rPh sb="86" eb="88">
      <t>ショウカイ</t>
    </rPh>
    <rPh sb="88" eb="89">
      <t>リツ</t>
    </rPh>
    <phoneticPr fontId="5"/>
  </si>
  <si>
    <t>①経常収支比率、②医業収支比率は、人件費、材料費等の増があったものの入院・外来患者数が堅調に推移したことにより入院・外来収益が増となり、大幅に上昇した。
③累積欠損金は、平成28年度決算時に解消した。
④病床利用率は、内科、産婦人科を中心に患者数が増となり、類似病院平均値を上回った。
⑤入院患者１人１日当たり収益は、手術件数の増および前立腺がんのダビンチ手術開始などにより、大幅な増額となった。
⑥外来患者１人１日当たり収益は、高額な薬品を使用する抗がん剤治療の影響で増加傾向である。
⑦職員給与費対医業収益比率は、患者数の増に対応するため医師、看護師等を増員したものの医業収益が大幅な増となった影響で、下降した。
⑧材料費対医業収益比率は、高額な抗がん剤の使用の増により高く推移している。</t>
    <rPh sb="9" eb="11">
      <t>イギョウ</t>
    </rPh>
    <rPh sb="11" eb="13">
      <t>シュウシ</t>
    </rPh>
    <rPh sb="13" eb="15">
      <t>ヒリツ</t>
    </rPh>
    <rPh sb="17" eb="20">
      <t>ジンケンヒ</t>
    </rPh>
    <rPh sb="21" eb="24">
      <t>ザイリョウヒ</t>
    </rPh>
    <rPh sb="24" eb="25">
      <t>トウ</t>
    </rPh>
    <rPh sb="26" eb="27">
      <t>ゾウ</t>
    </rPh>
    <rPh sb="34" eb="36">
      <t>ニュウイン</t>
    </rPh>
    <rPh sb="37" eb="39">
      <t>ガイライ</t>
    </rPh>
    <rPh sb="39" eb="42">
      <t>カンジャスウ</t>
    </rPh>
    <rPh sb="43" eb="45">
      <t>ケンチョウ</t>
    </rPh>
    <rPh sb="46" eb="48">
      <t>スイイ</t>
    </rPh>
    <rPh sb="55" eb="57">
      <t>ニュウイン</t>
    </rPh>
    <rPh sb="58" eb="60">
      <t>ガイライ</t>
    </rPh>
    <rPh sb="60" eb="62">
      <t>シュウエキ</t>
    </rPh>
    <rPh sb="63" eb="64">
      <t>ゾウ</t>
    </rPh>
    <rPh sb="68" eb="70">
      <t>オオハバ</t>
    </rPh>
    <rPh sb="71" eb="73">
      <t>ジョウショウ</t>
    </rPh>
    <rPh sb="85" eb="87">
      <t>ヘイセイ</t>
    </rPh>
    <rPh sb="89" eb="91">
      <t>ネンド</t>
    </rPh>
    <rPh sb="91" eb="93">
      <t>ケッサン</t>
    </rPh>
    <rPh sb="93" eb="94">
      <t>ジ</t>
    </rPh>
    <rPh sb="95" eb="97">
      <t>カイショウ</t>
    </rPh>
    <rPh sb="109" eb="111">
      <t>ナイカ</t>
    </rPh>
    <rPh sb="112" eb="116">
      <t>サ</t>
    </rPh>
    <rPh sb="117" eb="119">
      <t>チュウシン</t>
    </rPh>
    <rPh sb="120" eb="123">
      <t>カンジャスウ</t>
    </rPh>
    <rPh sb="129" eb="131">
      <t>ルイジ</t>
    </rPh>
    <rPh sb="137" eb="139">
      <t>ウワマワ</t>
    </rPh>
    <rPh sb="188" eb="190">
      <t>オオハバ</t>
    </rPh>
    <rPh sb="191" eb="192">
      <t>ゾウ</t>
    </rPh>
    <rPh sb="192" eb="193">
      <t>ガク</t>
    </rPh>
    <rPh sb="232" eb="234">
      <t>エイキョウ</t>
    </rPh>
    <rPh sb="235" eb="237">
      <t>ゾウカ</t>
    </rPh>
    <rPh sb="259" eb="262">
      <t>カンジャスウ</t>
    </rPh>
    <rPh sb="265" eb="267">
      <t>タイオウ</t>
    </rPh>
    <rPh sb="277" eb="278">
      <t>トウ</t>
    </rPh>
    <rPh sb="286" eb="288">
      <t>イギョウ</t>
    </rPh>
    <rPh sb="288" eb="290">
      <t>シュウエキ</t>
    </rPh>
    <rPh sb="291" eb="293">
      <t>オオハバ</t>
    </rPh>
    <rPh sb="299" eb="301">
      <t>エイキョウ</t>
    </rPh>
    <rPh sb="303" eb="305">
      <t>カコウ</t>
    </rPh>
    <rPh sb="337" eb="338">
      <t>タカ</t>
    </rPh>
    <rPh sb="339" eb="341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</si>
</sst>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65</c:v>
                </c:pt>
                <c:pt idx="2">
                  <c:v>65.3</c:v>
                </c:pt>
                <c:pt idx="3">
                  <c:v>69.099999999999994</c:v>
                </c:pt>
                <c:pt idx="4">
                  <c:v>86.4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B-42AD-AA9B-E1C0521A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8352"/>
        <c:axId val="9808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B-42AD-AA9B-E1C0521A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8352"/>
        <c:axId val="98082816"/>
      </c:lineChart>
      <c:dateAx>
        <c:axId val="9806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82816"/>
        <c:crosses val="autoZero"/>
        <c:auto val="1"/>
        <c:lblOffset val="100"/>
        <c:baseTimeUnit val="years"/>
      </c:dateAx>
      <c:valAx>
        <c:axId val="9808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068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12062</c:v>
                </c:pt>
                <c:pt idx="1">
                  <c:v>12195</c:v>
                </c:pt>
                <c:pt idx="2">
                  <c:v>13734</c:v>
                </c:pt>
                <c:pt idx="3">
                  <c:v>14560</c:v>
                </c:pt>
                <c:pt idx="4">
                  <c:v>15642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8-4207-A23D-E9B06E6C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22240"/>
        <c:axId val="9692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A8-4207-A23D-E9B06E6C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2240"/>
        <c:axId val="96924416"/>
      </c:lineChart>
      <c:dateAx>
        <c:axId val="9692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24416"/>
        <c:crosses val="autoZero"/>
        <c:auto val="1"/>
        <c:lblOffset val="100"/>
        <c:baseTimeUnit val="years"/>
      </c:dateAx>
      <c:valAx>
        <c:axId val="9692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92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50886</c:v>
                </c:pt>
                <c:pt idx="1">
                  <c:v>49638</c:v>
                </c:pt>
                <c:pt idx="2">
                  <c:v>49218</c:v>
                </c:pt>
                <c:pt idx="3">
                  <c:v>49137</c:v>
                </c:pt>
                <c:pt idx="4">
                  <c:v>51937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A-42EB-A9E0-543FF4B1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9200"/>
        <c:axId val="1047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A-42EB-A9E0-543FF4B1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9200"/>
        <c:axId val="104731008"/>
      </c:lineChart>
      <c:dateAx>
        <c:axId val="10465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31008"/>
        <c:crosses val="autoZero"/>
        <c:auto val="1"/>
        <c:lblOffset val="100"/>
        <c:baseTimeUnit val="years"/>
      </c:dateAx>
      <c:valAx>
        <c:axId val="1047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65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68</c:v>
                </c:pt>
                <c:pt idx="2">
                  <c:v>65.599999999999994</c:v>
                </c:pt>
                <c:pt idx="3">
                  <c:v>70.5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7-4BFF-8E38-003EBEF7C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94432"/>
        <c:axId val="5140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07-4BFF-8E38-003EBEF7C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4432"/>
        <c:axId val="51400704"/>
      </c:lineChart>
      <c:dateAx>
        <c:axId val="51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00704"/>
        <c:crosses val="autoZero"/>
        <c:auto val="1"/>
        <c:lblOffset val="100"/>
        <c:baseTimeUnit val="years"/>
      </c:dateAx>
      <c:valAx>
        <c:axId val="5140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394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90.9</c:v>
                </c:pt>
                <c:pt idx="2">
                  <c:v>90.8</c:v>
                </c:pt>
                <c:pt idx="3">
                  <c:v>90.6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62-4400-AC70-FABAE542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9584"/>
        <c:axId val="514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62-4400-AC70-FABAE542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9584"/>
        <c:axId val="51461504"/>
      </c:lineChart>
      <c:dateAx>
        <c:axId val="514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61504"/>
        <c:crosses val="autoZero"/>
        <c:auto val="1"/>
        <c:lblOffset val="100"/>
        <c:baseTimeUnit val="years"/>
      </c:dateAx>
      <c:valAx>
        <c:axId val="514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45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100.7</c:v>
                </c:pt>
                <c:pt idx="1">
                  <c:v>98.6</c:v>
                </c:pt>
                <c:pt idx="2">
                  <c:v>97.9</c:v>
                </c:pt>
                <c:pt idx="3">
                  <c:v>95.6</c:v>
                </c:pt>
                <c:pt idx="4">
                  <c:v>101.6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0-45D8-BEB3-6CE7050C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0160"/>
        <c:axId val="5150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40-45D8-BEB3-6CE7050C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0160"/>
        <c:axId val="51502080"/>
      </c:lineChart>
      <c:dateAx>
        <c:axId val="5150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02080"/>
        <c:crosses val="autoZero"/>
        <c:auto val="1"/>
        <c:lblOffset val="100"/>
        <c:baseTimeUnit val="years"/>
      </c:dateAx>
      <c:valAx>
        <c:axId val="5150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150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68.099999999999994</c:v>
                </c:pt>
                <c:pt idx="1">
                  <c:v>77.8</c:v>
                </c:pt>
                <c:pt idx="2">
                  <c:v>79.8</c:v>
                </c:pt>
                <c:pt idx="3">
                  <c:v>4.5</c:v>
                </c:pt>
                <c:pt idx="4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C9-4B14-87F5-DCCE3388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81536"/>
        <c:axId val="5169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C9-4B14-87F5-DCCE3388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1536"/>
        <c:axId val="51696000"/>
      </c:lineChart>
      <c:dateAx>
        <c:axId val="5168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696000"/>
        <c:crosses val="autoZero"/>
        <c:auto val="1"/>
        <c:lblOffset val="100"/>
        <c:baseTimeUnit val="years"/>
      </c:dateAx>
      <c:valAx>
        <c:axId val="5169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68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84.4</c:v>
                </c:pt>
                <c:pt idx="2">
                  <c:v>86.9</c:v>
                </c:pt>
                <c:pt idx="3">
                  <c:v>20.7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A-476D-8E6A-A996E189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A-476D-8E6A-A996E189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6592"/>
        <c:axId val="51728768"/>
      </c:lineChart>
      <c:dateAx>
        <c:axId val="51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28768"/>
        <c:crosses val="autoZero"/>
        <c:auto val="1"/>
        <c:lblOffset val="100"/>
        <c:baseTimeUnit val="years"/>
      </c:dateAx>
      <c:valAx>
        <c:axId val="517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21740366</c:v>
                </c:pt>
                <c:pt idx="1">
                  <c:v>21864134</c:v>
                </c:pt>
                <c:pt idx="2">
                  <c:v>21997351</c:v>
                </c:pt>
                <c:pt idx="3">
                  <c:v>45988628</c:v>
                </c:pt>
                <c:pt idx="4">
                  <c:v>46072242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2-4609-94E0-478EC193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264"/>
        <c:axId val="5178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E2-4609-94E0-478EC193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1264"/>
        <c:axId val="51785728"/>
      </c:lineChart>
      <c:dateAx>
        <c:axId val="517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85728"/>
        <c:crosses val="autoZero"/>
        <c:auto val="1"/>
        <c:lblOffset val="100"/>
        <c:baseTimeUnit val="years"/>
      </c:dateAx>
      <c:valAx>
        <c:axId val="517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7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24.4</c:v>
                </c:pt>
                <c:pt idx="2">
                  <c:v>26.6</c:v>
                </c:pt>
                <c:pt idx="3">
                  <c:v>27.5</c:v>
                </c:pt>
                <c:pt idx="4">
                  <c:v>27.3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0-4FE5-8F53-AAA6317E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22592"/>
        <c:axId val="5182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0-4FE5-8F53-AAA6317E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22592"/>
        <c:axId val="51824512"/>
      </c:lineChart>
      <c:dateAx>
        <c:axId val="5182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824512"/>
        <c:crosses val="autoZero"/>
        <c:auto val="1"/>
        <c:lblOffset val="100"/>
        <c:baseTimeUnit val="years"/>
      </c:dateAx>
      <c:valAx>
        <c:axId val="5182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2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53.7</c:v>
                </c:pt>
                <c:pt idx="2">
                  <c:v>53.3</c:v>
                </c:pt>
                <c:pt idx="3">
                  <c:v>52.6</c:v>
                </c:pt>
                <c:pt idx="4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C-4903-80B3-ED9B54B1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89856"/>
        <c:axId val="968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DC-4903-80B3-ED9B54B1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89856"/>
        <c:axId val="96896128"/>
      </c:lineChart>
      <c:dateAx>
        <c:axId val="968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96128"/>
        <c:crosses val="autoZero"/>
        <c:auto val="1"/>
        <c:lblOffset val="100"/>
        <c:baseTimeUnit val="years"/>
      </c:dateAx>
      <c:valAx>
        <c:axId val="968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8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80" zoomScaleNormal="80" zoomScaleSheetLayoutView="70" workbookViewId="0">
      <selection activeCell="OC42" sqref="OC42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埼玉県春日部市　春日部市立医療センター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条例全部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300床以上～400床未満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自治体職員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361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24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未 訓 ガ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臨 が 感 輪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>
        <f>データ!AC6</f>
        <v>2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363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235716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33600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332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332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148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151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100.7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98.6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97.9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95.6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101.6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94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90.9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90.8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90.6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94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65.3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68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65.599999999999994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70.5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63.5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65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65.3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69.099999999999994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86.4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99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97.7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97.2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92.2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90.2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91.1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90.1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89.6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85.3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80.7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73.099999999999994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76.3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80.7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70.5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70.599999999999994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71.3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72.599999999999994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73.5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149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50886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49638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49218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49137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51937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12062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12195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13734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14560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15642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50.7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53.7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53.3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52.6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44.7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24.2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24.4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26.6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27.5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27.3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48203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48921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50413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50510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50958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11941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12272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13096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13552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13792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54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55.6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54.8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55.8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56.1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23.2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23.2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23.9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23.8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23.9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150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68.099999999999994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77.8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79.8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4.5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9.4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64.3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84.4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86.9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20.7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32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21740366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21864134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21997351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45988628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46072242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48.9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50.3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49.8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59.9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65.400000000000006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65.7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65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66.8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40264615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41593368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42578034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45645830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47082778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62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Ha0kpPSJmUTGQ44z/vRZPC5hZUCnSnr3+HTanwv9/hefpn1sX/YNwkeqQO8YMyhoBDYfI4nLJtXAzPcFuAehoQ==" saltValue="L+/wh0wGHoKjduyi5np1K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78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83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121</v>
      </c>
      <c r="BF5" s="61" t="s">
        <v>111</v>
      </c>
      <c r="BG5" s="61" t="s">
        <v>112</v>
      </c>
      <c r="BH5" s="61" t="s">
        <v>122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120</v>
      </c>
      <c r="BP5" s="61" t="s">
        <v>121</v>
      </c>
      <c r="BQ5" s="61" t="s">
        <v>111</v>
      </c>
      <c r="BR5" s="61" t="s">
        <v>123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120</v>
      </c>
      <c r="CA5" s="61" t="s">
        <v>121</v>
      </c>
      <c r="CB5" s="61" t="s">
        <v>111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121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121</v>
      </c>
      <c r="CX5" s="61" t="s">
        <v>111</v>
      </c>
      <c r="CY5" s="61" t="s">
        <v>123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121</v>
      </c>
      <c r="DI5" s="61" t="s">
        <v>111</v>
      </c>
      <c r="DJ5" s="61" t="s">
        <v>123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121</v>
      </c>
      <c r="DT5" s="61" t="s">
        <v>111</v>
      </c>
      <c r="DU5" s="61" t="s">
        <v>123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120</v>
      </c>
      <c r="ED5" s="61" t="s">
        <v>121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124</v>
      </c>
      <c r="EN5" s="61" t="s">
        <v>120</v>
      </c>
      <c r="EO5" s="61" t="s">
        <v>121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125</v>
      </c>
      <c r="B6" s="62">
        <f>B8</f>
        <v>2017</v>
      </c>
      <c r="C6" s="62">
        <f t="shared" ref="C6:M6" si="2">C8</f>
        <v>112143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埼玉県春日部市　春日部市立医療センター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24</v>
      </c>
      <c r="R6" s="62" t="str">
        <f t="shared" si="3"/>
        <v>対象</v>
      </c>
      <c r="S6" s="62" t="str">
        <f t="shared" si="3"/>
        <v>未 訓 ガ</v>
      </c>
      <c r="T6" s="62" t="str">
        <f t="shared" si="3"/>
        <v>救 臨 が 感 輪</v>
      </c>
      <c r="U6" s="63">
        <f>U8</f>
        <v>235716</v>
      </c>
      <c r="V6" s="63">
        <f>V8</f>
        <v>33600</v>
      </c>
      <c r="W6" s="62" t="str">
        <f>W8</f>
        <v>非該当</v>
      </c>
      <c r="X6" s="62" t="str">
        <f t="shared" si="3"/>
        <v>７：１</v>
      </c>
      <c r="Y6" s="63">
        <f t="shared" si="3"/>
        <v>361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2</v>
      </c>
      <c r="AD6" s="63">
        <f t="shared" si="3"/>
        <v>363</v>
      </c>
      <c r="AE6" s="63">
        <f t="shared" si="3"/>
        <v>332</v>
      </c>
      <c r="AF6" s="63" t="str">
        <f t="shared" si="3"/>
        <v>-</v>
      </c>
      <c r="AG6" s="63">
        <f t="shared" si="3"/>
        <v>332</v>
      </c>
      <c r="AH6" s="64">
        <f>IF(AH8="-",NA(),AH8)</f>
        <v>100.7</v>
      </c>
      <c r="AI6" s="64">
        <f t="shared" ref="AI6:AQ6" si="4">IF(AI8="-",NA(),AI8)</f>
        <v>98.6</v>
      </c>
      <c r="AJ6" s="64">
        <f t="shared" si="4"/>
        <v>97.9</v>
      </c>
      <c r="AK6" s="64">
        <f t="shared" si="4"/>
        <v>95.6</v>
      </c>
      <c r="AL6" s="64">
        <f t="shared" si="4"/>
        <v>101.6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94</v>
      </c>
      <c r="AT6" s="64">
        <f t="shared" ref="AT6:BB6" si="5">IF(AT8="-",NA(),AT8)</f>
        <v>90.9</v>
      </c>
      <c r="AU6" s="64">
        <f t="shared" si="5"/>
        <v>90.8</v>
      </c>
      <c r="AV6" s="64">
        <f t="shared" si="5"/>
        <v>90.6</v>
      </c>
      <c r="AW6" s="64">
        <f t="shared" si="5"/>
        <v>94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65.3</v>
      </c>
      <c r="BE6" s="64">
        <f t="shared" ref="BE6:BM6" si="6">IF(BE8="-",NA(),BE8)</f>
        <v>68</v>
      </c>
      <c r="BF6" s="64">
        <f t="shared" si="6"/>
        <v>65.599999999999994</v>
      </c>
      <c r="BG6" s="64">
        <f t="shared" si="6"/>
        <v>70.5</v>
      </c>
      <c r="BH6" s="64">
        <f t="shared" si="6"/>
        <v>0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63.5</v>
      </c>
      <c r="BP6" s="64">
        <f t="shared" ref="BP6:BX6" si="7">IF(BP8="-",NA(),BP8)</f>
        <v>65</v>
      </c>
      <c r="BQ6" s="64">
        <f t="shared" si="7"/>
        <v>65.3</v>
      </c>
      <c r="BR6" s="64">
        <f t="shared" si="7"/>
        <v>69.099999999999994</v>
      </c>
      <c r="BS6" s="64">
        <f t="shared" si="7"/>
        <v>86.4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50886</v>
      </c>
      <c r="CA6" s="65">
        <f t="shared" ref="CA6:CI6" si="8">IF(CA8="-",NA(),CA8)</f>
        <v>49638</v>
      </c>
      <c r="CB6" s="65">
        <f t="shared" si="8"/>
        <v>49218</v>
      </c>
      <c r="CC6" s="65">
        <f t="shared" si="8"/>
        <v>49137</v>
      </c>
      <c r="CD6" s="65">
        <f t="shared" si="8"/>
        <v>51937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12062</v>
      </c>
      <c r="CL6" s="65">
        <f t="shared" ref="CL6:CT6" si="9">IF(CL8="-",NA(),CL8)</f>
        <v>12195</v>
      </c>
      <c r="CM6" s="65">
        <f t="shared" si="9"/>
        <v>13734</v>
      </c>
      <c r="CN6" s="65">
        <f t="shared" si="9"/>
        <v>14560</v>
      </c>
      <c r="CO6" s="65">
        <f t="shared" si="9"/>
        <v>15642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50.7</v>
      </c>
      <c r="CW6" s="64">
        <f t="shared" ref="CW6:DE6" si="10">IF(CW8="-",NA(),CW8)</f>
        <v>53.7</v>
      </c>
      <c r="CX6" s="64">
        <f t="shared" si="10"/>
        <v>53.3</v>
      </c>
      <c r="CY6" s="64">
        <f t="shared" si="10"/>
        <v>52.6</v>
      </c>
      <c r="CZ6" s="64">
        <f t="shared" si="10"/>
        <v>44.7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24.2</v>
      </c>
      <c r="DH6" s="64">
        <f t="shared" ref="DH6:DP6" si="11">IF(DH8="-",NA(),DH8)</f>
        <v>24.4</v>
      </c>
      <c r="DI6" s="64">
        <f t="shared" si="11"/>
        <v>26.6</v>
      </c>
      <c r="DJ6" s="64">
        <f t="shared" si="11"/>
        <v>27.5</v>
      </c>
      <c r="DK6" s="64">
        <f t="shared" si="11"/>
        <v>27.3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68.099999999999994</v>
      </c>
      <c r="DS6" s="64">
        <f t="shared" ref="DS6:EA6" si="12">IF(DS8="-",NA(),DS8)</f>
        <v>77.8</v>
      </c>
      <c r="DT6" s="64">
        <f t="shared" si="12"/>
        <v>79.8</v>
      </c>
      <c r="DU6" s="64">
        <f t="shared" si="12"/>
        <v>4.5</v>
      </c>
      <c r="DV6" s="64">
        <f t="shared" si="12"/>
        <v>9.4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64.3</v>
      </c>
      <c r="ED6" s="64">
        <f t="shared" ref="ED6:EL6" si="13">IF(ED8="-",NA(),ED8)</f>
        <v>84.4</v>
      </c>
      <c r="EE6" s="64">
        <f t="shared" si="13"/>
        <v>86.9</v>
      </c>
      <c r="EF6" s="64">
        <f t="shared" si="13"/>
        <v>20.7</v>
      </c>
      <c r="EG6" s="64">
        <f t="shared" si="13"/>
        <v>32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21740366</v>
      </c>
      <c r="EO6" s="65">
        <f t="shared" ref="EO6:EW6" si="14">IF(EO8="-",NA(),EO8)</f>
        <v>21864134</v>
      </c>
      <c r="EP6" s="65">
        <f t="shared" si="14"/>
        <v>21997351</v>
      </c>
      <c r="EQ6" s="65">
        <f t="shared" si="14"/>
        <v>45988628</v>
      </c>
      <c r="ER6" s="65">
        <f t="shared" si="14"/>
        <v>46072242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126</v>
      </c>
      <c r="B7" s="62">
        <f t="shared" ref="B7:AG7" si="15">B8</f>
        <v>2017</v>
      </c>
      <c r="C7" s="62">
        <f t="shared" si="15"/>
        <v>112143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自治体職員</v>
      </c>
      <c r="P7" s="62" t="str">
        <f>P8</f>
        <v>直営</v>
      </c>
      <c r="Q7" s="63">
        <f t="shared" si="15"/>
        <v>24</v>
      </c>
      <c r="R7" s="62" t="str">
        <f t="shared" si="15"/>
        <v>対象</v>
      </c>
      <c r="S7" s="62" t="str">
        <f t="shared" si="15"/>
        <v>未 訓 ガ</v>
      </c>
      <c r="T7" s="62" t="str">
        <f t="shared" si="15"/>
        <v>救 臨 が 感 輪</v>
      </c>
      <c r="U7" s="63">
        <f>U8</f>
        <v>235716</v>
      </c>
      <c r="V7" s="63">
        <f>V8</f>
        <v>33600</v>
      </c>
      <c r="W7" s="62" t="str">
        <f>W8</f>
        <v>非該当</v>
      </c>
      <c r="X7" s="62" t="str">
        <f t="shared" si="15"/>
        <v>７：１</v>
      </c>
      <c r="Y7" s="63">
        <f t="shared" si="15"/>
        <v>361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2</v>
      </c>
      <c r="AD7" s="63">
        <f t="shared" si="15"/>
        <v>363</v>
      </c>
      <c r="AE7" s="63">
        <f t="shared" si="15"/>
        <v>332</v>
      </c>
      <c r="AF7" s="63" t="str">
        <f t="shared" si="15"/>
        <v>-</v>
      </c>
      <c r="AG7" s="63">
        <f t="shared" si="15"/>
        <v>332</v>
      </c>
      <c r="AH7" s="64">
        <f>AH8</f>
        <v>100.7</v>
      </c>
      <c r="AI7" s="64">
        <f t="shared" ref="AI7:AQ7" si="16">AI8</f>
        <v>98.6</v>
      </c>
      <c r="AJ7" s="64">
        <f t="shared" si="16"/>
        <v>97.9</v>
      </c>
      <c r="AK7" s="64">
        <f t="shared" si="16"/>
        <v>95.6</v>
      </c>
      <c r="AL7" s="64">
        <f t="shared" si="16"/>
        <v>101.6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94</v>
      </c>
      <c r="AT7" s="64">
        <f t="shared" ref="AT7:BB7" si="17">AT8</f>
        <v>90.9</v>
      </c>
      <c r="AU7" s="64">
        <f t="shared" si="17"/>
        <v>90.8</v>
      </c>
      <c r="AV7" s="64">
        <f t="shared" si="17"/>
        <v>90.6</v>
      </c>
      <c r="AW7" s="64">
        <f t="shared" si="17"/>
        <v>94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65.3</v>
      </c>
      <c r="BE7" s="64">
        <f t="shared" ref="BE7:BM7" si="18">BE8</f>
        <v>68</v>
      </c>
      <c r="BF7" s="64">
        <f t="shared" si="18"/>
        <v>65.599999999999994</v>
      </c>
      <c r="BG7" s="64">
        <f t="shared" si="18"/>
        <v>70.5</v>
      </c>
      <c r="BH7" s="64">
        <f t="shared" si="18"/>
        <v>0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63.5</v>
      </c>
      <c r="BP7" s="64">
        <f t="shared" ref="BP7:BX7" si="19">BP8</f>
        <v>65</v>
      </c>
      <c r="BQ7" s="64">
        <f t="shared" si="19"/>
        <v>65.3</v>
      </c>
      <c r="BR7" s="64">
        <f t="shared" si="19"/>
        <v>69.099999999999994</v>
      </c>
      <c r="BS7" s="64">
        <f t="shared" si="19"/>
        <v>86.4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50886</v>
      </c>
      <c r="CA7" s="65">
        <f t="shared" ref="CA7:CI7" si="20">CA8</f>
        <v>49638</v>
      </c>
      <c r="CB7" s="65">
        <f t="shared" si="20"/>
        <v>49218</v>
      </c>
      <c r="CC7" s="65">
        <f t="shared" si="20"/>
        <v>49137</v>
      </c>
      <c r="CD7" s="65">
        <f t="shared" si="20"/>
        <v>51937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12062</v>
      </c>
      <c r="CL7" s="65">
        <f t="shared" ref="CL7:CT7" si="21">CL8</f>
        <v>12195</v>
      </c>
      <c r="CM7" s="65">
        <f t="shared" si="21"/>
        <v>13734</v>
      </c>
      <c r="CN7" s="65">
        <f t="shared" si="21"/>
        <v>14560</v>
      </c>
      <c r="CO7" s="65">
        <f t="shared" si="21"/>
        <v>15642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50.7</v>
      </c>
      <c r="CW7" s="64">
        <f t="shared" ref="CW7:DE7" si="22">CW8</f>
        <v>53.7</v>
      </c>
      <c r="CX7" s="64">
        <f t="shared" si="22"/>
        <v>53.3</v>
      </c>
      <c r="CY7" s="64">
        <f t="shared" si="22"/>
        <v>52.6</v>
      </c>
      <c r="CZ7" s="64">
        <f t="shared" si="22"/>
        <v>44.7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24.2</v>
      </c>
      <c r="DH7" s="64">
        <f t="shared" ref="DH7:DP7" si="23">DH8</f>
        <v>24.4</v>
      </c>
      <c r="DI7" s="64">
        <f t="shared" si="23"/>
        <v>26.6</v>
      </c>
      <c r="DJ7" s="64">
        <f t="shared" si="23"/>
        <v>27.5</v>
      </c>
      <c r="DK7" s="64">
        <f t="shared" si="23"/>
        <v>27.3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68.099999999999994</v>
      </c>
      <c r="DS7" s="64">
        <f t="shared" ref="DS7:EA7" si="24">DS8</f>
        <v>77.8</v>
      </c>
      <c r="DT7" s="64">
        <f t="shared" si="24"/>
        <v>79.8</v>
      </c>
      <c r="DU7" s="64">
        <f t="shared" si="24"/>
        <v>4.5</v>
      </c>
      <c r="DV7" s="64">
        <f t="shared" si="24"/>
        <v>9.4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64.3</v>
      </c>
      <c r="ED7" s="64">
        <f t="shared" ref="ED7:EL7" si="25">ED8</f>
        <v>84.4</v>
      </c>
      <c r="EE7" s="64">
        <f t="shared" si="25"/>
        <v>86.9</v>
      </c>
      <c r="EF7" s="64">
        <f t="shared" si="25"/>
        <v>20.7</v>
      </c>
      <c r="EG7" s="64">
        <f t="shared" si="25"/>
        <v>32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21740366</v>
      </c>
      <c r="EO7" s="65">
        <f t="shared" ref="EO7:EW7" si="26">EO8</f>
        <v>21864134</v>
      </c>
      <c r="EP7" s="65">
        <f t="shared" si="26"/>
        <v>21997351</v>
      </c>
      <c r="EQ7" s="65">
        <f t="shared" si="26"/>
        <v>45988628</v>
      </c>
      <c r="ER7" s="65">
        <f t="shared" si="26"/>
        <v>46072242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112143</v>
      </c>
      <c r="D8" s="67">
        <v>46</v>
      </c>
      <c r="E8" s="67">
        <v>6</v>
      </c>
      <c r="F8" s="67">
        <v>0</v>
      </c>
      <c r="G8" s="67">
        <v>1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7" t="s">
        <v>134</v>
      </c>
      <c r="P8" s="67" t="s">
        <v>135</v>
      </c>
      <c r="Q8" s="68">
        <v>24</v>
      </c>
      <c r="R8" s="67" t="s">
        <v>136</v>
      </c>
      <c r="S8" s="67" t="s">
        <v>137</v>
      </c>
      <c r="T8" s="67" t="s">
        <v>138</v>
      </c>
      <c r="U8" s="68">
        <v>235716</v>
      </c>
      <c r="V8" s="68">
        <v>33600</v>
      </c>
      <c r="W8" s="67" t="s">
        <v>139</v>
      </c>
      <c r="X8" s="69" t="s">
        <v>140</v>
      </c>
      <c r="Y8" s="68">
        <v>361</v>
      </c>
      <c r="Z8" s="68" t="s">
        <v>141</v>
      </c>
      <c r="AA8" s="68" t="s">
        <v>141</v>
      </c>
      <c r="AB8" s="68" t="s">
        <v>141</v>
      </c>
      <c r="AC8" s="68">
        <v>2</v>
      </c>
      <c r="AD8" s="68">
        <v>363</v>
      </c>
      <c r="AE8" s="68">
        <v>332</v>
      </c>
      <c r="AF8" s="68" t="s">
        <v>141</v>
      </c>
      <c r="AG8" s="68">
        <v>332</v>
      </c>
      <c r="AH8" s="70">
        <v>100.7</v>
      </c>
      <c r="AI8" s="70">
        <v>98.6</v>
      </c>
      <c r="AJ8" s="70">
        <v>97.9</v>
      </c>
      <c r="AK8" s="70">
        <v>95.6</v>
      </c>
      <c r="AL8" s="70">
        <v>101.6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94</v>
      </c>
      <c r="AT8" s="70">
        <v>90.9</v>
      </c>
      <c r="AU8" s="70">
        <v>90.8</v>
      </c>
      <c r="AV8" s="70">
        <v>90.6</v>
      </c>
      <c r="AW8" s="70">
        <v>94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65.3</v>
      </c>
      <c r="BE8" s="71">
        <v>68</v>
      </c>
      <c r="BF8" s="71">
        <v>65.599999999999994</v>
      </c>
      <c r="BG8" s="71">
        <v>70.5</v>
      </c>
      <c r="BH8" s="71">
        <v>0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63.5</v>
      </c>
      <c r="BP8" s="70">
        <v>65</v>
      </c>
      <c r="BQ8" s="70">
        <v>65.3</v>
      </c>
      <c r="BR8" s="70">
        <v>69.099999999999994</v>
      </c>
      <c r="BS8" s="70">
        <v>86.4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50886</v>
      </c>
      <c r="CA8" s="71">
        <v>49638</v>
      </c>
      <c r="CB8" s="71">
        <v>49218</v>
      </c>
      <c r="CC8" s="71">
        <v>49137</v>
      </c>
      <c r="CD8" s="71">
        <v>51937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12062</v>
      </c>
      <c r="CL8" s="71">
        <v>12195</v>
      </c>
      <c r="CM8" s="71">
        <v>13734</v>
      </c>
      <c r="CN8" s="71">
        <v>14560</v>
      </c>
      <c r="CO8" s="71">
        <v>15642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50.7</v>
      </c>
      <c r="CW8" s="71">
        <v>53.7</v>
      </c>
      <c r="CX8" s="71">
        <v>53.3</v>
      </c>
      <c r="CY8" s="71">
        <v>52.6</v>
      </c>
      <c r="CZ8" s="71">
        <v>44.7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24.2</v>
      </c>
      <c r="DH8" s="71">
        <v>24.4</v>
      </c>
      <c r="DI8" s="71">
        <v>26.6</v>
      </c>
      <c r="DJ8" s="71">
        <v>27.5</v>
      </c>
      <c r="DK8" s="71">
        <v>27.3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68.099999999999994</v>
      </c>
      <c r="DS8" s="70">
        <v>77.8</v>
      </c>
      <c r="DT8" s="70">
        <v>79.8</v>
      </c>
      <c r="DU8" s="70">
        <v>4.5</v>
      </c>
      <c r="DV8" s="70">
        <v>9.4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64.3</v>
      </c>
      <c r="ED8" s="70">
        <v>84.4</v>
      </c>
      <c r="EE8" s="70">
        <v>86.9</v>
      </c>
      <c r="EF8" s="70">
        <v>20.7</v>
      </c>
      <c r="EG8" s="70">
        <v>32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21740366</v>
      </c>
      <c r="EO8" s="71">
        <v>21864134</v>
      </c>
      <c r="EP8" s="71">
        <v>21997351</v>
      </c>
      <c r="EQ8" s="71">
        <v>45988628</v>
      </c>
      <c r="ER8" s="71">
        <v>46072242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142</v>
      </c>
      <c r="C10" s="76" t="s">
        <v>143</v>
      </c>
      <c r="D10" s="76" t="s">
        <v>144</v>
      </c>
      <c r="E10" s="76" t="s">
        <v>145</v>
      </c>
      <c r="F10" s="76" t="s">
        <v>146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147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2019-01-23T08:09:26Z</cp:lastPrinted>
  <dcterms:created xsi:type="dcterms:W3CDTF">2018-12-07T10:41:22Z</dcterms:created>
  <dcterms:modified xsi:type="dcterms:W3CDTF">2019-01-23T08:10:03Z</dcterms:modified>
  <cp:category/>
</cp:coreProperties>
</file>