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maw3QbusUmU5RpW0K5h1Oa+8lSBhq4KsWwdtMtDngLOUeZSvXsPIu1VmRAw6paLbywt4ozbTYNzQ2UD48FaGrg==" workbookSaltValue="y815El0/rbWyRGTJYDQgKA=="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<sst xmlns="http://schemas.openxmlformats.org/spreadsheetml/2006/main" count="251" uniqueCount="123">
  <si>
    <t>「支払能力」</t>
  </si>
  <si>
    <t>経営比較分析表（平成29年度決算）</t>
  </si>
  <si>
    <t>事業名</t>
  </si>
  <si>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</si>
  <si>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</si>
  <si>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</si>
  <si>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</si>
  <si>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</si>
  <si>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</si>
  <si>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類似団体平均値（平均値）</t>
  </si>
  <si>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</si>
  <si>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</si>
  <si>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</si>
  <si>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</si>
  <si>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</si>
  <si>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</si>
  <si>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</si>
  <si>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</si>
  <si>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</si>
  <si>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</si>
  <si>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</si>
  <si>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</si>
  <si>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</si>
  <si>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</si>
  <si>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</si>
  <si>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</si>
  <si>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</si>
  <si>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</si>
  <si>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</si>
  <si>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</si>
  <si>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</si>
  <si>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</si>
  <si>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</si>
  <si>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</si>
  <si>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</si>
  <si>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</si>
  <si>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</si>
  <si>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業種CD</t>
    <rPh sb="0" eb="2">
      <t>ギョウシュ</t>
    </rPh>
    <phoneticPr fontId="1"/>
  </si>
  <si>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</si>
  <si>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</si>
  <si>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</si>
  <si>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</si>
  <si>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2①</t>
  </si>
  <si>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</si>
  <si>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</si>
  <si>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</si>
  <si>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</si>
  <si>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</si>
  <si>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埼玉県　秩父市</t>
  </si>
  <si>
    <t>2. 老朽化の状況</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</si>
  <si>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</si>
  <si>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</si>
  <si>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</si>
  <si>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</si>
  <si>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</si>
  <si>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</si>
  <si>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</si>
  <si>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</si>
  <si>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2②</t>
  </si>
  <si>
    <t>1③</t>
  </si>
  <si>
    <t>1④</t>
  </si>
  <si>
    <t>事業CD</t>
    <rPh sb="0" eb="2">
      <t>ジギョウ</t>
    </rPh>
    <phoneticPr fontId="1"/>
  </si>
  <si>
    <t>1⑤</t>
  </si>
  <si>
    <t>1⑦</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</si>
  <si>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</si>
  <si>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</si>
  <si>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</si>
  <si>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</si>
  <si>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</si>
  <si>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</si>
  <si>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</si>
  <si>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</si>
  <si>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</si>
  <si>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</si>
  <si>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</si>
  <si>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</si>
  <si>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</si>
  <si>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</si>
  <si>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</si>
  <si>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</si>
  <si>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</si>
  <si>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</si>
  <si>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</si>
  <si>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</si>
  <si>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</si>
  <si>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</si>
  <si>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</si>
  <si>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</si>
  <si>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</si>
  <si>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</si>
  <si>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</si>
  <si>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</si>
  <si>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</si>
  <si>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</si>
  <si>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</si>
  <si>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</si>
  <si>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</si>
  <si>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</si>
  <si>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</si>
  <si>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</si>
  <si>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</si>
  <si>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</si>
  <si>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</si>
  <si>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</si>
  <si>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</si>
  <si>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</si>
  <si>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</si>
  <si>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</si>
  <si>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</si>
  <si>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</si>
  <si>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</si>
  <si>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</si>
  <si>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</si>
  <si>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</si>
  <si>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</si>
  <si>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</si>
  <si>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</si>
  <si>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</si>
  <si>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</si>
  <si>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</si>
  <si>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当市の特定地域生活排水処理施設事業は、平成11年度から整備を開始し、公共下水道事業や農業集落排水事業などの集合処理では採算が取れない地域の生活環境保全に寄与している。現在も汲み取り槽や単独処理浄化槽からの転換や新築家屋への合併処理浄化槽の新設など毎年100基程度実施している。
　健全な経営を維持していくために、一般会計からの繰入金や使用料収入などの財源確保を総合的に検討していく必要がある。</t>
  </si>
  <si>
    <r>
      <t>①収益的収支比率、④企業債残高対事業規模比率
　当市の特定地域生活排水処理施設事業の使用料金は定額制を採用し月1,100円(税抜)と低く設定しているため、平成29年度における使用料単価は55.8</t>
    </r>
    <r>
      <rPr>
        <sz val="11"/>
        <color theme="1"/>
        <rFont val="ＭＳ ゴシック"/>
        <family val="3"/>
        <charset val="128"/>
      </rPr>
      <t>円/m3となり、国が要請する全国平均の使用料単価150円/m3の3分の1程度となっている。したがって、分流式下水道に要する繰出金等、基準内の繰入金を受けることができず、資本費に対し基準外の赤字補填繰入金で経営を維持している現状である。収益的収支比率が低いのは、そのためである。
　当該事業の資本費に対する地方財政措置(公費負担分)は制度上約7割となっている。
⑤経費回収率、⑥汚水処理原価
　当市では、維持管理費のうち法定検査及び保守点検費用は使用料で賄っているが、浄化槽清掃費用は各戸で使用者が直接負担しているため類似団体に比べ汚水処理原価は低くなっている。
　使用料収入で汚水処理に係る維持管理費分を賄えていないため、資本費及び維持管理費の不足分を一般会計からの赤字補填の繰入金によって経営を維持している現状である。
⑦施設利用率
　浄化槽は設置当初に想定される人数に応じて人槽を算定しているが、人口減少に伴い使用休止状態の浄化槽もあることから施設利用率は</t>
    </r>
    <r>
      <rPr>
        <sz val="11"/>
        <rFont val="ＭＳ ゴシック"/>
        <family val="3"/>
        <charset val="128"/>
      </rPr>
      <t>6割</t>
    </r>
    <r>
      <rPr>
        <sz val="11"/>
        <color theme="1"/>
        <rFont val="ＭＳ ゴシック"/>
        <family val="3"/>
        <charset val="128"/>
      </rPr>
      <t>程度の推移となっている。</t>
    </r>
    <rPh sb="309" eb="311">
      <t>ケンサ</t>
    </rPh>
    <rPh sb="311" eb="312">
      <t>オヨ</t>
    </rPh>
    <rPh sb="313" eb="315">
      <t>ホシュ</t>
    </rPh>
    <rPh sb="320" eb="323">
      <t>シヨウリョウ</t>
    </rPh>
    <rPh sb="324" eb="325">
      <t>マカナ</t>
    </rPh>
    <rPh sb="412" eb="413">
      <t>オヨ</t>
    </rPh>
    <rPh sb="488" eb="490">
      <t>ニンソウ</t>
    </rPh>
    <rPh sb="491" eb="493">
      <t>サンテイ</t>
    </rPh>
    <rPh sb="510" eb="512">
      <t>ジョウタイ</t>
    </rPh>
    <rPh sb="534" eb="536">
      <t>スイイ</t>
    </rPh>
    <phoneticPr fontId="1"/>
  </si>
  <si>
    <t>当市の特定地域生活排水処理施設事業は、平成11年度から整備を開始し、最も古いものでは19年が経過しているため、近年は経年劣化による槽内部の故障件数が増加傾向にある。
　修繕については、使用者の負担によって行われているが、今後は浄化槽本体の更新について、財源確保を含めて検討しなければならない。</t>
    <rPh sb="58" eb="60">
      <t>ケイネン</t>
    </rPh>
    <rPh sb="60" eb="62">
      <t>レッカ</t>
    </rPh>
    <rPh sb="65" eb="66">
      <t>ソウ</t>
    </rPh>
    <rPh sb="66" eb="67">
      <t>ナイ</t>
    </rPh>
    <rPh sb="67" eb="68">
      <t>ブ</t>
    </rPh>
    <rPh sb="71" eb="73">
      <t>ケンスウ</t>
    </rPh>
    <rPh sb="74" eb="76">
      <t>ゾウカ</t>
    </rPh>
    <rPh sb="76" eb="78">
      <t>ケイコウ</t>
    </rPh>
    <rPh sb="84" eb="86">
      <t>シュウゼン</t>
    </rPh>
    <rPh sb="92" eb="95">
      <t>シヨウシャ</t>
    </rPh>
    <rPh sb="96" eb="98">
      <t>フタン</t>
    </rPh>
    <rPh sb="102" eb="103">
      <t>オコナ</t>
    </rPh>
    <rPh sb="110" eb="112">
      <t>コンゴ</t>
    </rPh>
    <rPh sb="116" eb="118">
      <t>ホンタイ</t>
    </rPh>
    <rPh sb="119" eb="121">
      <t>コウシン</t>
    </rPh>
    <rPh sb="131" eb="132">
      <t>フク</t>
    </rPh>
    <rPh sb="134" eb="136">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</si>
</sst>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07840"/>
        <c:axId val="703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707840"/>
        <c:axId val="70365952"/>
      </c:lineChart>
      <c:dateAx>
        <c:axId val="48707840"/>
        <c:scaling>
          <c:orientation val="minMax"/>
        </c:scaling>
        <c:delete val="1"/>
        <c:axPos val="b"/>
        <c:numFmt formatCode="ge" sourceLinked="1"/>
        <c:majorTickMark val="none"/>
        <c:minorTickMark val="none"/>
        <c:tickLblPos val="none"/>
        <c:crossAx val="70365952"/>
        <c:crosses val="autoZero"/>
        <c:auto val="1"/>
        <c:lblOffset val="100"/>
        <c:baseTimeUnit val="years"/>
      </c:dateAx>
      <c:valAx>
        <c:axId val="703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8707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57.02</c:v>
                </c:pt>
                <c:pt idx="1">
                  <c:v>56.64</c:v>
                </c:pt>
                <c:pt idx="2">
                  <c:v>56.41</c:v>
                </c:pt>
                <c:pt idx="3">
                  <c:v>56.28</c:v>
                </c:pt>
                <c:pt idx="4">
                  <c:v>56.02</c:v>
                </c:pt>
              </c:numCache>
            </c:numRef>
          </c:val>
        </c:ser>
        <c:dLbls>
          <c:showLegendKey val="0"/>
          <c:showVal val="0"/>
          <c:showCatName val="0"/>
          <c:showSerName val="0"/>
          <c:showPercent val="0"/>
          <c:showBubbleSize val="0"/>
        </c:dLbls>
        <c:gapWidth val="150"/>
        <c:axId val="67740032"/>
        <c:axId val="677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ser>
        <c:dLbls>
          <c:showLegendKey val="0"/>
          <c:showVal val="0"/>
          <c:showCatName val="0"/>
          <c:showSerName val="0"/>
          <c:showPercent val="0"/>
          <c:showBubbleSize val="0"/>
        </c:dLbls>
        <c:marker val="1"/>
        <c:smooth val="0"/>
        <c:axId val="67740032"/>
        <c:axId val="67741952"/>
      </c:lineChart>
      <c:dateAx>
        <c:axId val="67740032"/>
        <c:scaling>
          <c:orientation val="minMax"/>
        </c:scaling>
        <c:delete val="1"/>
        <c:axPos val="b"/>
        <c:numFmt formatCode="ge" sourceLinked="1"/>
        <c:majorTickMark val="none"/>
        <c:minorTickMark val="none"/>
        <c:tickLblPos val="none"/>
        <c:crossAx val="67741952"/>
        <c:crosses val="autoZero"/>
        <c:auto val="1"/>
        <c:lblOffset val="100"/>
        <c:baseTimeUnit val="years"/>
      </c:dateAx>
      <c:valAx>
        <c:axId val="677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77400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7760128"/>
        <c:axId val="677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ser>
        <c:dLbls>
          <c:showLegendKey val="0"/>
          <c:showVal val="0"/>
          <c:showCatName val="0"/>
          <c:showSerName val="0"/>
          <c:showPercent val="0"/>
          <c:showBubbleSize val="0"/>
        </c:dLbls>
        <c:marker val="1"/>
        <c:smooth val="0"/>
        <c:axId val="67760128"/>
        <c:axId val="67762048"/>
      </c:lineChart>
      <c:dateAx>
        <c:axId val="67760128"/>
        <c:scaling>
          <c:orientation val="minMax"/>
        </c:scaling>
        <c:delete val="1"/>
        <c:axPos val="b"/>
        <c:numFmt formatCode="ge" sourceLinked="1"/>
        <c:majorTickMark val="none"/>
        <c:minorTickMark val="none"/>
        <c:tickLblPos val="none"/>
        <c:crossAx val="67762048"/>
        <c:crosses val="autoZero"/>
        <c:auto val="1"/>
        <c:lblOffset val="100"/>
        <c:baseTimeUnit val="years"/>
      </c:dateAx>
      <c:valAx>
        <c:axId val="677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77601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71.44</c:v>
                </c:pt>
                <c:pt idx="1">
                  <c:v>63.23</c:v>
                </c:pt>
                <c:pt idx="2">
                  <c:v>75.81</c:v>
                </c:pt>
                <c:pt idx="3">
                  <c:v>76.569999999999993</c:v>
                </c:pt>
                <c:pt idx="4">
                  <c:v>58.5</c:v>
                </c:pt>
              </c:numCache>
            </c:numRef>
          </c:val>
        </c:ser>
        <c:dLbls>
          <c:showLegendKey val="0"/>
          <c:showVal val="0"/>
          <c:showCatName val="0"/>
          <c:showSerName val="0"/>
          <c:showPercent val="0"/>
          <c:showBubbleSize val="0"/>
        </c:dLbls>
        <c:gapWidth val="150"/>
        <c:axId val="87861504"/>
        <c:axId val="999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1504"/>
        <c:axId val="99955072"/>
      </c:lineChart>
      <c:dateAx>
        <c:axId val="87861504"/>
        <c:scaling>
          <c:orientation val="minMax"/>
        </c:scaling>
        <c:delete val="1"/>
        <c:axPos val="b"/>
        <c:numFmt formatCode="ge" sourceLinked="1"/>
        <c:majorTickMark val="none"/>
        <c:minorTickMark val="none"/>
        <c:tickLblPos val="none"/>
        <c:crossAx val="99955072"/>
        <c:crosses val="autoZero"/>
        <c:auto val="1"/>
        <c:lblOffset val="100"/>
        <c:baseTimeUnit val="years"/>
      </c:dateAx>
      <c:valAx>
        <c:axId val="99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78615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421888"/>
        <c:axId val="128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21888"/>
        <c:axId val="128424576"/>
      </c:lineChart>
      <c:dateAx>
        <c:axId val="128421888"/>
        <c:scaling>
          <c:orientation val="minMax"/>
        </c:scaling>
        <c:delete val="1"/>
        <c:axPos val="b"/>
        <c:numFmt formatCode="ge" sourceLinked="1"/>
        <c:majorTickMark val="none"/>
        <c:minorTickMark val="none"/>
        <c:tickLblPos val="none"/>
        <c:crossAx val="128424576"/>
        <c:crosses val="autoZero"/>
        <c:auto val="1"/>
        <c:lblOffset val="100"/>
        <c:baseTimeUnit val="years"/>
      </c:dateAx>
      <c:valAx>
        <c:axId val="128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284218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60608"/>
        <c:axId val="63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60608"/>
        <c:axId val="63066880"/>
      </c:lineChart>
      <c:dateAx>
        <c:axId val="63060608"/>
        <c:scaling>
          <c:orientation val="minMax"/>
        </c:scaling>
        <c:delete val="1"/>
        <c:axPos val="b"/>
        <c:numFmt formatCode="ge" sourceLinked="1"/>
        <c:majorTickMark val="none"/>
        <c:minorTickMark val="none"/>
        <c:tickLblPos val="none"/>
        <c:crossAx val="63066880"/>
        <c:crosses val="autoZero"/>
        <c:auto val="1"/>
        <c:lblOffset val="100"/>
        <c:baseTimeUnit val="years"/>
      </c:dateAx>
      <c:valAx>
        <c:axId val="630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306060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76992"/>
        <c:axId val="630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76992"/>
        <c:axId val="63079168"/>
      </c:lineChart>
      <c:dateAx>
        <c:axId val="63076992"/>
        <c:scaling>
          <c:orientation val="minMax"/>
        </c:scaling>
        <c:delete val="1"/>
        <c:axPos val="b"/>
        <c:numFmt formatCode="ge" sourceLinked="1"/>
        <c:majorTickMark val="none"/>
        <c:minorTickMark val="none"/>
        <c:tickLblPos val="none"/>
        <c:crossAx val="63079168"/>
        <c:crosses val="autoZero"/>
        <c:auto val="1"/>
        <c:lblOffset val="100"/>
        <c:baseTimeUnit val="years"/>
      </c:dateAx>
      <c:valAx>
        <c:axId val="630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3076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88896"/>
        <c:axId val="63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88896"/>
        <c:axId val="63095168"/>
      </c:lineChart>
      <c:dateAx>
        <c:axId val="63088896"/>
        <c:scaling>
          <c:orientation val="minMax"/>
        </c:scaling>
        <c:delete val="1"/>
        <c:axPos val="b"/>
        <c:numFmt formatCode="ge" sourceLinked="1"/>
        <c:majorTickMark val="none"/>
        <c:minorTickMark val="none"/>
        <c:tickLblPos val="none"/>
        <c:crossAx val="63095168"/>
        <c:crosses val="autoZero"/>
        <c:auto val="1"/>
        <c:lblOffset val="100"/>
        <c:baseTimeUnit val="years"/>
      </c:dateAx>
      <c:valAx>
        <c:axId val="63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30888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1521.56</c:v>
                </c:pt>
                <c:pt idx="1">
                  <c:v>829.53</c:v>
                </c:pt>
                <c:pt idx="2">
                  <c:v>861.17</c:v>
                </c:pt>
                <c:pt idx="3">
                  <c:v>776.03</c:v>
                </c:pt>
                <c:pt idx="4">
                  <c:v>764.35</c:v>
                </c:pt>
              </c:numCache>
            </c:numRef>
          </c:val>
        </c:ser>
        <c:dLbls>
          <c:showLegendKey val="0"/>
          <c:showVal val="0"/>
          <c:showCatName val="0"/>
          <c:showSerName val="0"/>
          <c:showPercent val="0"/>
          <c:showBubbleSize val="0"/>
        </c:dLbls>
        <c:gapWidth val="150"/>
        <c:axId val="63108992"/>
        <c:axId val="631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ser>
        <c:dLbls>
          <c:showLegendKey val="0"/>
          <c:showVal val="0"/>
          <c:showCatName val="0"/>
          <c:showSerName val="0"/>
          <c:showPercent val="0"/>
          <c:showBubbleSize val="0"/>
        </c:dLbls>
        <c:marker val="1"/>
        <c:smooth val="0"/>
        <c:axId val="63108992"/>
        <c:axId val="63127552"/>
      </c:lineChart>
      <c:dateAx>
        <c:axId val="63108992"/>
        <c:scaling>
          <c:orientation val="minMax"/>
        </c:scaling>
        <c:delete val="1"/>
        <c:axPos val="b"/>
        <c:numFmt formatCode="ge" sourceLinked="1"/>
        <c:majorTickMark val="none"/>
        <c:minorTickMark val="none"/>
        <c:tickLblPos val="none"/>
        <c:crossAx val="63127552"/>
        <c:crosses val="autoZero"/>
        <c:auto val="1"/>
        <c:lblOffset val="100"/>
        <c:baseTimeUnit val="years"/>
      </c:dateAx>
      <c:valAx>
        <c:axId val="631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3108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65.400000000000006</c:v>
                </c:pt>
                <c:pt idx="1">
                  <c:v>91.06</c:v>
                </c:pt>
                <c:pt idx="2">
                  <c:v>38.520000000000003</c:v>
                </c:pt>
                <c:pt idx="3">
                  <c:v>42.55</c:v>
                </c:pt>
                <c:pt idx="4">
                  <c:v>41.69</c:v>
                </c:pt>
              </c:numCache>
            </c:numRef>
          </c:val>
        </c:ser>
        <c:dLbls>
          <c:showLegendKey val="0"/>
          <c:showVal val="0"/>
          <c:showCatName val="0"/>
          <c:showSerName val="0"/>
          <c:showPercent val="0"/>
          <c:showBubbleSize val="0"/>
        </c:dLbls>
        <c:gapWidth val="150"/>
        <c:axId val="67700224"/>
        <c:axId val="677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ser>
        <c:dLbls>
          <c:showLegendKey val="0"/>
          <c:showVal val="0"/>
          <c:showCatName val="0"/>
          <c:showSerName val="0"/>
          <c:showPercent val="0"/>
          <c:showBubbleSize val="0"/>
        </c:dLbls>
        <c:marker val="1"/>
        <c:smooth val="0"/>
        <c:axId val="67700224"/>
        <c:axId val="67702144"/>
      </c:lineChart>
      <c:dateAx>
        <c:axId val="67700224"/>
        <c:scaling>
          <c:orientation val="minMax"/>
        </c:scaling>
        <c:delete val="1"/>
        <c:axPos val="b"/>
        <c:numFmt formatCode="ge" sourceLinked="1"/>
        <c:majorTickMark val="none"/>
        <c:minorTickMark val="none"/>
        <c:tickLblPos val="none"/>
        <c:crossAx val="67702144"/>
        <c:crosses val="autoZero"/>
        <c:auto val="1"/>
        <c:lblOffset val="100"/>
        <c:baseTimeUnit val="years"/>
      </c:dateAx>
      <c:valAx>
        <c:axId val="677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77002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80.44</c:v>
                </c:pt>
                <c:pt idx="1">
                  <c:v>61.12</c:v>
                </c:pt>
                <c:pt idx="2">
                  <c:v>139.78</c:v>
                </c:pt>
                <c:pt idx="3">
                  <c:v>130.54</c:v>
                </c:pt>
                <c:pt idx="4">
                  <c:v>133.75</c:v>
                </c:pt>
              </c:numCache>
            </c:numRef>
          </c:val>
        </c:ser>
        <c:dLbls>
          <c:showLegendKey val="0"/>
          <c:showVal val="0"/>
          <c:showCatName val="0"/>
          <c:showSerName val="0"/>
          <c:showPercent val="0"/>
          <c:showBubbleSize val="0"/>
        </c:dLbls>
        <c:gapWidth val="150"/>
        <c:axId val="67715840"/>
        <c:axId val="677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ser>
        <c:dLbls>
          <c:showLegendKey val="0"/>
          <c:showVal val="0"/>
          <c:showCatName val="0"/>
          <c:showSerName val="0"/>
          <c:showPercent val="0"/>
          <c:showBubbleSize val="0"/>
        </c:dLbls>
        <c:marker val="1"/>
        <c:smooth val="0"/>
        <c:axId val="67715840"/>
        <c:axId val="67717760"/>
      </c:lineChart>
      <c:dateAx>
        <c:axId val="67715840"/>
        <c:scaling>
          <c:orientation val="minMax"/>
        </c:scaling>
        <c:delete val="1"/>
        <c:axPos val="b"/>
        <c:numFmt formatCode="ge" sourceLinked="1"/>
        <c:majorTickMark val="none"/>
        <c:minorTickMark val="none"/>
        <c:tickLblPos val="none"/>
        <c:crossAx val="67717760"/>
        <c:crosses val="autoZero"/>
        <c:auto val="1"/>
        <c:lblOffset val="100"/>
        <c:baseTimeUnit val="years"/>
      </c:dateAx>
      <c:valAx>
        <c:axId val="67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7715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【329.28】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【76.98】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【59.35】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【269.12】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【60.55】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秩父市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5</v>
      </c>
      <c r="C7" s="42"/>
      <c r="D7" s="42"/>
      <c r="E7" s="42"/>
      <c r="F7" s="42"/>
      <c r="G7" s="42"/>
      <c r="H7" s="42"/>
      <c r="I7" s="42" t="s">
        <v>8</v>
      </c>
      <c r="J7" s="42"/>
      <c r="K7" s="42"/>
      <c r="L7" s="42"/>
      <c r="M7" s="42"/>
      <c r="N7" s="42"/>
      <c r="O7" s="42"/>
      <c r="P7" s="42" t="s">
        <v>2</v>
      </c>
      <c r="Q7" s="42"/>
      <c r="R7" s="42"/>
      <c r="S7" s="42"/>
      <c r="T7" s="42"/>
      <c r="U7" s="42"/>
      <c r="V7" s="42"/>
      <c r="W7" s="42" t="s">
        <v>7</v>
      </c>
      <c r="X7" s="42"/>
      <c r="Y7" s="42"/>
      <c r="Z7" s="42"/>
      <c r="AA7" s="42"/>
      <c r="AB7" s="42"/>
      <c r="AC7" s="42"/>
      <c r="AD7" s="42" t="s">
        <v>14</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11</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特定地域生活排水処理</v>
      </c>
      <c r="Q8" s="43"/>
      <c r="R8" s="43"/>
      <c r="S8" s="43"/>
      <c r="T8" s="43"/>
      <c r="U8" s="43"/>
      <c r="V8" s="43"/>
      <c r="W8" s="43" t="str">
        <f>データ!L6</f>
        <v>K2</v>
      </c>
      <c r="X8" s="43"/>
      <c r="Y8" s="43"/>
      <c r="Z8" s="43"/>
      <c r="AA8" s="43"/>
      <c r="AB8" s="43"/>
      <c r="AC8" s="43"/>
      <c r="AD8" s="44" t="str">
        <f>データ!$M$6</f>
        <v>非設置</v>
      </c>
      <c r="AE8" s="44"/>
      <c r="AF8" s="44"/>
      <c r="AG8" s="44"/>
      <c r="AH8" s="44"/>
      <c r="AI8" s="44"/>
      <c r="AJ8" s="44"/>
      <c r="AK8" s="3"/>
      <c r="AL8" s="45">
        <f>データ!S6</f>
        <v>63720</v>
      </c>
      <c r="AM8" s="45"/>
      <c r="AN8" s="45"/>
      <c r="AO8" s="45"/>
      <c r="AP8" s="45"/>
      <c r="AQ8" s="45"/>
      <c r="AR8" s="45"/>
      <c r="AS8" s="45"/>
      <c r="AT8" s="46">
        <f>データ!T6</f>
        <v>577.83000000000004</v>
      </c>
      <c r="AU8" s="46"/>
      <c r="AV8" s="46"/>
      <c r="AW8" s="46"/>
      <c r="AX8" s="46"/>
      <c r="AY8" s="46"/>
      <c r="AZ8" s="46"/>
      <c r="BA8" s="46"/>
      <c r="BB8" s="46">
        <f>データ!U6</f>
        <v>110.27</v>
      </c>
      <c r="BC8" s="46"/>
      <c r="BD8" s="46"/>
      <c r="BE8" s="46"/>
      <c r="BF8" s="46"/>
      <c r="BG8" s="46"/>
      <c r="BH8" s="46"/>
      <c r="BI8" s="46"/>
      <c r="BJ8" s="3"/>
      <c r="BK8" s="3"/>
      <c r="BL8" s="47" t="s">
        <v>18</v>
      </c>
      <c r="BM8" s="48"/>
      <c r="BN8" s="16" t="s">
        <v>21</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24</v>
      </c>
      <c r="J9" s="42"/>
      <c r="K9" s="42"/>
      <c r="L9" s="42"/>
      <c r="M9" s="42"/>
      <c r="N9" s="42"/>
      <c r="O9" s="42"/>
      <c r="P9" s="42" t="s">
        <v>26</v>
      </c>
      <c r="Q9" s="42"/>
      <c r="R9" s="42"/>
      <c r="S9" s="42"/>
      <c r="T9" s="42"/>
      <c r="U9" s="42"/>
      <c r="V9" s="42"/>
      <c r="W9" s="42" t="s">
        <v>27</v>
      </c>
      <c r="X9" s="42"/>
      <c r="Y9" s="42"/>
      <c r="Z9" s="42"/>
      <c r="AA9" s="42"/>
      <c r="AB9" s="42"/>
      <c r="AC9" s="42"/>
      <c r="AD9" s="42" t="s">
        <v>28</v>
      </c>
      <c r="AE9" s="42"/>
      <c r="AF9" s="42"/>
      <c r="AG9" s="42"/>
      <c r="AH9" s="42"/>
      <c r="AI9" s="42"/>
      <c r="AJ9" s="42"/>
      <c r="AK9" s="3"/>
      <c r="AL9" s="42" t="s">
        <v>30</v>
      </c>
      <c r="AM9" s="42"/>
      <c r="AN9" s="42"/>
      <c r="AO9" s="42"/>
      <c r="AP9" s="42"/>
      <c r="AQ9" s="42"/>
      <c r="AR9" s="42"/>
      <c r="AS9" s="42"/>
      <c r="AT9" s="42" t="s">
        <v>34</v>
      </c>
      <c r="AU9" s="42"/>
      <c r="AV9" s="42"/>
      <c r="AW9" s="42"/>
      <c r="AX9" s="42"/>
      <c r="AY9" s="42"/>
      <c r="AZ9" s="42"/>
      <c r="BA9" s="42"/>
      <c r="BB9" s="42" t="s">
        <v>36</v>
      </c>
      <c r="BC9" s="42"/>
      <c r="BD9" s="42"/>
      <c r="BE9" s="42"/>
      <c r="BF9" s="42"/>
      <c r="BG9" s="42"/>
      <c r="BH9" s="42"/>
      <c r="BI9" s="42"/>
      <c r="BJ9" s="3"/>
      <c r="BK9" s="3"/>
      <c r="BL9" s="49" t="s">
        <v>38</v>
      </c>
      <c r="BM9" s="50"/>
      <c r="BN9" s="17" t="s">
        <v>9</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10.15</v>
      </c>
      <c r="Q10" s="46"/>
      <c r="R10" s="46"/>
      <c r="S10" s="46"/>
      <c r="T10" s="46"/>
      <c r="U10" s="46"/>
      <c r="V10" s="46"/>
      <c r="W10" s="46">
        <f>データ!Q6</f>
        <v>100</v>
      </c>
      <c r="X10" s="46"/>
      <c r="Y10" s="46"/>
      <c r="Z10" s="46"/>
      <c r="AA10" s="46"/>
      <c r="AB10" s="46"/>
      <c r="AC10" s="46"/>
      <c r="AD10" s="45">
        <f>データ!R6</f>
        <v>1188</v>
      </c>
      <c r="AE10" s="45"/>
      <c r="AF10" s="45"/>
      <c r="AG10" s="45"/>
      <c r="AH10" s="45"/>
      <c r="AI10" s="45"/>
      <c r="AJ10" s="45"/>
      <c r="AK10" s="2"/>
      <c r="AL10" s="45">
        <f>データ!V6</f>
        <v>6429</v>
      </c>
      <c r="AM10" s="45"/>
      <c r="AN10" s="45"/>
      <c r="AO10" s="45"/>
      <c r="AP10" s="45"/>
      <c r="AQ10" s="45"/>
      <c r="AR10" s="45"/>
      <c r="AS10" s="45"/>
      <c r="AT10" s="46">
        <f>データ!W6</f>
        <v>0.25</v>
      </c>
      <c r="AU10" s="46"/>
      <c r="AV10" s="46"/>
      <c r="AW10" s="46"/>
      <c r="AX10" s="46"/>
      <c r="AY10" s="46"/>
      <c r="AZ10" s="46"/>
      <c r="BA10" s="46"/>
      <c r="BB10" s="46">
        <f>データ!X6</f>
        <v>25716</v>
      </c>
      <c r="BC10" s="46"/>
      <c r="BD10" s="46"/>
      <c r="BE10" s="46"/>
      <c r="BF10" s="46"/>
      <c r="BG10" s="46"/>
      <c r="BH10" s="46"/>
      <c r="BI10" s="46"/>
      <c r="BJ10" s="2"/>
      <c r="BK10" s="2"/>
      <c r="BL10" s="51" t="s">
        <v>16</v>
      </c>
      <c r="BM10" s="52"/>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41</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43</v>
      </c>
      <c r="D34" s="68"/>
      <c r="E34" s="68"/>
      <c r="F34" s="68"/>
      <c r="G34" s="68"/>
      <c r="H34" s="68"/>
      <c r="I34" s="68"/>
      <c r="J34" s="68"/>
      <c r="K34" s="68"/>
      <c r="L34" s="68"/>
      <c r="M34" s="68"/>
      <c r="N34" s="68"/>
      <c r="O34" s="68"/>
      <c r="P34" s="68"/>
      <c r="Q34" s="11"/>
      <c r="R34" s="68" t="s">
        <v>45</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46</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51</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52</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20</v>
      </c>
      <c r="D79" s="68"/>
      <c r="E79" s="68"/>
      <c r="F79" s="68"/>
      <c r="G79" s="68"/>
      <c r="H79" s="68"/>
      <c r="I79" s="68"/>
      <c r="J79" s="68"/>
      <c r="K79" s="68"/>
      <c r="L79" s="68"/>
      <c r="M79" s="68"/>
      <c r="N79" s="68"/>
      <c r="O79" s="68"/>
      <c r="P79" s="68"/>
      <c r="Q79" s="68"/>
      <c r="R79" s="68"/>
      <c r="S79" s="68"/>
      <c r="T79" s="68"/>
      <c r="U79" s="11"/>
      <c r="V79" s="11"/>
      <c r="W79" s="68" t="s">
        <v>54</v>
      </c>
      <c r="X79" s="68"/>
      <c r="Y79" s="68"/>
      <c r="Z79" s="68"/>
      <c r="AA79" s="68"/>
      <c r="AB79" s="68"/>
      <c r="AC79" s="68"/>
      <c r="AD79" s="68"/>
      <c r="AE79" s="68"/>
      <c r="AF79" s="68"/>
      <c r="AG79" s="68"/>
      <c r="AH79" s="68"/>
      <c r="AI79" s="68"/>
      <c r="AJ79" s="68"/>
      <c r="AK79" s="68"/>
      <c r="AL79" s="68"/>
      <c r="AM79" s="68"/>
      <c r="AN79" s="68"/>
      <c r="AO79" s="11"/>
      <c r="AP79" s="11"/>
      <c r="AQ79" s="68" t="s">
        <v>56</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40</v>
      </c>
    </row>
    <row r="84" spans="1:78" x14ac:dyDescent="0.15">
      <c r="C84" s="2" t="s">
        <v>4</v>
      </c>
    </row>
    <row r="85" spans="1:78" hidden="1" x14ac:dyDescent="0.15">
      <c r="B85" s="6" t="s">
        <v>6</v>
      </c>
      <c r="C85" s="6"/>
      <c r="D85" s="6"/>
      <c r="E85" s="6" t="s">
        <v>57</v>
      </c>
      <c r="F85" s="6" t="s">
        <v>32</v>
      </c>
      <c r="G85" s="6" t="s">
        <v>59</v>
      </c>
      <c r="H85" s="6" t="s">
        <v>60</v>
      </c>
      <c r="I85" s="6" t="s">
        <v>62</v>
      </c>
      <c r="J85" s="6" t="s">
        <v>29</v>
      </c>
      <c r="K85" s="6" t="s">
        <v>63</v>
      </c>
      <c r="L85" s="6" t="s">
        <v>55</v>
      </c>
      <c r="M85" s="6" t="s">
        <v>42</v>
      </c>
      <c r="N85" s="6" t="s">
        <v>58</v>
      </c>
      <c r="O85" s="6" t="s">
        <v>31</v>
      </c>
    </row>
    <row r="86" spans="1:78" hidden="1" x14ac:dyDescent="0.15">
      <c r="B86" s="6"/>
      <c r="C86" s="6"/>
      <c r="D86" s="6"/>
      <c r="E86" s="6" t="str">
        <f>データ!AI6</f>
        <v/>
      </c>
      <c r="F86" s="6" t="s">
        <v>65</v>
      </c>
      <c r="G86" s="6" t="s">
        <v>65</v>
      </c>
      <c r="H86" s="6" t="str">
        <f>データ!BP6</f>
        <v>【329.28】</v>
      </c>
      <c r="I86" s="6" t="str">
        <f>データ!CA6</f>
        <v>【60.55】</v>
      </c>
      <c r="J86" s="6" t="str">
        <f>データ!CL6</f>
        <v>【269.12】</v>
      </c>
      <c r="K86" s="6" t="str">
        <f>データ!CW6</f>
        <v>【59.35】</v>
      </c>
      <c r="L86" s="6" t="str">
        <f>データ!DH6</f>
        <v>【76.98】</v>
      </c>
      <c r="M86" s="6" t="s">
        <v>65</v>
      </c>
      <c r="N86" s="6" t="s">
        <v>65</v>
      </c>
      <c r="O86" s="6" t="str">
        <f>データ!EO6</f>
        <v>【-】</v>
      </c>
    </row>
  </sheetData>
  <sheetProtection algorithmName="SHA-512" hashValue="k0fc2tQxmxRfyQT0/SfXEJYvmM2j9SBhuAVoyKkVBNKAHOImNudWk6s45cDtlEzrRTFBHWIPkwvl9HEOo9Fm8A==" saltValue="jyc2SszNbIYcLCVkBCcY0A=="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44</v>
      </c>
      <c r="B3" s="29" t="s">
        <v>64</v>
      </c>
      <c r="C3" s="29" t="s">
        <v>47</v>
      </c>
      <c r="D3" s="29" t="s">
        <v>23</v>
      </c>
      <c r="E3" s="29" t="s">
        <v>37</v>
      </c>
      <c r="F3" s="29" t="s">
        <v>61</v>
      </c>
      <c r="G3" s="29" t="s">
        <v>69</v>
      </c>
      <c r="H3" s="77" t="s">
        <v>10</v>
      </c>
      <c r="I3" s="78"/>
      <c r="J3" s="78"/>
      <c r="K3" s="78"/>
      <c r="L3" s="78"/>
      <c r="M3" s="78"/>
      <c r="N3" s="78"/>
      <c r="O3" s="78"/>
      <c r="P3" s="78"/>
      <c r="Q3" s="78"/>
      <c r="R3" s="78"/>
      <c r="S3" s="78"/>
      <c r="T3" s="78"/>
      <c r="U3" s="78"/>
      <c r="V3" s="78"/>
      <c r="W3" s="78"/>
      <c r="X3" s="79"/>
      <c r="Y3" s="75" t="s">
        <v>70</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84</v>
      </c>
      <c r="I5" s="35" t="s">
        <v>85</v>
      </c>
      <c r="J5" s="35" t="s">
        <v>86</v>
      </c>
      <c r="K5" s="35" t="s">
        <v>87</v>
      </c>
      <c r="L5" s="35" t="s">
        <v>88</v>
      </c>
      <c r="M5" s="35" t="s">
        <v>14</v>
      </c>
      <c r="N5" s="35" t="s">
        <v>3</v>
      </c>
      <c r="O5" s="35" t="s">
        <v>89</v>
      </c>
      <c r="P5" s="35" t="s">
        <v>90</v>
      </c>
      <c r="Q5" s="35" t="s">
        <v>91</v>
      </c>
      <c r="R5" s="35" t="s">
        <v>92</v>
      </c>
      <c r="S5" s="35" t="s">
        <v>66</v>
      </c>
      <c r="T5" s="35" t="s">
        <v>93</v>
      </c>
      <c r="U5" s="35" t="s">
        <v>94</v>
      </c>
      <c r="V5" s="35" t="s">
        <v>95</v>
      </c>
      <c r="W5" s="35" t="s">
        <v>96</v>
      </c>
      <c r="X5" s="35" t="s">
        <v>97</v>
      </c>
      <c r="Y5" s="35" t="s">
        <v>35</v>
      </c>
      <c r="Z5" s="35" t="s">
        <v>98</v>
      </c>
      <c r="AA5" s="35" t="s">
        <v>99</v>
      </c>
      <c r="AB5" s="35" t="s">
        <v>100</v>
      </c>
      <c r="AC5" s="35" t="s">
        <v>101</v>
      </c>
      <c r="AD5" s="35" t="s">
        <v>102</v>
      </c>
      <c r="AE5" s="35" t="s">
        <v>103</v>
      </c>
      <c r="AF5" s="35" t="s">
        <v>104</v>
      </c>
      <c r="AG5" s="35" t="s">
        <v>105</v>
      </c>
      <c r="AH5" s="35" t="s">
        <v>106</v>
      </c>
      <c r="AI5" s="35" t="s">
        <v>6</v>
      </c>
      <c r="AJ5" s="35" t="s">
        <v>35</v>
      </c>
      <c r="AK5" s="35" t="s">
        <v>98</v>
      </c>
      <c r="AL5" s="35" t="s">
        <v>99</v>
      </c>
      <c r="AM5" s="35" t="s">
        <v>100</v>
      </c>
      <c r="AN5" s="35" t="s">
        <v>101</v>
      </c>
      <c r="AO5" s="35" t="s">
        <v>102</v>
      </c>
      <c r="AP5" s="35" t="s">
        <v>103</v>
      </c>
      <c r="AQ5" s="35" t="s">
        <v>104</v>
      </c>
      <c r="AR5" s="35" t="s">
        <v>105</v>
      </c>
      <c r="AS5" s="35" t="s">
        <v>106</v>
      </c>
      <c r="AT5" s="35" t="s">
        <v>107</v>
      </c>
      <c r="AU5" s="35" t="s">
        <v>35</v>
      </c>
      <c r="AV5" s="35" t="s">
        <v>98</v>
      </c>
      <c r="AW5" s="35" t="s">
        <v>99</v>
      </c>
      <c r="AX5" s="35" t="s">
        <v>100</v>
      </c>
      <c r="AY5" s="35" t="s">
        <v>101</v>
      </c>
      <c r="AZ5" s="35" t="s">
        <v>102</v>
      </c>
      <c r="BA5" s="35" t="s">
        <v>103</v>
      </c>
      <c r="BB5" s="35" t="s">
        <v>104</v>
      </c>
      <c r="BC5" s="35" t="s">
        <v>105</v>
      </c>
      <c r="BD5" s="35" t="s">
        <v>106</v>
      </c>
      <c r="BE5" s="35" t="s">
        <v>107</v>
      </c>
      <c r="BF5" s="35" t="s">
        <v>35</v>
      </c>
      <c r="BG5" s="35" t="s">
        <v>98</v>
      </c>
      <c r="BH5" s="35" t="s">
        <v>99</v>
      </c>
      <c r="BI5" s="35" t="s">
        <v>100</v>
      </c>
      <c r="BJ5" s="35" t="s">
        <v>101</v>
      </c>
      <c r="BK5" s="35" t="s">
        <v>102</v>
      </c>
      <c r="BL5" s="35" t="s">
        <v>103</v>
      </c>
      <c r="BM5" s="35" t="s">
        <v>104</v>
      </c>
      <c r="BN5" s="35" t="s">
        <v>105</v>
      </c>
      <c r="BO5" s="35" t="s">
        <v>106</v>
      </c>
      <c r="BP5" s="35" t="s">
        <v>107</v>
      </c>
      <c r="BQ5" s="35" t="s">
        <v>35</v>
      </c>
      <c r="BR5" s="35" t="s">
        <v>98</v>
      </c>
      <c r="BS5" s="35" t="s">
        <v>99</v>
      </c>
      <c r="BT5" s="35" t="s">
        <v>100</v>
      </c>
      <c r="BU5" s="35" t="s">
        <v>101</v>
      </c>
      <c r="BV5" s="35" t="s">
        <v>102</v>
      </c>
      <c r="BW5" s="35" t="s">
        <v>103</v>
      </c>
      <c r="BX5" s="35" t="s">
        <v>104</v>
      </c>
      <c r="BY5" s="35" t="s">
        <v>105</v>
      </c>
      <c r="BZ5" s="35" t="s">
        <v>106</v>
      </c>
      <c r="CA5" s="35" t="s">
        <v>107</v>
      </c>
      <c r="CB5" s="35" t="s">
        <v>35</v>
      </c>
      <c r="CC5" s="35" t="s">
        <v>98</v>
      </c>
      <c r="CD5" s="35" t="s">
        <v>99</v>
      </c>
      <c r="CE5" s="35" t="s">
        <v>100</v>
      </c>
      <c r="CF5" s="35" t="s">
        <v>101</v>
      </c>
      <c r="CG5" s="35" t="s">
        <v>102</v>
      </c>
      <c r="CH5" s="35" t="s">
        <v>103</v>
      </c>
      <c r="CI5" s="35" t="s">
        <v>104</v>
      </c>
      <c r="CJ5" s="35" t="s">
        <v>105</v>
      </c>
      <c r="CK5" s="35" t="s">
        <v>106</v>
      </c>
      <c r="CL5" s="35" t="s">
        <v>107</v>
      </c>
      <c r="CM5" s="35" t="s">
        <v>35</v>
      </c>
      <c r="CN5" s="35" t="s">
        <v>98</v>
      </c>
      <c r="CO5" s="35" t="s">
        <v>99</v>
      </c>
      <c r="CP5" s="35" t="s">
        <v>100</v>
      </c>
      <c r="CQ5" s="35" t="s">
        <v>101</v>
      </c>
      <c r="CR5" s="35" t="s">
        <v>102</v>
      </c>
      <c r="CS5" s="35" t="s">
        <v>103</v>
      </c>
      <c r="CT5" s="35" t="s">
        <v>104</v>
      </c>
      <c r="CU5" s="35" t="s">
        <v>105</v>
      </c>
      <c r="CV5" s="35" t="s">
        <v>106</v>
      </c>
      <c r="CW5" s="35" t="s">
        <v>107</v>
      </c>
      <c r="CX5" s="35" t="s">
        <v>35</v>
      </c>
      <c r="CY5" s="35" t="s">
        <v>98</v>
      </c>
      <c r="CZ5" s="35" t="s">
        <v>99</v>
      </c>
      <c r="DA5" s="35" t="s">
        <v>100</v>
      </c>
      <c r="DB5" s="35" t="s">
        <v>101</v>
      </c>
      <c r="DC5" s="35" t="s">
        <v>102</v>
      </c>
      <c r="DD5" s="35" t="s">
        <v>103</v>
      </c>
      <c r="DE5" s="35" t="s">
        <v>104</v>
      </c>
      <c r="DF5" s="35" t="s">
        <v>105</v>
      </c>
      <c r="DG5" s="35" t="s">
        <v>106</v>
      </c>
      <c r="DH5" s="35" t="s">
        <v>107</v>
      </c>
      <c r="DI5" s="35" t="s">
        <v>35</v>
      </c>
      <c r="DJ5" s="35" t="s">
        <v>98</v>
      </c>
      <c r="DK5" s="35" t="s">
        <v>99</v>
      </c>
      <c r="DL5" s="35" t="s">
        <v>100</v>
      </c>
      <c r="DM5" s="35" t="s">
        <v>101</v>
      </c>
      <c r="DN5" s="35" t="s">
        <v>102</v>
      </c>
      <c r="DO5" s="35" t="s">
        <v>103</v>
      </c>
      <c r="DP5" s="35" t="s">
        <v>104</v>
      </c>
      <c r="DQ5" s="35" t="s">
        <v>105</v>
      </c>
      <c r="DR5" s="35" t="s">
        <v>106</v>
      </c>
      <c r="DS5" s="35" t="s">
        <v>107</v>
      </c>
      <c r="DT5" s="35" t="s">
        <v>35</v>
      </c>
      <c r="DU5" s="35" t="s">
        <v>98</v>
      </c>
      <c r="DV5" s="35" t="s">
        <v>99</v>
      </c>
      <c r="DW5" s="35" t="s">
        <v>100</v>
      </c>
      <c r="DX5" s="35" t="s">
        <v>101</v>
      </c>
      <c r="DY5" s="35" t="s">
        <v>102</v>
      </c>
      <c r="DZ5" s="35" t="s">
        <v>103</v>
      </c>
      <c r="EA5" s="35" t="s">
        <v>104</v>
      </c>
      <c r="EB5" s="35" t="s">
        <v>105</v>
      </c>
      <c r="EC5" s="35" t="s">
        <v>106</v>
      </c>
      <c r="ED5" s="35" t="s">
        <v>107</v>
      </c>
      <c r="EE5" s="35" t="s">
        <v>35</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112071</v>
      </c>
      <c r="D6" s="32">
        <f t="shared" si="1"/>
        <v>47</v>
      </c>
      <c r="E6" s="32">
        <f t="shared" si="1"/>
        <v>18</v>
      </c>
      <c r="F6" s="32">
        <f t="shared" si="1"/>
        <v>0</v>
      </c>
      <c r="G6" s="32">
        <f t="shared" si="1"/>
        <v>0</v>
      </c>
      <c r="H6" s="32" t="str">
        <f t="shared" si="1"/>
        <v>埼玉県　秩父市</v>
      </c>
      <c r="I6" s="32" t="str">
        <f t="shared" si="1"/>
        <v>法非適用</v>
      </c>
      <c r="J6" s="32" t="str">
        <f t="shared" si="1"/>
        <v>下水道事業</v>
      </c>
      <c r="K6" s="32" t="str">
        <f t="shared" si="1"/>
        <v>特定地域生活排水処理</v>
      </c>
      <c r="L6" s="32" t="str">
        <f t="shared" si="1"/>
        <v>K2</v>
      </c>
      <c r="M6" s="32" t="str">
        <f t="shared" si="1"/>
        <v>非設置</v>
      </c>
      <c r="N6" s="36" t="str">
        <f t="shared" si="1"/>
        <v>-</v>
      </c>
      <c r="O6" s="36" t="str">
        <f t="shared" si="1"/>
        <v>該当数値なし</v>
      </c>
      <c r="P6" s="36">
        <f t="shared" si="1"/>
        <v>10.15</v>
      </c>
      <c r="Q6" s="36">
        <f t="shared" si="1"/>
        <v>100</v>
      </c>
      <c r="R6" s="36">
        <f t="shared" si="1"/>
        <v>1188</v>
      </c>
      <c r="S6" s="36">
        <f t="shared" si="1"/>
        <v>63720</v>
      </c>
      <c r="T6" s="36">
        <f t="shared" si="1"/>
        <v>577.83000000000004</v>
      </c>
      <c r="U6" s="36">
        <f t="shared" si="1"/>
        <v>110.27</v>
      </c>
      <c r="V6" s="36">
        <f t="shared" si="1"/>
        <v>6429</v>
      </c>
      <c r="W6" s="36">
        <f t="shared" si="1"/>
        <v>0.25</v>
      </c>
      <c r="X6" s="36">
        <f t="shared" si="1"/>
        <v>25716</v>
      </c>
      <c r="Y6" s="40">
        <f t="shared" ref="Y6:AH6" si="2">IF(Y7="",NA(),Y7)</f>
        <v>71.44</v>
      </c>
      <c r="Z6" s="40">
        <f t="shared" si="2"/>
        <v>63.23</v>
      </c>
      <c r="AA6" s="40">
        <f t="shared" si="2"/>
        <v>75.81</v>
      </c>
      <c r="AB6" s="40">
        <f t="shared" si="2"/>
        <v>76.569999999999993</v>
      </c>
      <c r="AC6" s="40">
        <f t="shared" si="2"/>
        <v>58.5</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1521.56</v>
      </c>
      <c r="BG6" s="40">
        <f t="shared" si="5"/>
        <v>829.53</v>
      </c>
      <c r="BH6" s="40">
        <f t="shared" si="5"/>
        <v>861.17</v>
      </c>
      <c r="BI6" s="40">
        <f t="shared" si="5"/>
        <v>776.03</v>
      </c>
      <c r="BJ6" s="40">
        <f t="shared" si="5"/>
        <v>764.35</v>
      </c>
      <c r="BK6" s="40">
        <f t="shared" si="5"/>
        <v>446.63</v>
      </c>
      <c r="BL6" s="40">
        <f t="shared" si="5"/>
        <v>261.08</v>
      </c>
      <c r="BM6" s="40">
        <f t="shared" si="5"/>
        <v>241.49</v>
      </c>
      <c r="BN6" s="40">
        <f t="shared" si="5"/>
        <v>248.44</v>
      </c>
      <c r="BO6" s="40">
        <f t="shared" si="5"/>
        <v>244.85</v>
      </c>
      <c r="BP6" s="36" t="str">
        <f>IF(BP7="","",IF(BP7="-","【-】","【"&amp;SUBSTITUTE(TEXT(BP7,"#,##0.00"),"-","△")&amp;"】"))</f>
        <v>【329.28】</v>
      </c>
      <c r="BQ6" s="40">
        <f t="shared" ref="BQ6:BZ6" si="6">IF(BQ7="",NA(),BQ7)</f>
        <v>65.400000000000006</v>
      </c>
      <c r="BR6" s="40">
        <f t="shared" si="6"/>
        <v>91.06</v>
      </c>
      <c r="BS6" s="40">
        <f t="shared" si="6"/>
        <v>38.520000000000003</v>
      </c>
      <c r="BT6" s="40">
        <f t="shared" si="6"/>
        <v>42.55</v>
      </c>
      <c r="BU6" s="40">
        <f t="shared" si="6"/>
        <v>41.69</v>
      </c>
      <c r="BV6" s="40">
        <f t="shared" si="6"/>
        <v>58.53</v>
      </c>
      <c r="BW6" s="40">
        <f t="shared" si="6"/>
        <v>68.61</v>
      </c>
      <c r="BX6" s="40">
        <f t="shared" si="6"/>
        <v>65.7</v>
      </c>
      <c r="BY6" s="40">
        <f t="shared" si="6"/>
        <v>66.73</v>
      </c>
      <c r="BZ6" s="40">
        <f t="shared" si="6"/>
        <v>64.78</v>
      </c>
      <c r="CA6" s="36" t="str">
        <f>IF(CA7="","",IF(CA7="-","【-】","【"&amp;SUBSTITUTE(TEXT(CA7,"#,##0.00"),"-","△")&amp;"】"))</f>
        <v>【60.55】</v>
      </c>
      <c r="CB6" s="40">
        <f t="shared" ref="CB6:CK6" si="7">IF(CB7="",NA(),CB7)</f>
        <v>80.44</v>
      </c>
      <c r="CC6" s="40">
        <f t="shared" si="7"/>
        <v>61.12</v>
      </c>
      <c r="CD6" s="40">
        <f t="shared" si="7"/>
        <v>139.78</v>
      </c>
      <c r="CE6" s="40">
        <f t="shared" si="7"/>
        <v>130.54</v>
      </c>
      <c r="CF6" s="40">
        <f t="shared" si="7"/>
        <v>133.75</v>
      </c>
      <c r="CG6" s="40">
        <f t="shared" si="7"/>
        <v>266.57</v>
      </c>
      <c r="CH6" s="40">
        <f t="shared" si="7"/>
        <v>241.18</v>
      </c>
      <c r="CI6" s="40">
        <f t="shared" si="7"/>
        <v>247.94</v>
      </c>
      <c r="CJ6" s="40">
        <f t="shared" si="7"/>
        <v>241.29</v>
      </c>
      <c r="CK6" s="40">
        <f t="shared" si="7"/>
        <v>250.21</v>
      </c>
      <c r="CL6" s="36" t="str">
        <f>IF(CL7="","",IF(CL7="-","【-】","【"&amp;SUBSTITUTE(TEXT(CL7,"#,##0.00"),"-","△")&amp;"】"))</f>
        <v>【269.12】</v>
      </c>
      <c r="CM6" s="40">
        <f t="shared" ref="CM6:CV6" si="8">IF(CM7="",NA(),CM7)</f>
        <v>57.02</v>
      </c>
      <c r="CN6" s="40">
        <f t="shared" si="8"/>
        <v>56.64</v>
      </c>
      <c r="CO6" s="40">
        <f t="shared" si="8"/>
        <v>56.41</v>
      </c>
      <c r="CP6" s="40">
        <f t="shared" si="8"/>
        <v>56.28</v>
      </c>
      <c r="CQ6" s="40">
        <f t="shared" si="8"/>
        <v>56.02</v>
      </c>
      <c r="CR6" s="40">
        <f t="shared" si="8"/>
        <v>58.06</v>
      </c>
      <c r="CS6" s="40">
        <f t="shared" si="8"/>
        <v>53.84</v>
      </c>
      <c r="CT6" s="40">
        <f t="shared" si="8"/>
        <v>60.25</v>
      </c>
      <c r="CU6" s="40">
        <f t="shared" si="8"/>
        <v>61.94</v>
      </c>
      <c r="CV6" s="40">
        <f t="shared" si="8"/>
        <v>61.79</v>
      </c>
      <c r="CW6" s="36" t="str">
        <f>IF(CW7="","",IF(CW7="-","【-】","【"&amp;SUBSTITUTE(TEXT(CW7,"#,##0.00"),"-","△")&amp;"】"))</f>
        <v>【59.35】</v>
      </c>
      <c r="CX6" s="40">
        <f t="shared" ref="CX6:DG6" si="9">IF(CX7="",NA(),CX7)</f>
        <v>100</v>
      </c>
      <c r="CY6" s="40">
        <f t="shared" si="9"/>
        <v>100</v>
      </c>
      <c r="CZ6" s="40">
        <f t="shared" si="9"/>
        <v>100</v>
      </c>
      <c r="DA6" s="40">
        <f t="shared" si="9"/>
        <v>100</v>
      </c>
      <c r="DB6" s="40">
        <f t="shared" si="9"/>
        <v>100</v>
      </c>
      <c r="DC6" s="40">
        <f t="shared" si="9"/>
        <v>75.790000000000006</v>
      </c>
      <c r="DD6" s="40">
        <f t="shared" si="9"/>
        <v>95.04</v>
      </c>
      <c r="DE6" s="40">
        <f t="shared" si="9"/>
        <v>95.26</v>
      </c>
      <c r="DF6" s="40">
        <f t="shared" si="9"/>
        <v>94.14</v>
      </c>
      <c r="DG6" s="40">
        <f t="shared" si="9"/>
        <v>92.44</v>
      </c>
      <c r="DH6" s="36" t="str">
        <f>IF(DH7="","",IF(DH7="-","【-】","【"&amp;SUBSTITUTE(TEXT(DH7,"#,##0.00"),"-","△")&amp;"】"))</f>
        <v>【76.98】</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40" t="str">
        <f t="shared" ref="EE6:EN6" si="12">IF(EE7="",NA(),EE7)</f>
        <v>-</v>
      </c>
      <c r="EF6" s="40" t="str">
        <f t="shared" si="12"/>
        <v>-</v>
      </c>
      <c r="EG6" s="40" t="str">
        <f t="shared" si="12"/>
        <v>-</v>
      </c>
      <c r="EH6" s="40" t="str">
        <f t="shared" si="12"/>
        <v>-</v>
      </c>
      <c r="EI6" s="40" t="str">
        <f t="shared" si="12"/>
        <v>-</v>
      </c>
      <c r="EJ6" s="40" t="str">
        <f t="shared" si="12"/>
        <v>-</v>
      </c>
      <c r="EK6" s="40" t="str">
        <f t="shared" si="12"/>
        <v>-</v>
      </c>
      <c r="EL6" s="40" t="str">
        <f t="shared" si="12"/>
        <v>-</v>
      </c>
      <c r="EM6" s="40" t="str">
        <f t="shared" si="12"/>
        <v>-</v>
      </c>
      <c r="EN6" s="40" t="str">
        <f t="shared" si="12"/>
        <v>-</v>
      </c>
      <c r="EO6" s="36" t="str">
        <f>IF(EO7="","",IF(EO7="-","【-】","【"&amp;SUBSTITUTE(TEXT(EO7,"#,##0.00"),"-","△")&amp;"】"))</f>
        <v>【-】</v>
      </c>
    </row>
    <row r="7" spans="1:145" s="26" customFormat="1" x14ac:dyDescent="0.15">
      <c r="A7" s="27"/>
      <c r="B7" s="33">
        <v>2017</v>
      </c>
      <c r="C7" s="33">
        <v>112071</v>
      </c>
      <c r="D7" s="33">
        <v>47</v>
      </c>
      <c r="E7" s="33">
        <v>18</v>
      </c>
      <c r="F7" s="33">
        <v>0</v>
      </c>
      <c r="G7" s="33">
        <v>0</v>
      </c>
      <c r="H7" s="33" t="s">
        <v>48</v>
      </c>
      <c r="I7" s="33" t="s">
        <v>109</v>
      </c>
      <c r="J7" s="33" t="s">
        <v>110</v>
      </c>
      <c r="K7" s="33" t="s">
        <v>111</v>
      </c>
      <c r="L7" s="33" t="s">
        <v>112</v>
      </c>
      <c r="M7" s="33" t="s">
        <v>113</v>
      </c>
      <c r="N7" s="37" t="s">
        <v>65</v>
      </c>
      <c r="O7" s="37" t="s">
        <v>114</v>
      </c>
      <c r="P7" s="37">
        <v>10.15</v>
      </c>
      <c r="Q7" s="37">
        <v>100</v>
      </c>
      <c r="R7" s="37">
        <v>1188</v>
      </c>
      <c r="S7" s="37">
        <v>63720</v>
      </c>
      <c r="T7" s="37">
        <v>577.83000000000004</v>
      </c>
      <c r="U7" s="37">
        <v>110.27</v>
      </c>
      <c r="V7" s="37">
        <v>6429</v>
      </c>
      <c r="W7" s="37">
        <v>0.25</v>
      </c>
      <c r="X7" s="37">
        <v>25716</v>
      </c>
      <c r="Y7" s="37">
        <v>71.44</v>
      </c>
      <c r="Z7" s="37">
        <v>63.23</v>
      </c>
      <c r="AA7" s="37">
        <v>75.81</v>
      </c>
      <c r="AB7" s="37">
        <v>76.569999999999993</v>
      </c>
      <c r="AC7" s="37">
        <v>58.5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1521.56</v>
      </c>
      <c r="BG7" s="37">
        <v>829.53</v>
      </c>
      <c r="BH7" s="37">
        <v>861.17</v>
      </c>
      <c r="BI7" s="37">
        <v>776.03</v>
      </c>
      <c r="BJ7" s="37">
        <v>764.35</v>
      </c>
      <c r="BK7" s="37">
        <v>446.63</v>
      </c>
      <c r="BL7" s="37">
        <v>261.08</v>
      </c>
      <c r="BM7" s="37">
        <v>241.49</v>
      </c>
      <c r="BN7" s="37">
        <v>248.44</v>
      </c>
      <c r="BO7" s="37">
        <v>244.85</v>
      </c>
      <c r="BP7" s="37">
        <v>329.28</v>
      </c>
      <c r="BQ7" s="37">
        <v>65.400000000000006</v>
      </c>
      <c r="BR7" s="37">
        <v>91.06</v>
      </c>
      <c r="BS7" s="37">
        <v>38.520000000000003</v>
      </c>
      <c r="BT7" s="37">
        <v>42.55</v>
      </c>
      <c r="BU7" s="37">
        <v>41.69</v>
      </c>
      <c r="BV7" s="37">
        <v>58.53</v>
      </c>
      <c r="BW7" s="37">
        <v>68.61</v>
      </c>
      <c r="BX7" s="37">
        <v>65.7</v>
      </c>
      <c r="BY7" s="37">
        <v>66.73</v>
      </c>
      <c r="BZ7" s="37">
        <v>64.78</v>
      </c>
      <c r="CA7" s="37">
        <v>60.55</v>
      </c>
      <c r="CB7" s="37">
        <v>80.44</v>
      </c>
      <c r="CC7" s="37">
        <v>61.12</v>
      </c>
      <c r="CD7" s="37">
        <v>139.78</v>
      </c>
      <c r="CE7" s="37">
        <v>130.54</v>
      </c>
      <c r="CF7" s="37">
        <v>133.75</v>
      </c>
      <c r="CG7" s="37">
        <v>266.57</v>
      </c>
      <c r="CH7" s="37">
        <v>241.18</v>
      </c>
      <c r="CI7" s="37">
        <v>247.94</v>
      </c>
      <c r="CJ7" s="37">
        <v>241.29</v>
      </c>
      <c r="CK7" s="37">
        <v>250.21</v>
      </c>
      <c r="CL7" s="37">
        <v>269.12</v>
      </c>
      <c r="CM7" s="37">
        <v>57.02</v>
      </c>
      <c r="CN7" s="37">
        <v>56.64</v>
      </c>
      <c r="CO7" s="37">
        <v>56.41</v>
      </c>
      <c r="CP7" s="37">
        <v>56.28</v>
      </c>
      <c r="CQ7" s="37">
        <v>56.02</v>
      </c>
      <c r="CR7" s="37">
        <v>58.06</v>
      </c>
      <c r="CS7" s="37">
        <v>53.84</v>
      </c>
      <c r="CT7" s="37">
        <v>60.25</v>
      </c>
      <c r="CU7" s="37">
        <v>61.94</v>
      </c>
      <c r="CV7" s="37">
        <v>61.79</v>
      </c>
      <c r="CW7" s="37">
        <v>59.35</v>
      </c>
      <c r="CX7" s="37">
        <v>100</v>
      </c>
      <c r="CY7" s="37">
        <v>100</v>
      </c>
      <c r="CZ7" s="37">
        <v>100</v>
      </c>
      <c r="DA7" s="37">
        <v>100</v>
      </c>
      <c r="DB7" s="37">
        <v>100</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65</v>
      </c>
      <c r="EF7" s="37" t="s">
        <v>65</v>
      </c>
      <c r="EG7" s="37" t="s">
        <v>65</v>
      </c>
      <c r="EH7" s="37" t="s">
        <v>65</v>
      </c>
      <c r="EI7" s="37" t="s">
        <v>65</v>
      </c>
      <c r="EJ7" s="37" t="s">
        <v>65</v>
      </c>
      <c r="EK7" s="37" t="s">
        <v>65</v>
      </c>
      <c r="EL7" s="37" t="s">
        <v>65</v>
      </c>
      <c r="EM7" s="37" t="s">
        <v>65</v>
      </c>
      <c r="EN7" s="37" t="s">
        <v>65</v>
      </c>
      <c r="EO7" s="37" t="s">
        <v>65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2019-01-30T08:36:24Z</cp:lastPrinted>
  <dcterms:created xsi:type="dcterms:W3CDTF">2018-12-03T09:39:04Z</dcterms:created>
  <dcterms:modified xsi:type="dcterms:W3CDTF">2019-01-30T08:36:44Z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2019-01-18T02:18:25Z</vt:filetime>
  </property>
</Properties>
</file>