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CW102" i="11" l="1"/>
  <c r="DG102" i="11"/>
  <c r="CR102" i="11"/>
  <c r="AU88" i="11"/>
  <c r="AP88" i="11"/>
  <c r="AF88" i="11"/>
  <c r="AU63" i="1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AM35" i="9"/>
  <c r="C35" i="9"/>
  <c r="BW34" i="9"/>
  <c r="C34" i="9"/>
  <c r="BW37" i="9" l="1"/>
  <c r="BW38" i="9" s="1"/>
  <c r="BW39" i="9" s="1"/>
  <c r="CO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<sst xmlns="http://schemas.openxmlformats.org/spreadsheetml/2006/main" count="1050" uniqueCount="574">
  <si>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</si>
  <si>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</si>
  <si>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</si>
  <si>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</si>
  <si>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</si>
  <si>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</si>
  <si>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</si>
  <si>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</si>
  <si>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</si>
  <si>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</si>
  <si>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</si>
  <si>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</si>
  <si>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</si>
  <si>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</si>
  <si>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</si>
  <si>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</si>
  <si>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</si>
  <si>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</si>
  <si>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</si>
  <si>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</si>
  <si>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</si>
  <si>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</si>
  <si>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</si>
  <si>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</si>
  <si>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</si>
  <si>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</si>
  <si>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</si>
  <si>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</si>
  <si>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</si>
  <si>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</si>
  <si>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</si>
  <si>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</si>
  <si>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</si>
  <si>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</si>
  <si>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</si>
  <si>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</si>
  <si>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</si>
  <si>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</si>
  <si>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</si>
  <si>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</si>
  <si>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</si>
  <si>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</si>
  <si>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</si>
  <si>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</si>
  <si>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</si>
  <si>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</si>
  <si>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</si>
  <si>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</si>
  <si>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</si>
  <si>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</si>
  <si>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</si>
  <si>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</si>
  <si>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</si>
  <si>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</si>
  <si>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</si>
  <si>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</si>
  <si>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</si>
  <si>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</si>
  <si>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</si>
  <si>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</si>
  <si>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</si>
  <si>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</si>
  <si>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</si>
  <si>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</si>
  <si>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</si>
  <si>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</si>
  <si>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</si>
  <si>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</si>
  <si>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</si>
  <si>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</si>
  <si>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</si>
  <si>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</si>
  <si>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</si>
  <si>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</si>
  <si>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</si>
  <si>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</si>
  <si>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</si>
  <si>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</si>
  <si>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</si>
  <si>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</si>
  <si>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</si>
  <si>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</si>
  <si>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</si>
  <si>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</si>
  <si>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</si>
  <si>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</si>
  <si>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</si>
  <si>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</si>
  <si>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</si>
  <si>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</si>
  <si>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</si>
  <si>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</si>
  <si>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</si>
  <si>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</si>
  <si>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</si>
  <si>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</si>
  <si>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</si>
  <si>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</si>
  <si>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</si>
  <si>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</si>
  <si>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</si>
  <si>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</si>
  <si>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</si>
  <si>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</si>
  <si>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</si>
  <si>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</si>
  <si>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</si>
  <si>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</si>
  <si>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</si>
  <si>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</si>
  <si>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</si>
  <si>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</si>
  <si>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</si>
  <si>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</si>
  <si>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</si>
  <si>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</si>
  <si>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</si>
  <si>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</si>
  <si>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</si>
  <si>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</si>
  <si>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</si>
  <si>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</si>
  <si>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</si>
  <si>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</si>
  <si>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</si>
  <si>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</si>
  <si>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</si>
  <si>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</si>
  <si>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</si>
  <si>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</si>
  <si>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</si>
  <si>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</si>
  <si>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</si>
  <si>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</si>
  <si>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</si>
  <si>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</si>
  <si>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</si>
  <si>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</si>
  <si>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</si>
  <si>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</si>
  <si>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</si>
  <si>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</si>
  <si>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</si>
  <si>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</si>
  <si>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</si>
  <si>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</si>
  <si>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</si>
  <si>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</si>
  <si>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</si>
  <si>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</si>
  <si>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</si>
  <si>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</si>
  <si>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</si>
  <si>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</si>
  <si>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</si>
  <si>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</si>
  <si>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</si>
  <si>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</si>
  <si>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</si>
  <si>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</si>
  <si>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</si>
  <si>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</si>
  <si>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</si>
  <si>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</si>
  <si>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</si>
  <si>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</si>
  <si>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</si>
  <si>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</si>
  <si>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</si>
  <si>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</si>
  <si>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</si>
  <si>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</si>
  <si>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</si>
  <si>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</si>
  <si>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</si>
  <si>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</si>
  <si>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</si>
  <si>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</si>
  <si>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</si>
  <si>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</si>
  <si>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</si>
  <si>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</si>
  <si>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</si>
  <si>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</si>
  <si>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</si>
  <si>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</si>
  <si>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</si>
  <si>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</si>
  <si>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</si>
  <si>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</si>
  <si>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</si>
  <si>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</si>
  <si>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</si>
  <si>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</si>
  <si>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</si>
  <si>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</si>
  <si>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</si>
  <si>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埼玉県吉川市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</si>
  <si>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</si>
  <si>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</si>
  <si>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</si>
  <si>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</si>
  <si>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</si>
  <si>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</si>
  <si>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</si>
  <si>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</si>
  <si>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</si>
  <si>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</si>
  <si>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</si>
  <si>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</si>
  <si>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</si>
  <si>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</si>
  <si>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</si>
  <si>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</si>
  <si>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</si>
  <si>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</si>
  <si>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</si>
  <si>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</si>
  <si>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</si>
  <si>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</si>
  <si>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</si>
  <si>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</si>
  <si>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</si>
  <si>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</si>
  <si>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</si>
  <si>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</si>
  <si>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</si>
  <si>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</si>
  <si>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</si>
  <si>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</si>
  <si>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</si>
  <si>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</si>
  <si>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</si>
  <si>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</si>
  <si>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</si>
  <si>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</si>
  <si>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</si>
  <si>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</si>
  <si>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</si>
  <si>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</si>
  <si>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</si>
  <si>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</si>
  <si>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</si>
  <si>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</si>
  <si>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</si>
  <si>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</si>
  <si>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</si>
  <si>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</si>
  <si>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</si>
  <si>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</si>
  <si>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</si>
  <si>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</si>
  <si>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</si>
  <si>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</si>
  <si>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</si>
  <si>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</si>
  <si>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</si>
  <si>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</si>
  <si>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</si>
  <si>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</si>
  <si>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</si>
  <si>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</si>
  <si>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</si>
  <si>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</si>
  <si>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</si>
  <si>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</si>
  <si>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</si>
  <si>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</si>
  <si>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</si>
  <si>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</si>
  <si>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</si>
  <si>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</si>
  <si>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</si>
  <si>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</si>
  <si>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</si>
  <si>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</si>
  <si>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</si>
  <si>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</si>
  <si>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</si>
  <si>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</si>
  <si>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</si>
  <si>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</si>
  <si>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</si>
  <si>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</si>
  <si>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</si>
  <si>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</si>
  <si>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</si>
  <si>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</si>
  <si>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</si>
  <si>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</si>
  <si>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</si>
  <si>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</si>
  <si>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</si>
  <si>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</si>
  <si>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</si>
  <si>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</si>
  <si>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</si>
  <si>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</si>
  <si>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</si>
  <si>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</si>
  <si>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</si>
  <si>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</si>
  <si>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</si>
  <si>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</si>
  <si>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</si>
  <si>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</si>
  <si>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</si>
  <si>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</si>
  <si>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</si>
  <si>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</si>
  <si>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</si>
  <si>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</si>
  <si>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</si>
  <si>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</si>
  <si>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</si>
  <si>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</si>
  <si>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</si>
  <si>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</si>
  <si>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</si>
  <si>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</si>
  <si>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</si>
  <si>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</si>
  <si>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</si>
  <si>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</si>
  <si>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</si>
  <si>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</si>
  <si>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</si>
  <si>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</si>
  <si>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</si>
  <si>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</si>
  <si>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</si>
  <si>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</si>
  <si>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</si>
  <si>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</si>
  <si>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</si>
  <si>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</si>
  <si>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</si>
  <si>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</si>
  <si>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</si>
  <si>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</si>
  <si>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</si>
  <si>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</si>
  <si>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</si>
  <si>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</si>
  <si>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</si>
  <si>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</si>
  <si>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</si>
  <si>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埼玉県吉川市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</si>
  <si>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</si>
  <si>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</si>
  <si>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</si>
  <si>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</si>
  <si>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</si>
  <si>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</si>
  <si>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</si>
  <si>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</si>
  <si>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</si>
  <si>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</si>
  <si>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</si>
  <si>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</si>
  <si>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</si>
  <si>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</si>
  <si>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</si>
  <si>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</si>
  <si>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</si>
  <si>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</si>
  <si>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</si>
  <si>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</si>
  <si>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</si>
  <si>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</si>
  <si>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</si>
  <si>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</si>
  <si>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</si>
  <si>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</si>
  <si>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</si>
  <si>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</si>
  <si>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</si>
  <si>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</si>
  <si>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</si>
  <si>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</si>
  <si>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</si>
  <si>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</si>
  <si>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</si>
  <si>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</si>
  <si>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</si>
  <si>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</si>
  <si>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吉川市下水道事業特別会計</t>
    <phoneticPr fontId="5"/>
  </si>
  <si>
    <t>法非適用企業</t>
    <phoneticPr fontId="5"/>
  </si>
  <si>
    <t>吉川市農業集落排水特別会計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</si>
  <si>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</si>
  <si>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</si>
  <si>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</si>
  <si>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</si>
  <si>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</si>
  <si>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</si>
  <si>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</si>
  <si>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</si>
  <si>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</si>
  <si>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</si>
  <si>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</si>
  <si>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</si>
  <si>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</si>
  <si>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</si>
  <si>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</si>
  <si>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</si>
  <si>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</si>
  <si>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</si>
  <si>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</si>
  <si>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</si>
  <si>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</si>
  <si>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</si>
  <si>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</si>
  <si>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</si>
  <si>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</si>
  <si>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</si>
  <si>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</si>
  <si>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</si>
  <si>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</si>
  <si>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</si>
  <si>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</si>
  <si>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</si>
  <si>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</si>
  <si>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</si>
  <si>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</si>
  <si>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</si>
  <si>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</si>
  <si>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</si>
  <si>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</si>
  <si>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</si>
  <si>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</si>
  <si>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</si>
  <si>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</si>
  <si>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</si>
  <si>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</si>
  <si>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</si>
  <si>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</si>
  <si>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</si>
  <si>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</si>
  <si>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</si>
  <si>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</si>
  <si>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</si>
  <si>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吉川市農業集落排水事業特別会計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</si>
  <si>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</si>
  <si>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</si>
  <si>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</si>
  <si>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</si>
  <si>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</si>
  <si>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</si>
  <si>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</si>
  <si>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</si>
  <si>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</si>
  <si>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</si>
  <si>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</si>
  <si>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</si>
  <si>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</si>
  <si>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</si>
  <si>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</si>
  <si>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</si>
  <si>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</si>
  <si>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</si>
  <si>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</si>
  <si>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</si>
  <si>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</si>
  <si>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</si>
  <si>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</si>
  <si>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</si>
  <si>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</si>
  <si>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</si>
  <si>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</si>
  <si>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</si>
  <si>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</si>
  <si>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</si>
  <si>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</si>
  <si>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</si>
  <si>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</si>
  <si>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</si>
  <si>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</si>
  <si>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</si>
  <si>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</si>
  <si>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</si>
  <si>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</si>
  <si>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</si>
  <si>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</si>
  <si>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</si>
  <si>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</si>
  <si>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</si>
  <si>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</si>
  <si>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</si>
  <si>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</si>
  <si>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</si>
  <si>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</si>
  <si>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</si>
  <si>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</si>
  <si>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</si>
  <si>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</si>
  <si>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</si>
  <si>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</si>
  <si>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</si>
  <si>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</si>
  <si>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</si>
  <si>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</si>
  <si>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</si>
  <si>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</si>
  <si>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</si>
  <si>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</si>
  <si>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</si>
  <si>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</si>
  <si>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</si>
  <si>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</si>
  <si>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</si>
  <si>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</si>
  <si>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</si>
  <si>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</si>
  <si>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</si>
  <si>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</si>
  <si>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</si>
  <si>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</si>
  <si>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</si>
  <si>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</si>
  <si>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</si>
  <si>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</si>
  <si>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</si>
  <si>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</si>
  <si>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</si>
  <si>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</si>
  <si>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3.44</t>
  </si>
  <si>
    <t>▲ 2.30</t>
  </si>
  <si>
    <t>▲ 3.88</t>
  </si>
  <si>
    <t>吉川市水道事業会計</t>
  </si>
  <si>
    <t>一般会計</t>
  </si>
  <si>
    <t>吉川市国民健康保険特別会計</t>
  </si>
  <si>
    <t>吉川市介護保険特別会計</t>
  </si>
  <si>
    <t>吉川市下水道事業特別会計</t>
  </si>
  <si>
    <t>吉川市農業集落排水特別会計</t>
  </si>
  <si>
    <t>吉川市後期高齢者医療特別会計</t>
  </si>
  <si>
    <t>その他会計（赤字）</t>
  </si>
  <si>
    <t>その他会計（黒字）</t>
  </si>
  <si>
    <t>埼玉県後期高齢者医療広域連合</t>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</si>
  <si>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</si>
  <si>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</si>
  <si>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t>
    <phoneticPr fontId="2"/>
  </si>
  <si>
    <t>吉川市土地開発公社</t>
    <rPh sb="0" eb="3">
      <t>ヨシカワシ</t>
    </rPh>
    <rPh sb="3" eb="5">
      <t>トチ</t>
    </rPh>
    <rPh sb="5" eb="7">
      <t>カイハツ</t>
    </rPh>
    <rPh sb="7" eb="9">
      <t>コウシャ</t>
    </rPh>
    <phoneticPr fontId="2"/>
  </si>
  <si>
    <t>一般会計</t>
    <rPh sb="0" eb="2">
      <t>イッパン</t>
    </rPh>
    <rPh sb="2" eb="4">
      <t>カイケイ</t>
    </rPh>
    <phoneticPr fontId="2"/>
  </si>
  <si>
    <t>埼玉県後期高齢者医療広域連合</t>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</si>
  <si>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</si>
  <si>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</si>
  <si>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</si>
  <si>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</si>
  <si>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</si>
  <si>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</si>
  <si>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</si>
  <si>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江戸川水防事務組合</t>
    <rPh sb="0" eb="3">
      <t>エドガワ</t>
    </rPh>
    <rPh sb="3" eb="5">
      <t>スイボウ</t>
    </rPh>
    <rPh sb="5" eb="7">
      <t>ジム</t>
    </rPh>
    <rPh sb="7" eb="9">
      <t>クミアイ</t>
    </rPh>
    <phoneticPr fontId="2"/>
  </si>
  <si>
    <t>-</t>
    <phoneticPr fontId="2"/>
  </si>
  <si>
    <t>吉川松伏消防組合</t>
    <rPh sb="0" eb="2">
      <t>ヨシカワ</t>
    </rPh>
    <rPh sb="2" eb="4">
      <t>マツブシ</t>
    </rPh>
    <rPh sb="4" eb="6">
      <t>ショウボウ</t>
    </rPh>
    <rPh sb="6" eb="8">
      <t>クミアイ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</si>
  <si>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</si>
  <si>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</si>
  <si>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</si>
  <si>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</si>
  <si>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</si>
  <si>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</si>
  <si>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</si>
  <si>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</si>
  <si>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</si>
  <si>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</si>
  <si>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</si>
  <si>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</si>
  <si>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</si>
  <si>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</si>
  <si>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</si>
  <si>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</si>
  <si>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</si>
  <si>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７年の将来負担比率及び有形固定資産減価償却率は、類似団体と比較して低い水準にある。有形固定資産減価償却率については、本市では、平成２４年に吉川美南駅が開設され、周辺開発が進むなど、人口の増加が見込まれている市であり、吉川美南小学校など新しい施設の整備により、有形固定資産減価償却率が比較的低い状況であると推察されるが、人口増加に対応して整備してきた公共施設・インフラは初期のものは既に老朽化が進んでいる状況である。将来負担比率については、近年は減少傾向にあるが、今後は新庁舎建設事業や新中学校建設事業などの大規模事業が予定されていることから、増加する要因が控えている。今後も計画的な市債の活用に努め、引き続き将来負担を見据えた安定的な財政運営に努めるとともに、公共施設総合管理計画に基づき、市の所有する公共施設・インフラの総合的・効率的な管理・活用を図っていく。</t>
    <phoneticPr fontId="5"/>
  </si>
  <si>
    <t>有形固定資産減価償却率</t>
    <phoneticPr fontId="5"/>
  </si>
  <si>
    <t>将来負担比率及び実質公債費比率は類似団体と比較して低い水準にあり、近年は減少傾向にある。平成２７年度将来負担比率は臨時財政対策債等基準財政需要額算入見込額の増加（２４３，６２５千円増）や、庁舎建設基金の積み立て（５００，４６８千円）等により将来負担額から控除される充当可能財源が増加したことにより平成２６年度の将来負担比率と比べ１２．８ポイント減となった。東埼玉資源環境組合の平成２６年度補正予算債の償還開始等により、元利償還額について平成２６年度と比較し１２，９５０千円増となった一方で、基準財政需要額に算入される公債費が４８，１１３千円減となったため、平成２７年度単年度の実質公債費比率は４．７３ポイントとなった。　今後は新庁舎建設事業や新中学校建設事業などの大規模事業が予定されていることから、引き続き地方債を活用する事業を厳選することやより低利な借入や基金の活用など、将来負担に配慮し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</si>
</sst>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56791</c:v>
                </c:pt>
                <c:pt idx="1">
                  <c:v>21464</c:v>
                </c:pt>
                <c:pt idx="2">
                  <c:v>19792</c:v>
                </c:pt>
                <c:pt idx="3">
                  <c:v>43252</c:v>
                </c:pt>
                <c:pt idx="4">
                  <c:v>30516</c:v>
                </c:pt>
              </c:numCache>
            </c:numRef>
          </c:val>
          <c:smooth val="0"/>
        </c:ser>
        <c:dLbls>
          <c:showLegendKey val="0"/>
          <c:showVal val="0"/>
          <c:showCatName val="0"/>
          <c:showSerName val="0"/>
          <c:showPercent val="0"/>
          <c:showBubbleSize val="0"/>
        </c:dLbls>
        <c:marker val="1"/>
        <c:smooth val="0"/>
        <c:axId val="181039872"/>
        <c:axId val="181041792"/>
      </c:lineChart>
      <c:catAx>
        <c:axId val="181039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41792"/>
        <c:crosses val="autoZero"/>
        <c:auto val="1"/>
        <c:lblAlgn val="ctr"/>
        <c:lblOffset val="100"/>
        <c:tickLblSkip val="1"/>
        <c:tickMarkSkip val="1"/>
        <c:noMultiLvlLbl val="0"/>
      </c:catAx>
      <c:valAx>
        <c:axId val="181041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3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6.35</c:v>
                </c:pt>
                <c:pt idx="1">
                  <c:v>5.25</c:v>
                </c:pt>
                <c:pt idx="2">
                  <c:v>5.3</c:v>
                </c:pt>
                <c:pt idx="3">
                  <c:v>4.91</c:v>
                </c:pt>
                <c:pt idx="4">
                  <c:v>4.1500000000000004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12.69</c:v>
                </c:pt>
                <c:pt idx="1">
                  <c:v>16.239999999999998</c:v>
                </c:pt>
                <c:pt idx="2">
                  <c:v>13.9</c:v>
                </c:pt>
                <c:pt idx="3">
                  <c:v>14.44</c:v>
                </c:pt>
                <c:pt idx="4">
                  <c:v>10.77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7431680"/>
        <c:axId val="19743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2.94</c:v>
                </c:pt>
                <c:pt idx="2">
                  <c:v>-2.2999999999999998</c:v>
                </c:pt>
                <c:pt idx="3">
                  <c:v>1.02</c:v>
                </c:pt>
                <c:pt idx="4">
                  <c:v>-3.88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7431680"/>
        <c:axId val="197433600"/>
      </c:lineChart>
      <c:catAx>
        <c:axId val="1974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433600"/>
        <c:crosses val="autoZero"/>
        <c:auto val="1"/>
        <c:lblAlgn val="ctr"/>
        <c:lblOffset val="100"/>
        <c:tickLblSkip val="1"/>
        <c:tickMarkSkip val="1"/>
        <c:noMultiLvlLbl val="0"/>
      </c:catAx>
      <c:valAx>
        <c:axId val="19743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吉川市後期高齢者医療特別会計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0.02</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吉川市農業集落排水特別会計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吉川市下水道事業特別会計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0.24</c:v>
                </c:pt>
                <c:pt idx="4">
                  <c:v>#N/A</c:v>
                </c:pt>
                <c:pt idx="5">
                  <c:v>0.23</c:v>
                </c:pt>
                <c:pt idx="6">
                  <c:v>#N/A</c:v>
                </c:pt>
                <c:pt idx="7">
                  <c:v>0.2</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吉川市介護保険特別会計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1.34</c:v>
                </c:pt>
                <c:pt idx="2">
                  <c:v>#N/A</c:v>
                </c:pt>
                <c:pt idx="3">
                  <c:v>0.71</c:v>
                </c:pt>
                <c:pt idx="4">
                  <c:v>#N/A</c:v>
                </c:pt>
                <c:pt idx="5">
                  <c:v>2.54</c:v>
                </c:pt>
                <c:pt idx="6">
                  <c:v>#N/A</c:v>
                </c:pt>
                <c:pt idx="7">
                  <c:v>1.08</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吉川市国民健康保険特別会計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6.61</c:v>
                </c:pt>
                <c:pt idx="2">
                  <c:v>#N/A</c:v>
                </c:pt>
                <c:pt idx="3">
                  <c:v>6.04</c:v>
                </c:pt>
                <c:pt idx="4">
                  <c:v>#N/A</c:v>
                </c:pt>
                <c:pt idx="5">
                  <c:v>6.98</c:v>
                </c:pt>
                <c:pt idx="6">
                  <c:v>#N/A</c:v>
                </c:pt>
                <c:pt idx="7">
                  <c:v>2.57</c:v>
                </c:pt>
                <c:pt idx="8">
                  <c:v>#N/A</c:v>
                </c:pt>
                <c:pt idx="9">
                  <c:v>3.48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6.34</c:v>
                </c:pt>
                <c:pt idx="2">
                  <c:v>#N/A</c:v>
                </c:pt>
                <c:pt idx="3">
                  <c:v>5.24</c:v>
                </c:pt>
                <c:pt idx="4">
                  <c:v>#N/A</c:v>
                </c:pt>
                <c:pt idx="5">
                  <c:v>5.29</c:v>
                </c:pt>
                <c:pt idx="6">
                  <c:v>#N/A</c:v>
                </c:pt>
                <c:pt idx="7">
                  <c:v>4.91</c:v>
                </c:pt>
                <c:pt idx="8">
                  <c:v>#N/A</c:v>
                </c:pt>
                <c:pt idx="9">
                  <c:v>4.1500000000000004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20.37</c:v>
                </c:pt>
                <c:pt idx="2">
                  <c:v>#N/A</c:v>
                </c:pt>
                <c:pt idx="3">
                  <c:v>22.29</c:v>
                </c:pt>
                <c:pt idx="4">
                  <c:v>#N/A</c:v>
                </c:pt>
                <c:pt idx="5">
                  <c:v>20.82</c:v>
                </c:pt>
                <c:pt idx="6">
                  <c:v>#N/A</c:v>
                </c:pt>
                <c:pt idx="7">
                  <c:v>19.440000000000001</c:v>
                </c:pt>
                <c:pt idx="8">
                  <c:v>#N/A</c:v>
                </c:pt>
                <c:pt idx="9">
                  <c:v>20.329999999999998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7630208"/>
        <c:axId val="197636096"/>
      </c:barChart>
      <c:catAx>
        <c:axId val="1976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636096"/>
        <c:crosses val="autoZero"/>
        <c:auto val="1"/>
        <c:lblAlgn val="ctr"/>
        <c:lblOffset val="100"/>
        <c:tickLblSkip val="1"/>
        <c:tickMarkSkip val="1"/>
        <c:noMultiLvlLbl val="0"/>
      </c:catAx>
      <c:valAx>
        <c:axId val="1976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63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1320</c:v>
                </c:pt>
                <c:pt idx="5">
                  <c:v>1416</c:v>
                </c:pt>
                <c:pt idx="8">
                  <c:v>1495</c:v>
                </c:pt>
                <c:pt idx="11">
                  <c:v>1448</c:v>
                </c:pt>
                <c:pt idx="14">
                  <c:v>1529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64</c:v>
                </c:pt>
                <c:pt idx="3">
                  <c:v>98</c:v>
                </c:pt>
                <c:pt idx="6">
                  <c:v>94</c:v>
                </c:pt>
                <c:pt idx="9">
                  <c:v>108</c:v>
                </c:pt>
                <c:pt idx="12">
                  <c:v>187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118</c:v>
                </c:pt>
                <c:pt idx="3">
                  <c:v>137</c:v>
                </c:pt>
                <c:pt idx="6">
                  <c:v>125</c:v>
                </c:pt>
                <c:pt idx="9">
                  <c:v>152</c:v>
                </c:pt>
                <c:pt idx="12">
                  <c:v>148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286</c:v>
                </c:pt>
                <c:pt idx="3">
                  <c:v>251</c:v>
                </c:pt>
                <c:pt idx="6">
                  <c:v>261</c:v>
                </c:pt>
                <c:pt idx="9">
                  <c:v>231</c:v>
                </c:pt>
                <c:pt idx="12">
                  <c:v>257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1512</c:v>
                </c:pt>
                <c:pt idx="3">
                  <c:v>1418</c:v>
                </c:pt>
                <c:pt idx="6">
                  <c:v>1476</c:v>
                </c:pt>
                <c:pt idx="9">
                  <c:v>1479</c:v>
                </c:pt>
                <c:pt idx="12">
                  <c:v>1617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7932160"/>
        <c:axId val="19793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660</c:v>
                </c:pt>
                <c:pt idx="2">
                  <c:v>#N/A</c:v>
                </c:pt>
                <c:pt idx="3">
                  <c:v>#N/A</c:v>
                </c:pt>
                <c:pt idx="4">
                  <c:v>488</c:v>
                </c:pt>
                <c:pt idx="5">
                  <c:v>#N/A</c:v>
                </c:pt>
                <c:pt idx="6">
                  <c:v>#N/A</c:v>
                </c:pt>
                <c:pt idx="7">
                  <c:v>461</c:v>
                </c:pt>
                <c:pt idx="8">
                  <c:v>#N/A</c:v>
                </c:pt>
                <c:pt idx="9">
                  <c:v>#N/A</c:v>
                </c:pt>
                <c:pt idx="10">
                  <c:v>522</c:v>
                </c:pt>
                <c:pt idx="11">
                  <c:v>#N/A</c:v>
                </c:pt>
                <c:pt idx="12">
                  <c:v>#N/A</c:v>
                </c:pt>
                <c:pt idx="13">
                  <c:v>680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7932160"/>
        <c:axId val="197934080"/>
      </c:lineChart>
      <c:catAx>
        <c:axId val="1979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934080"/>
        <c:crosses val="autoZero"/>
        <c:auto val="1"/>
        <c:lblAlgn val="ctr"/>
        <c:lblOffset val="100"/>
        <c:tickLblSkip val="1"/>
        <c:tickMarkSkip val="1"/>
        <c:noMultiLvlLbl val="0"/>
      </c:catAx>
      <c:valAx>
        <c:axId val="1979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13881</c:v>
                </c:pt>
                <c:pt idx="5">
                  <c:v>14217</c:v>
                </c:pt>
                <c:pt idx="8">
                  <c:v>14771</c:v>
                </c:pt>
                <c:pt idx="11">
                  <c:v>15015</c:v>
                </c:pt>
                <c:pt idx="14">
                  <c:v>15521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1871</c:v>
                </c:pt>
                <c:pt idx="5">
                  <c:v>2137</c:v>
                </c:pt>
                <c:pt idx="8">
                  <c:v>2353</c:v>
                </c:pt>
                <c:pt idx="11">
                  <c:v>2364</c:v>
                </c:pt>
                <c:pt idx="14">
                  <c:v>2508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3029</c:v>
                </c:pt>
                <c:pt idx="5">
                  <c:v>3873</c:v>
                </c:pt>
                <c:pt idx="8">
                  <c:v>4035</c:v>
                </c:pt>
                <c:pt idx="11">
                  <c:v>4953</c:v>
                </c:pt>
                <c:pt idx="14">
                  <c:v>4499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1800</c:v>
                </c:pt>
                <c:pt idx="3">
                  <c:v>1731</c:v>
                </c:pt>
                <c:pt idx="6">
                  <c:v>1147</c:v>
                </c:pt>
                <c:pt idx="9">
                  <c:v>1337</c:v>
                </c:pt>
                <c:pt idx="12">
                  <c:v>1103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705</c:v>
                </c:pt>
                <c:pt idx="3">
                  <c:v>780</c:v>
                </c:pt>
                <c:pt idx="6">
                  <c:v>981</c:v>
                </c:pt>
                <c:pt idx="9">
                  <c:v>1425</c:v>
                </c:pt>
                <c:pt idx="12">
                  <c:v>1314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3537</c:v>
                </c:pt>
                <c:pt idx="3">
                  <c:v>2974</c:v>
                </c:pt>
                <c:pt idx="6">
                  <c:v>2932</c:v>
                </c:pt>
                <c:pt idx="9">
                  <c:v>2660</c:v>
                </c:pt>
                <c:pt idx="12">
                  <c:v>2630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3125</c:v>
                </c:pt>
                <c:pt idx="3">
                  <c:v>6001</c:v>
                </c:pt>
                <c:pt idx="6">
                  <c:v>5895</c:v>
                </c:pt>
                <c:pt idx="9">
                  <c:v>4223</c:v>
                </c:pt>
                <c:pt idx="12">
                  <c:v>4033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14576</c:v>
                </c:pt>
                <c:pt idx="3">
                  <c:v>14988</c:v>
                </c:pt>
                <c:pt idx="6">
                  <c:v>14996</c:v>
                </c:pt>
                <c:pt idx="9">
                  <c:v>16205</c:v>
                </c:pt>
                <c:pt idx="12">
                  <c:v>16247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123904"/>
        <c:axId val="19812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4963</c:v>
                </c:pt>
                <c:pt idx="2">
                  <c:v>#N/A</c:v>
                </c:pt>
                <c:pt idx="3">
                  <c:v>#N/A</c:v>
                </c:pt>
                <c:pt idx="4">
                  <c:v>6246</c:v>
                </c:pt>
                <c:pt idx="5">
                  <c:v>#N/A</c:v>
                </c:pt>
                <c:pt idx="6">
                  <c:v>#N/A</c:v>
                </c:pt>
                <c:pt idx="7">
                  <c:v>4792</c:v>
                </c:pt>
                <c:pt idx="8">
                  <c:v>#N/A</c:v>
                </c:pt>
                <c:pt idx="9">
                  <c:v>#N/A</c:v>
                </c:pt>
                <c:pt idx="10">
                  <c:v>3518</c:v>
                </c:pt>
                <c:pt idx="11">
                  <c:v>#N/A</c:v>
                </c:pt>
                <c:pt idx="12">
                  <c:v>#N/A</c:v>
                </c:pt>
                <c:pt idx="13">
                  <c:v>2799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123904"/>
        <c:axId val="198125824"/>
      </c:lineChart>
      <c:catAx>
        <c:axId val="1981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125824"/>
        <c:crosses val="autoZero"/>
        <c:auto val="1"/>
        <c:lblAlgn val="ctr"/>
        <c:lblOffset val="100"/>
        <c:tickLblSkip val="1"/>
        <c:tickMarkSkip val="1"/>
        <c:noMultiLvlLbl val="0"/>
      </c:catAx>
      <c:valAx>
        <c:axId val="19812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{2699B851-F52F-4993-AFCF-46C0A3B96264}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{196B471C-59BB-46A9-B83E-48CE02178110}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{E1202C0C-B5DA-40E8-958C-C1451A293CF1}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{9A195F5C-1357-49BB-9F5B-6950D0E23BFC}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{A943A717-9E86-477B-9CAE-EF874E5302F4}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numCache>
            </c:numRef>
          </c:xVal>
          <c:yVal>
            <c:numRef>
              <c:f>公会計指標分析・財政指標組合せ分析表!$K$51:$O$51</c:f>
              <c:numCache>
                <c:formatCode>#,##0.0;"▲ "#,##0.0</c:formatCode>
                <c:ptCount val="5"/>
                <c:pt idx="3">
                  <c:v>31.9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{F61045FD-8122-44EF-B4C6-8ED66D9CC911}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{9D88F50B-1EE1-4D1C-B0A1-F8D03B2CBEF7}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{897F6833-A900-452F-9043-00FF1AFE5496}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{F913E004-809A-4C25-8C25-5542AAC640D6}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{CDA5826D-C424-4198-AAF0-42AB417D24DA}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8243456"/>
        <c:axId val="198245376"/>
      </c:scatterChart>
      <c:valAx>
        <c:axId val="198243456"/>
        <c:scaling>
          <c:orientation val="minMax"/>
          <c:max val="55.9"/>
          <c:min val="49.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245376"/>
        <c:crosses val="autoZero"/>
        <c:crossBetween val="midCat"/>
      </c:valAx>
      <c:valAx>
        <c:axId val="198245376"/>
        <c:scaling>
          <c:orientation val="minMax"/>
          <c:max val="40.20000000000000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243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{DF4E1561-4DED-40EA-8038-7AA7B24E958D}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{C2172B99-7D54-4522-8C0D-A1C08D08B69B}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{3E507114-A595-42BE-99A6-DC001BCA4277}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{B94509E4-FCCF-4617-A7BB-370A764D179F}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{A0F22A7D-A48C-439F-BA6B-5ED3AB1621DA}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5.3</c:v>
                </c:pt>
                <c:pt idx="2">
                  <c:v>5</c:v>
                </c:pt>
                <c:pt idx="3">
                  <c:v>4.5</c:v>
                </c:pt>
                <c:pt idx="4">
                  <c:v>5</c:v>
                </c:pt>
              </c:numCache>
            </c:numRef>
          </c:xVal>
          <c:yVal>
            <c:numRef>
              <c:f>公会計指標分析・財政指標組合せ分析表!$K$73:$O$73</c:f>
              <c:numCache>
                <c:formatCode>#,##0.0;"▲ "#,##0.0</c:formatCode>
                <c:ptCount val="5"/>
                <c:pt idx="0">
                  <c:v>47.2</c:v>
                </c:pt>
                <c:pt idx="1">
                  <c:v>57.9</c:v>
                </c:pt>
                <c:pt idx="2">
                  <c:v>44.7</c:v>
                </c:pt>
                <c:pt idx="3">
                  <c:v>31.9</c:v>
                </c:pt>
                <c:pt idx="4">
                  <c:v>24.6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{9589D26E-7786-47DF-B637-44823DE52BF5}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{6583026B-D663-4FCD-8708-7F91F536C5CA}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{BC64312E-B7B8-4C12-B629-F1296A1FA463}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{A90A54CB-E3E3-434D-8251-31D2E61A037A}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{B9ACF78F-ADF2-4A61-8B4C-CF416C91BAF0}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8370432"/>
        <c:axId val="198372352"/>
      </c:scatterChart>
      <c:valAx>
        <c:axId val="198370432"/>
        <c:scaling>
          <c:orientation val="minMax"/>
          <c:max val="10.79999999999999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372352"/>
        <c:crosses val="autoZero"/>
        <c:crossBetween val="midCat"/>
      </c:valAx>
      <c:valAx>
        <c:axId val="198372352"/>
        <c:scaling>
          <c:orientation val="minMax"/>
          <c:max val="6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370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平成２７年度に実施した学校給食センター整備事業に伴う起債の償還及び平成２７年度臨時財政対策債の元金償還の開始等により、元利償還金が平成２７年度と比較し１３８，２６９千円したことと、</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方式を活用した学校給食センター整備事業について、割賦払開始等により、「公債費に準ずる債務負担行為に係るもの」が７８，６７８千円増加したため、平成２８年度単年度の実質公債費比率６．００ポイントとなった。今後は新庁舎建設事業や中学校建設事業などの大規模事業が予定されていることから、より低利な借入や基金の活用などを行い、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年齢構成が若くなったことによる退職手当負担見込額の減（２３４，４３５千円）、学校給食センター整備運営事業等の支出による債務負担の支出予定額の減（１８９，９５５千円）、東埼玉資源環境組合の地方債残高の減等による組合負担見込の減（１１１，１１７千円）等により、平成２７年度の将来負担比率に比べ７．３ポイント減となった。</a:t>
          </a:r>
        </a:p>
        <a:p>
          <a:r>
            <a:rPr kumimoji="1" lang="ja-JP" altLang="en-US" sz="1400">
              <a:latin typeface="ＭＳ ゴシック" pitchFamily="49" charset="-128"/>
              <a:ea typeface="ＭＳ ゴシック" pitchFamily="49" charset="-128"/>
            </a:rPr>
            <a:t>　今後は新庁舎建設事業や中学校建設事業などの大規模事業が予定されていることから、引き続き地方債を活用する事業を厳選するなど、将来負担に配慮した財政運営に努める。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平成２７年度の有形固定資産減価償却率は、類似団体と比較して低い水準にある。本市では、平成２４年に吉川美南駅が開設され、周辺開発が進むなど、人口の増加が見込まれている市であり、吉川美南小学校など新しい施設の整備により、有形固定資産減価償却率が比較的低い状況であると推察されるが、人口増加に対応して整備してきた公共施設・インフラは初期のものは既に老朽化が進んでいる状況である。その中で将来にわたり公共サービスを充実させつつ市の財政の健全性を維持するためには、全市的・長期的な観点から公共施設・インフラを管理していくことが求められているため、今後についても、平成２６年度に策定した公共施設総合管理計画に基づき、市の所有する公共施設・インフラの総合的・効率的な管理・活用を図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69" name="フローチャート : 判断 68"/>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67945</xdr:rowOff>
    </xdr:from>
    <xdr:to>
      <xdr:col>3</xdr:col>
      <xdr:colOff>511175</xdr:colOff>
      <xdr:row>30</xdr:row>
      <xdr:rowOff>169545</xdr:rowOff>
    </xdr:to>
    <xdr:sp macro="" textlink="">
      <xdr:nvSpPr>
        <xdr:cNvPr id="75" name="円/楕円 74"/>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58691</xdr:rowOff>
    </xdr:from>
    <xdr:ext cx="405111" cy="259045"/>
    <xdr:sp macro="" textlink="">
      <xdr:nvSpPr>
        <xdr:cNvPr id="76" name="n_1aveValue有形固定資産減価償却率"/>
        <xdr:cNvSpPr txBox="1"/>
      </xdr:nvSpPr>
      <xdr:spPr>
        <a:xfrm>
          <a:off x="3836043"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160672</xdr:rowOff>
    </xdr:from>
    <xdr:ext cx="405111" cy="259045"/>
    <xdr:sp macro="" textlink="">
      <xdr:nvSpPr>
        <xdr:cNvPr id="77" name="n_1mainValue有形固定資産減価償却率"/>
        <xdr:cNvSpPr txBox="1"/>
      </xdr:nvSpPr>
      <xdr:spPr>
        <a:xfrm>
          <a:off x="3836043"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107696</xdr:rowOff>
    </xdr:from>
    <xdr:to>
      <xdr:col>5</xdr:col>
      <xdr:colOff>409575</xdr:colOff>
      <xdr:row>38</xdr:row>
      <xdr:rowOff>37846</xdr:rowOff>
    </xdr:to>
    <xdr:sp macro="" textlink="">
      <xdr:nvSpPr>
        <xdr:cNvPr id="68" name="円/楕円 67"/>
        <xdr:cNvSpPr/>
      </xdr:nvSpPr>
      <xdr:spPr>
        <a:xfrm>
          <a:off x="3746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111523</xdr:rowOff>
    </xdr:from>
    <xdr:ext cx="405111" cy="259045"/>
    <xdr:sp macro="" textlink="">
      <xdr:nvSpPr>
        <xdr:cNvPr id="69" name="n_1aveValue【道路】&#10;有形固定資産減価償却率"/>
        <xdr:cNvSpPr txBox="1"/>
      </xdr:nvSpPr>
      <xdr:spPr>
        <a:xfrm>
          <a:off x="3582043"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28973</xdr:rowOff>
    </xdr:from>
    <xdr:ext cx="405111" cy="259045"/>
    <xdr:sp macro="" textlink="">
      <xdr:nvSpPr>
        <xdr:cNvPr id="70" name="n_1mainValue【道路】&#10;有形固定資産減価償却率"/>
        <xdr:cNvSpPr txBox="1"/>
      </xdr:nvSpPr>
      <xdr:spPr>
        <a:xfrm>
          <a:off x="3582043"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87945</xdr:rowOff>
    </xdr:from>
    <xdr:to>
      <xdr:col>14</xdr:col>
      <xdr:colOff>79375</xdr:colOff>
      <xdr:row>40</xdr:row>
      <xdr:rowOff>18095</xdr:rowOff>
    </xdr:to>
    <xdr:sp macro="" textlink="">
      <xdr:nvSpPr>
        <xdr:cNvPr id="105" name="円/楕円 104"/>
        <xdr:cNvSpPr/>
      </xdr:nvSpPr>
      <xdr:spPr>
        <a:xfrm>
          <a:off x="9588500" y="6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06"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9222</xdr:rowOff>
    </xdr:from>
    <xdr:ext cx="469744" cy="259045"/>
    <xdr:sp macro="" textlink="">
      <xdr:nvSpPr>
        <xdr:cNvPr id="107" name="n_1mainValue【道路】&#10;一人当たり延長"/>
        <xdr:cNvSpPr txBox="1"/>
      </xdr:nvSpPr>
      <xdr:spPr>
        <a:xfrm>
          <a:off x="9391727" y="68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38" name="フローチャート : 判断 137"/>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67310</xdr:rowOff>
    </xdr:from>
    <xdr:to>
      <xdr:col>5</xdr:col>
      <xdr:colOff>409575</xdr:colOff>
      <xdr:row>59</xdr:row>
      <xdr:rowOff>168910</xdr:rowOff>
    </xdr:to>
    <xdr:sp macro="" textlink="">
      <xdr:nvSpPr>
        <xdr:cNvPr id="144" name="円/楕円 143"/>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57802</xdr:rowOff>
    </xdr:from>
    <xdr:ext cx="405111" cy="259045"/>
    <xdr:sp macro="" textlink="">
      <xdr:nvSpPr>
        <xdr:cNvPr id="145" name="n_1aveValue【橋りょう・トンネル】&#10;有形固定資産減価償却率"/>
        <xdr:cNvSpPr txBox="1"/>
      </xdr:nvSpPr>
      <xdr:spPr>
        <a:xfrm>
          <a:off x="3582043"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160037</xdr:rowOff>
    </xdr:from>
    <xdr:ext cx="405111" cy="259045"/>
    <xdr:sp macro="" textlink="">
      <xdr:nvSpPr>
        <xdr:cNvPr id="146" name="n_1mainValue【橋りょう・トンネル】&#10;有形固定資産減価償却率"/>
        <xdr:cNvSpPr txBox="1"/>
      </xdr:nvSpPr>
      <xdr:spPr>
        <a:xfrm>
          <a:off x="3582043"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77" name="フローチャート : 判断 176"/>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108294</xdr:rowOff>
    </xdr:from>
    <xdr:to>
      <xdr:col>14</xdr:col>
      <xdr:colOff>79375</xdr:colOff>
      <xdr:row>64</xdr:row>
      <xdr:rowOff>38444</xdr:rowOff>
    </xdr:to>
    <xdr:sp macro="" textlink="">
      <xdr:nvSpPr>
        <xdr:cNvPr id="183" name="円/楕円 182"/>
        <xdr:cNvSpPr/>
      </xdr:nvSpPr>
      <xdr:spPr>
        <a:xfrm>
          <a:off x="9588500" y="109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115171</xdr:rowOff>
    </xdr:from>
    <xdr:ext cx="599010" cy="259045"/>
    <xdr:sp macro="" textlink="">
      <xdr:nvSpPr>
        <xdr:cNvPr id="184"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29571</xdr:rowOff>
    </xdr:from>
    <xdr:ext cx="534377" cy="259045"/>
    <xdr:sp macro="" textlink="">
      <xdr:nvSpPr>
        <xdr:cNvPr id="185" name="n_1mainValue【橋りょう・トンネル】&#10;一人当たり有形固定資産（償却資産）額"/>
        <xdr:cNvSpPr txBox="1"/>
      </xdr:nvSpPr>
      <xdr:spPr>
        <a:xfrm>
          <a:off x="9359411" y="110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9" name="直線コネクタ 2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0" name="テキスト ボックス 2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1" name="直線コネクタ 2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2" name="テキスト ボックス 2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3" name="直線コネクタ 2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4" name="テキスト ボックス 2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5" name="直線コネクタ 2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6" name="テキスト ボックス 2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7" name="直線コネクタ 2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8" name="テキスト ボックス 2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42" name="直線コネクタ 24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4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44" name="直線コネクタ 24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6" name="直線コネクタ 2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8" name="フローチャート : 判断 24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49" name="フローチャート : 判断 24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135890</xdr:rowOff>
    </xdr:from>
    <xdr:to>
      <xdr:col>22</xdr:col>
      <xdr:colOff>415925</xdr:colOff>
      <xdr:row>35</xdr:row>
      <xdr:rowOff>66040</xdr:rowOff>
    </xdr:to>
    <xdr:sp macro="" textlink="">
      <xdr:nvSpPr>
        <xdr:cNvPr id="255" name="円/楕円 254"/>
        <xdr:cNvSpPr/>
      </xdr:nvSpPr>
      <xdr:spPr>
        <a:xfrm>
          <a:off x="15430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25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82567</xdr:rowOff>
    </xdr:from>
    <xdr:ext cx="405111" cy="259045"/>
    <xdr:sp macro="" textlink="">
      <xdr:nvSpPr>
        <xdr:cNvPr id="257" name="n_1mainValue【認定こども園・幼稚園・保育所】&#10;有形固定資産減価償却率"/>
        <xdr:cNvSpPr txBox="1"/>
      </xdr:nvSpPr>
      <xdr:spPr>
        <a:xfrm>
          <a:off x="15266043"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9" name="テキスト ボックス 26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1" name="テキスト ボックス 27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3" name="テキスト ボックス 27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5" name="テキスト ボックス 27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79" name="直線コネクタ 27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8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81" name="直線コネクタ 28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8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83" name="直線コネクタ 28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8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285" name="フローチャート : 判断 28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286" name="フローチャート : 判断 285"/>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148844</xdr:rowOff>
    </xdr:from>
    <xdr:to>
      <xdr:col>31</xdr:col>
      <xdr:colOff>85725</xdr:colOff>
      <xdr:row>41</xdr:row>
      <xdr:rowOff>78994</xdr:rowOff>
    </xdr:to>
    <xdr:sp macro="" textlink="">
      <xdr:nvSpPr>
        <xdr:cNvPr id="292" name="円/楕円 291"/>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293"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70121</xdr:rowOff>
    </xdr:from>
    <xdr:ext cx="469744" cy="259045"/>
    <xdr:sp macro="" textlink="">
      <xdr:nvSpPr>
        <xdr:cNvPr id="294"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19" name="直線コネクタ 31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1" name="直線コネクタ 32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2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23" name="直線コネクタ 32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2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25" name="フローチャート : 判断 32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26" name="フローチャート : 判断 3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332" name="円/楕円 331"/>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333"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90187</xdr:rowOff>
    </xdr:from>
    <xdr:ext cx="405111" cy="259045"/>
    <xdr:sp macro="" textlink="">
      <xdr:nvSpPr>
        <xdr:cNvPr id="334" name="n_1mainValue【学校施設】&#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6" name="直線コネクタ 3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7" name="テキスト ボックス 3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8" name="直線コネクタ 3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9" name="テキスト ボックス 3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0" name="直線コネクタ 3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1" name="テキスト ボックス 3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2" name="直線コネクタ 3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3" name="テキスト ボックス 3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57" name="直線コネクタ 35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5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59" name="直線コネクタ 35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6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61" name="直線コネクタ 36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362"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63" name="フローチャート : 判断 36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364" name="フローチャート : 判断 363"/>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104191</xdr:rowOff>
    </xdr:from>
    <xdr:to>
      <xdr:col>31</xdr:col>
      <xdr:colOff>85725</xdr:colOff>
      <xdr:row>64</xdr:row>
      <xdr:rowOff>34341</xdr:rowOff>
    </xdr:to>
    <xdr:sp macro="" textlink="">
      <xdr:nvSpPr>
        <xdr:cNvPr id="370" name="円/楕円 369"/>
        <xdr:cNvSpPr/>
      </xdr:nvSpPr>
      <xdr:spPr>
        <a:xfrm>
          <a:off x="21272500" y="109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65498</xdr:rowOff>
    </xdr:from>
    <xdr:ext cx="469744" cy="259045"/>
    <xdr:sp macro="" textlink="">
      <xdr:nvSpPr>
        <xdr:cNvPr id="371" name="n_1aveValue【学校施設】&#10;一人当たり面積"/>
        <xdr:cNvSpPr txBox="1"/>
      </xdr:nvSpPr>
      <xdr:spPr>
        <a:xfrm>
          <a:off x="210757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25468</xdr:rowOff>
    </xdr:from>
    <xdr:ext cx="469744" cy="259045"/>
    <xdr:sp macro="" textlink="">
      <xdr:nvSpPr>
        <xdr:cNvPr id="372" name="n_1mainValue【学校施設】&#10;一人当たり面積"/>
        <xdr:cNvSpPr txBox="1"/>
      </xdr:nvSpPr>
      <xdr:spPr>
        <a:xfrm>
          <a:off x="21075727" y="1099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3" name="テキスト ボックス 3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4" name="直線コネクタ 3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5" name="テキスト ボックス 3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6" name="直線コネクタ 3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7" name="テキスト ボックス 3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8" name="直線コネクタ 3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9" name="テキスト ボックス 3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0" name="直線コネクタ 3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1" name="テキスト ボックス 3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2" name="直線コネクタ 3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3" name="テキスト ボックス 3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4" name="直線コネクタ 3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5" name="テキスト ボックス 3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397" name="直線コネクタ 396"/>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398"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399" name="直線コネクタ 398"/>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1" name="直線コネクタ 40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02"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03" name="フローチャート : 判断 402"/>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404" name="フローチャート : 判断 403"/>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5" name="テキスト ボックス 4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6" name="テキスト ボックス 4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7" name="テキスト ボックス 4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8" name="テキスト ボックス 4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9" name="テキスト ボックス 4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170180</xdr:rowOff>
    </xdr:from>
    <xdr:to>
      <xdr:col>22</xdr:col>
      <xdr:colOff>415925</xdr:colOff>
      <xdr:row>82</xdr:row>
      <xdr:rowOff>100330</xdr:rowOff>
    </xdr:to>
    <xdr:sp macro="" textlink="">
      <xdr:nvSpPr>
        <xdr:cNvPr id="410" name="円/楕円 409"/>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92091</xdr:rowOff>
    </xdr:from>
    <xdr:ext cx="405111" cy="259045"/>
    <xdr:sp macro="" textlink="">
      <xdr:nvSpPr>
        <xdr:cNvPr id="411" name="n_1aveValue【児童館】&#10;有形固定資産減価償却率"/>
        <xdr:cNvSpPr txBox="1"/>
      </xdr:nvSpPr>
      <xdr:spPr>
        <a:xfrm>
          <a:off x="15266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91457</xdr:rowOff>
    </xdr:from>
    <xdr:ext cx="405111" cy="259045"/>
    <xdr:sp macro="" textlink="">
      <xdr:nvSpPr>
        <xdr:cNvPr id="412" name="n_1mainValue【児童館】&#10;有形固定資産減価償却率"/>
        <xdr:cNvSpPr txBox="1"/>
      </xdr:nvSpPr>
      <xdr:spPr>
        <a:xfrm>
          <a:off x="15266043"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3" name="直線コネクタ 4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4" name="テキスト ボックス 4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5" name="直線コネクタ 4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6" name="テキスト ボックス 4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7" name="直線コネクタ 4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28" name="テキスト ボックス 4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29" name="直線コネクタ 4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0" name="テキスト ボックス 4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1" name="直線コネクタ 4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2" name="テキスト ボックス 4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34" name="直線コネクタ 43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3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36" name="直線コネクタ 43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3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38" name="直線コネクタ 43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39"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40" name="フローチャート : 判断 43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41" name="フローチャート : 判断 44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170180</xdr:rowOff>
    </xdr:from>
    <xdr:to>
      <xdr:col>31</xdr:col>
      <xdr:colOff>85725</xdr:colOff>
      <xdr:row>83</xdr:row>
      <xdr:rowOff>100330</xdr:rowOff>
    </xdr:to>
    <xdr:sp macro="" textlink="">
      <xdr:nvSpPr>
        <xdr:cNvPr id="447" name="円/楕円 446"/>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448"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91457</xdr:rowOff>
    </xdr:from>
    <xdr:ext cx="469744" cy="259045"/>
    <xdr:sp macro="" textlink="">
      <xdr:nvSpPr>
        <xdr:cNvPr id="449"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1" name="直線コネクタ 4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2" name="テキスト ボックス 4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3" name="直線コネクタ 4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4" name="テキスト ボックス 4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5" name="直線コネクタ 4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6" name="テキスト ボックス 4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7" name="直線コネクタ 4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8" name="テキスト ボックス 4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2" name="直線コネクタ 47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4" name="直線コネクタ 47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6" name="直線コネクタ 47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8" name="フローチャート : 判断 47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103124</xdr:rowOff>
    </xdr:from>
    <xdr:to>
      <xdr:col>22</xdr:col>
      <xdr:colOff>415925</xdr:colOff>
      <xdr:row>106</xdr:row>
      <xdr:rowOff>33274</xdr:rowOff>
    </xdr:to>
    <xdr:sp macro="" textlink="">
      <xdr:nvSpPr>
        <xdr:cNvPr id="479" name="フローチャート : 判断 478"/>
        <xdr:cNvSpPr/>
      </xdr:nvSpPr>
      <xdr:spPr>
        <a:xfrm>
          <a:off x="15430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164846</xdr:rowOff>
    </xdr:from>
    <xdr:to>
      <xdr:col>22</xdr:col>
      <xdr:colOff>415925</xdr:colOff>
      <xdr:row>106</xdr:row>
      <xdr:rowOff>94996</xdr:rowOff>
    </xdr:to>
    <xdr:sp macro="" textlink="">
      <xdr:nvSpPr>
        <xdr:cNvPr id="485" name="円/楕円 484"/>
        <xdr:cNvSpPr/>
      </xdr:nvSpPr>
      <xdr:spPr>
        <a:xfrm>
          <a:off x="1543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49801</xdr:rowOff>
    </xdr:from>
    <xdr:ext cx="405111" cy="259045"/>
    <xdr:sp macro="" textlink="">
      <xdr:nvSpPr>
        <xdr:cNvPr id="486" name="n_1aveValue【公民館】&#10;有形固定資産減価償却率"/>
        <xdr:cNvSpPr txBox="1"/>
      </xdr:nvSpPr>
      <xdr:spPr>
        <a:xfrm>
          <a:off x="15266043"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86123</xdr:rowOff>
    </xdr:from>
    <xdr:ext cx="405111" cy="259045"/>
    <xdr:sp macro="" textlink="">
      <xdr:nvSpPr>
        <xdr:cNvPr id="487" name="n_1mainValue【公民館】&#10;有形固定資産減価償却率"/>
        <xdr:cNvSpPr txBox="1"/>
      </xdr:nvSpPr>
      <xdr:spPr>
        <a:xfrm>
          <a:off x="15266043"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11" name="直線コネクタ 51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3" name="直線コネクタ 51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5" name="直線コネクタ 51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1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7" name="フローチャート : 判断 51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18" name="フローチャート : 判断 51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36830</xdr:rowOff>
    </xdr:from>
    <xdr:to>
      <xdr:col>31</xdr:col>
      <xdr:colOff>85725</xdr:colOff>
      <xdr:row>107</xdr:row>
      <xdr:rowOff>138430</xdr:rowOff>
    </xdr:to>
    <xdr:sp macro="" textlink="">
      <xdr:nvSpPr>
        <xdr:cNvPr id="524" name="円/楕円 523"/>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525"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129557</xdr:rowOff>
    </xdr:from>
    <xdr:ext cx="469744" cy="259045"/>
    <xdr:sp macro="" textlink="">
      <xdr:nvSpPr>
        <xdr:cNvPr id="526"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の有価固定資産減価償却比率について、類似団体と比較して特に高い水準になっている施設は「認定こども園・幼稚園・保育所」及び「学校施設」であり、特に低い水準になっている施設は「橋りょう・トンネル」である。</a:t>
          </a:r>
        </a:p>
        <a:p>
          <a:r>
            <a:rPr kumimoji="1" lang="ja-JP" altLang="en-US" sz="1300">
              <a:latin typeface="ＭＳ Ｐゴシック"/>
            </a:rPr>
            <a:t>「認定こども園・幼稚園・保育所」については、保育所の老朽化により有価固定資産減価償却比率８４．２％と高い比率になっており、「学校施設」についてはＰＦＩによる給食センター整備事業により廃止されることとなる各給食センターの比率が高い比率を占めている。</a:t>
          </a:r>
        </a:p>
        <a:p>
          <a:r>
            <a:rPr kumimoji="1" lang="ja-JP" altLang="en-US" sz="1300">
              <a:latin typeface="ＭＳ Ｐゴシック"/>
            </a:rPr>
            <a:t>「橋りょう・トンネル」については、本市の地形が平坦でありトンネルが無く、かつ市が管理する大きな河川が無いことから、比較的小規模な橋りょうの維持管理により有価固定資産減価償却比率が低く抑えられている状況である。</a:t>
          </a:r>
        </a:p>
        <a:p>
          <a:r>
            <a:rPr kumimoji="1" lang="ja-JP" altLang="en-US" sz="1300">
              <a:latin typeface="ＭＳ Ｐゴシック"/>
            </a:rPr>
            <a:t>今後についても、平成２６年度に策定した公共施設総合管理計画に基づき、市の所有する公共施設・インフラの総合的・効率的な管理・活用を図っていく。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141622</xdr:rowOff>
    </xdr:from>
    <xdr:ext cx="405111" cy="259045"/>
    <xdr:sp macro="" textlink="">
      <xdr:nvSpPr>
        <xdr:cNvPr id="64" name="n_1aveValue【図書館】&#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111125</xdr:rowOff>
    </xdr:from>
    <xdr:to>
      <xdr:col>5</xdr:col>
      <xdr:colOff>409575</xdr:colOff>
      <xdr:row>38</xdr:row>
      <xdr:rowOff>41275</xdr:rowOff>
    </xdr:to>
    <xdr:sp macro="" textlink="">
      <xdr:nvSpPr>
        <xdr:cNvPr id="70" name="円/楕円 69"/>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32402</xdr:rowOff>
    </xdr:from>
    <xdr:ext cx="405111" cy="259045"/>
    <xdr:sp macro="" textlink="">
      <xdr:nvSpPr>
        <xdr:cNvPr id="71" name="n_1mainValue【図書館】&#10;有形固定資産減価償却率"/>
        <xdr:cNvSpPr txBox="1"/>
      </xdr:nvSpPr>
      <xdr:spPr>
        <a:xfrm>
          <a:off x="3582043"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09" name="円/楕円 108"/>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10"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1" name="フローチャート : 判断 140"/>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2" name="n_1ave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48" name="円/楕円 147"/>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41927</xdr:rowOff>
    </xdr:from>
    <xdr:ext cx="405111" cy="259045"/>
    <xdr:sp macro="" textlink="">
      <xdr:nvSpPr>
        <xdr:cNvPr id="149" name="n_1mainValue【体育館・プール】&#10;有形固定資産減価償却率"/>
        <xdr:cNvSpPr txBox="1"/>
      </xdr:nvSpPr>
      <xdr:spPr>
        <a:xfrm>
          <a:off x="3582043"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0" name="フローチャート : 判断 179"/>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101617</xdr:rowOff>
    </xdr:from>
    <xdr:ext cx="469744" cy="259045"/>
    <xdr:sp macro="" textlink="">
      <xdr:nvSpPr>
        <xdr:cNvPr id="181" name="n_1ave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132080</xdr:rowOff>
    </xdr:from>
    <xdr:to>
      <xdr:col>14</xdr:col>
      <xdr:colOff>79375</xdr:colOff>
      <xdr:row>62</xdr:row>
      <xdr:rowOff>62230</xdr:rowOff>
    </xdr:to>
    <xdr:sp macro="" textlink="">
      <xdr:nvSpPr>
        <xdr:cNvPr id="187" name="円/楕円 186"/>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53357</xdr:rowOff>
    </xdr:from>
    <xdr:ext cx="469744" cy="259045"/>
    <xdr:sp macro="" textlink="">
      <xdr:nvSpPr>
        <xdr:cNvPr id="188"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20" name="フローチャート : 判断 219"/>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221"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114936</xdr:rowOff>
    </xdr:from>
    <xdr:to>
      <xdr:col>5</xdr:col>
      <xdr:colOff>409575</xdr:colOff>
      <xdr:row>80</xdr:row>
      <xdr:rowOff>45086</xdr:rowOff>
    </xdr:to>
    <xdr:sp macro="" textlink="">
      <xdr:nvSpPr>
        <xdr:cNvPr id="227" name="円/楕円 226"/>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61613</xdr:rowOff>
    </xdr:from>
    <xdr:ext cx="405111" cy="259045"/>
    <xdr:sp macro="" textlink="">
      <xdr:nvSpPr>
        <xdr:cNvPr id="228" name="n_1mainValue【福祉施設】&#10;有形固定資産減価償却率"/>
        <xdr:cNvSpPr txBox="1"/>
      </xdr:nvSpPr>
      <xdr:spPr>
        <a:xfrm>
          <a:off x="3582043"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129032</xdr:rowOff>
    </xdr:from>
    <xdr:to>
      <xdr:col>14</xdr:col>
      <xdr:colOff>79375</xdr:colOff>
      <xdr:row>85</xdr:row>
      <xdr:rowOff>59182</xdr:rowOff>
    </xdr:to>
    <xdr:sp macro="" textlink="">
      <xdr:nvSpPr>
        <xdr:cNvPr id="257" name="フローチャート : 判断 256"/>
        <xdr:cNvSpPr/>
      </xdr:nvSpPr>
      <xdr:spPr>
        <a:xfrm>
          <a:off x="9588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75709</xdr:rowOff>
    </xdr:from>
    <xdr:ext cx="469744" cy="259045"/>
    <xdr:sp macro="" textlink="">
      <xdr:nvSpPr>
        <xdr:cNvPr id="258" name="n_1aveValue【福祉施設】&#10;一人当たり面積"/>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133604</xdr:rowOff>
    </xdr:from>
    <xdr:to>
      <xdr:col>14</xdr:col>
      <xdr:colOff>79375</xdr:colOff>
      <xdr:row>86</xdr:row>
      <xdr:rowOff>63754</xdr:rowOff>
    </xdr:to>
    <xdr:sp macro="" textlink="">
      <xdr:nvSpPr>
        <xdr:cNvPr id="264" name="円/楕円 263"/>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54881</xdr:rowOff>
    </xdr:from>
    <xdr:ext cx="469744" cy="259045"/>
    <xdr:sp macro="" textlink="">
      <xdr:nvSpPr>
        <xdr:cNvPr id="265"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8" name="テキスト ボックス 27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8" name="テキスト ボックス 28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123552</xdr:rowOff>
    </xdr:from>
    <xdr:to>
      <xdr:col>6</xdr:col>
      <xdr:colOff>510540</xdr:colOff>
      <xdr:row>106</xdr:row>
      <xdr:rowOff>27214</xdr:rowOff>
    </xdr:to>
    <xdr:cxnSp macro="">
      <xdr:nvCxnSpPr>
        <xdr:cNvPr id="292" name="直線コネクタ 291"/>
        <xdr:cNvCxnSpPr/>
      </xdr:nvCxnSpPr>
      <xdr:spPr>
        <a:xfrm flipV="1">
          <a:off x="4634865" y="17097102"/>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3" name="【市民会館】&#10;有形固定資産減価償却率最小値テキスト"/>
        <xdr:cNvSpPr txBox="1"/>
      </xdr:nvSpPr>
      <xdr:spPr>
        <a:xfrm>
          <a:off x="472440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4" name="直線コネクタ 293"/>
        <xdr:cNvCxnSpPr/>
      </xdr:nvCxnSpPr>
      <xdr:spPr>
        <a:xfrm>
          <a:off x="4546600" y="1820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70229</xdr:rowOff>
    </xdr:from>
    <xdr:ext cx="405111" cy="259045"/>
    <xdr:sp macro="" textlink="">
      <xdr:nvSpPr>
        <xdr:cNvPr id="295" name="【市民会館】&#10;有形固定資産減価償却率最大値テキスト"/>
        <xdr:cNvSpPr txBox="1"/>
      </xdr:nvSpPr>
      <xdr:spPr>
        <a:xfrm>
          <a:off x="4724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99</xdr:row>
      <xdr:rowOff>123552</xdr:rowOff>
    </xdr:from>
    <xdr:to>
      <xdr:col>6</xdr:col>
      <xdr:colOff>600075</xdr:colOff>
      <xdr:row>99</xdr:row>
      <xdr:rowOff>123552</xdr:rowOff>
    </xdr:to>
    <xdr:cxnSp macro="">
      <xdr:nvCxnSpPr>
        <xdr:cNvPr id="296" name="直線コネクタ 295"/>
        <xdr:cNvCxnSpPr/>
      </xdr:nvCxnSpPr>
      <xdr:spPr>
        <a:xfrm>
          <a:off x="4546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160582</xdr:rowOff>
    </xdr:from>
    <xdr:ext cx="405111" cy="259045"/>
    <xdr:sp macro="" textlink="">
      <xdr:nvSpPr>
        <xdr:cNvPr id="297" name="【市民会館】&#10;有形固定資産減価償却率平均値テキスト"/>
        <xdr:cNvSpPr txBox="1"/>
      </xdr:nvSpPr>
      <xdr:spPr>
        <a:xfrm>
          <a:off x="4724400" y="1764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10705</xdr:rowOff>
    </xdr:from>
    <xdr:to>
      <xdr:col>6</xdr:col>
      <xdr:colOff>561975</xdr:colOff>
      <xdr:row>103</xdr:row>
      <xdr:rowOff>112305</xdr:rowOff>
    </xdr:to>
    <xdr:sp macro="" textlink="">
      <xdr:nvSpPr>
        <xdr:cNvPr id="298" name="フローチャート : 判断 297"/>
        <xdr:cNvSpPr/>
      </xdr:nvSpPr>
      <xdr:spPr>
        <a:xfrm>
          <a:off x="45847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58057</xdr:rowOff>
    </xdr:from>
    <xdr:to>
      <xdr:col>5</xdr:col>
      <xdr:colOff>409575</xdr:colOff>
      <xdr:row>104</xdr:row>
      <xdr:rowOff>159657</xdr:rowOff>
    </xdr:to>
    <xdr:sp macro="" textlink="">
      <xdr:nvSpPr>
        <xdr:cNvPr id="299" name="フローチャート : 判断 2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4734</xdr:rowOff>
    </xdr:from>
    <xdr:ext cx="405111" cy="259045"/>
    <xdr:sp macro="" textlink="">
      <xdr:nvSpPr>
        <xdr:cNvPr id="300" name="n_1aveValue【市民会館】&#10;有形固定資産減価償却率"/>
        <xdr:cNvSpPr txBox="1"/>
      </xdr:nvSpPr>
      <xdr:spPr>
        <a:xfrm>
          <a:off x="3582043"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134801</xdr:rowOff>
    </xdr:from>
    <xdr:to>
      <xdr:col>5</xdr:col>
      <xdr:colOff>409575</xdr:colOff>
      <xdr:row>108</xdr:row>
      <xdr:rowOff>64951</xdr:rowOff>
    </xdr:to>
    <xdr:sp macro="" textlink="">
      <xdr:nvSpPr>
        <xdr:cNvPr id="306" name="円/楕円 305"/>
        <xdr:cNvSpPr/>
      </xdr:nvSpPr>
      <xdr:spPr>
        <a:xfrm>
          <a:off x="3746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56078</xdr:rowOff>
    </xdr:from>
    <xdr:ext cx="405111" cy="259045"/>
    <xdr:sp macro="" textlink="">
      <xdr:nvSpPr>
        <xdr:cNvPr id="307" name="n_1mainValue【市民会館】&#10;有形固定資産減価償却率"/>
        <xdr:cNvSpPr txBox="1"/>
      </xdr:nvSpPr>
      <xdr:spPr>
        <a:xfrm>
          <a:off x="3582043"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1" name="直線コネクタ 330"/>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2"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3" name="直線コネクタ 33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4"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5" name="直線コネクタ 334"/>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6"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7" name="フローチャート : 判断 33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33020</xdr:rowOff>
    </xdr:from>
    <xdr:to>
      <xdr:col>14</xdr:col>
      <xdr:colOff>79375</xdr:colOff>
      <xdr:row>106</xdr:row>
      <xdr:rowOff>134620</xdr:rowOff>
    </xdr:to>
    <xdr:sp macro="" textlink="">
      <xdr:nvSpPr>
        <xdr:cNvPr id="338" name="フローチャート : 判断 337"/>
        <xdr:cNvSpPr/>
      </xdr:nvSpPr>
      <xdr:spPr>
        <a:xfrm>
          <a:off x="9588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151147</xdr:rowOff>
    </xdr:from>
    <xdr:ext cx="469744" cy="259045"/>
    <xdr:sp macro="" textlink="">
      <xdr:nvSpPr>
        <xdr:cNvPr id="339" name="n_1aveValue【市民会館】&#10;一人当たり面積"/>
        <xdr:cNvSpPr txBox="1"/>
      </xdr:nvSpPr>
      <xdr:spPr>
        <a:xfrm>
          <a:off x="93917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90170</xdr:rowOff>
    </xdr:from>
    <xdr:to>
      <xdr:col>14</xdr:col>
      <xdr:colOff>79375</xdr:colOff>
      <xdr:row>107</xdr:row>
      <xdr:rowOff>20320</xdr:rowOff>
    </xdr:to>
    <xdr:sp macro="" textlink="">
      <xdr:nvSpPr>
        <xdr:cNvPr id="345" name="円/楕円 344"/>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11447</xdr:rowOff>
    </xdr:from>
    <xdr:ext cx="469744" cy="259045"/>
    <xdr:sp macro="" textlink="">
      <xdr:nvSpPr>
        <xdr:cNvPr id="346"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5" name="テキスト ボックス 36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9" name="直線コネクタ 368"/>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70"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71" name="直線コネクタ 370"/>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2"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3" name="直線コネクタ 372"/>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4"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5" name="フローチャート : 判断 37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76" name="フローチャート : 判断 375"/>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77"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254</xdr:rowOff>
    </xdr:from>
    <xdr:to>
      <xdr:col>22</xdr:col>
      <xdr:colOff>415925</xdr:colOff>
      <xdr:row>39</xdr:row>
      <xdr:rowOff>101854</xdr:rowOff>
    </xdr:to>
    <xdr:sp macro="" textlink="">
      <xdr:nvSpPr>
        <xdr:cNvPr id="383" name="円/楕円 382"/>
        <xdr:cNvSpPr/>
      </xdr:nvSpPr>
      <xdr:spPr>
        <a:xfrm>
          <a:off x="15430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118381</xdr:rowOff>
    </xdr:from>
    <xdr:ext cx="405111" cy="259045"/>
    <xdr:sp macro="" textlink="">
      <xdr:nvSpPr>
        <xdr:cNvPr id="384" name="n_1mainValue【一般廃棄物処理施設】&#10;有形固定資産減価償却率"/>
        <xdr:cNvSpPr txBox="1"/>
      </xdr:nvSpPr>
      <xdr:spPr>
        <a:xfrm>
          <a:off x="15266043" y="646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8" name="直線コネクタ 407"/>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9"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0" name="直線コネクタ 409"/>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1"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2" name="直線コネクタ 411"/>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3"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4" name="フローチャート : 判断 413"/>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5" name="フローチャート : 判断 41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1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121831</xdr:rowOff>
    </xdr:from>
    <xdr:to>
      <xdr:col>31</xdr:col>
      <xdr:colOff>85725</xdr:colOff>
      <xdr:row>39</xdr:row>
      <xdr:rowOff>51981</xdr:rowOff>
    </xdr:to>
    <xdr:sp macro="" textlink="">
      <xdr:nvSpPr>
        <xdr:cNvPr id="422" name="円/楕円 421"/>
        <xdr:cNvSpPr/>
      </xdr:nvSpPr>
      <xdr:spPr>
        <a:xfrm>
          <a:off x="21272500" y="6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68508</xdr:rowOff>
    </xdr:from>
    <xdr:ext cx="534377" cy="259045"/>
    <xdr:sp macro="" textlink="">
      <xdr:nvSpPr>
        <xdr:cNvPr id="423" name="n_1mainValue【一般廃棄物処理施設】&#10;一人当たり有形固定資産（償却資産）額"/>
        <xdr:cNvSpPr txBox="1"/>
      </xdr:nvSpPr>
      <xdr:spPr>
        <a:xfrm>
          <a:off x="21043411" y="64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7" name="直線コネクタ 446"/>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8"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9" name="直線コネクタ 44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0"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1" name="直線コネクタ 450"/>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2"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3" name="フローチャート : 判断 452"/>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69215</xdr:rowOff>
    </xdr:from>
    <xdr:to>
      <xdr:col>22</xdr:col>
      <xdr:colOff>415925</xdr:colOff>
      <xdr:row>59</xdr:row>
      <xdr:rowOff>170815</xdr:rowOff>
    </xdr:to>
    <xdr:sp macro="" textlink="">
      <xdr:nvSpPr>
        <xdr:cNvPr id="454" name="フローチャート : 判断 453"/>
        <xdr:cNvSpPr/>
      </xdr:nvSpPr>
      <xdr:spPr>
        <a:xfrm>
          <a:off x="15430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161942</xdr:rowOff>
    </xdr:from>
    <xdr:ext cx="405111" cy="259045"/>
    <xdr:sp macro="" textlink="">
      <xdr:nvSpPr>
        <xdr:cNvPr id="455" name="n_1aveValue【保健センター・保健所】&#10;有形固定資産減価償却率"/>
        <xdr:cNvSpPr txBox="1"/>
      </xdr:nvSpPr>
      <xdr:spPr>
        <a:xfrm>
          <a:off x="15266043"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158750</xdr:rowOff>
    </xdr:from>
    <xdr:to>
      <xdr:col>22</xdr:col>
      <xdr:colOff>415925</xdr:colOff>
      <xdr:row>58</xdr:row>
      <xdr:rowOff>88900</xdr:rowOff>
    </xdr:to>
    <xdr:sp macro="" textlink="">
      <xdr:nvSpPr>
        <xdr:cNvPr id="461" name="円/楕円 460"/>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105427</xdr:rowOff>
    </xdr:from>
    <xdr:ext cx="405111" cy="259045"/>
    <xdr:sp macro="" textlink="">
      <xdr:nvSpPr>
        <xdr:cNvPr id="462" name="n_1mainValue【保健センター・保健所】&#10;有形固定資産減価償却率"/>
        <xdr:cNvSpPr txBox="1"/>
      </xdr:nvSpPr>
      <xdr:spPr>
        <a:xfrm>
          <a:off x="15266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4" name="直線コネクタ 483"/>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5"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6" name="直線コネクタ 48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7"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8" name="直線コネクタ 48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90" name="フローチャート : 判断 48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63500</xdr:rowOff>
    </xdr:from>
    <xdr:to>
      <xdr:col>31</xdr:col>
      <xdr:colOff>85725</xdr:colOff>
      <xdr:row>56</xdr:row>
      <xdr:rowOff>165100</xdr:rowOff>
    </xdr:to>
    <xdr:sp macro="" textlink="">
      <xdr:nvSpPr>
        <xdr:cNvPr id="491" name="フローチャート : 判断 490"/>
        <xdr:cNvSpPr/>
      </xdr:nvSpPr>
      <xdr:spPr>
        <a:xfrm>
          <a:off x="21272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10177</xdr:rowOff>
    </xdr:from>
    <xdr:ext cx="469744" cy="259045"/>
    <xdr:sp macro="" textlink="">
      <xdr:nvSpPr>
        <xdr:cNvPr id="492" name="n_1ave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498" name="円/楕円 49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99"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5" name="直線コネクタ 524"/>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6"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7" name="直線コネクタ 52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8"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9" name="直線コネクタ 52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0"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1" name="フローチャート : 判断 530"/>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532" name="フローチャート : 判断 531"/>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10721</xdr:rowOff>
    </xdr:from>
    <xdr:ext cx="405111" cy="259045"/>
    <xdr:sp macro="" textlink="">
      <xdr:nvSpPr>
        <xdr:cNvPr id="533" name="n_1aveValue【消防施設】&#10;有形固定資産減価償却率"/>
        <xdr:cNvSpPr txBox="1"/>
      </xdr:nvSpPr>
      <xdr:spPr>
        <a:xfrm>
          <a:off x="15266043"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70576</xdr:rowOff>
    </xdr:from>
    <xdr:to>
      <xdr:col>22</xdr:col>
      <xdr:colOff>415925</xdr:colOff>
      <xdr:row>83</xdr:row>
      <xdr:rowOff>726</xdr:rowOff>
    </xdr:to>
    <xdr:sp macro="" textlink="">
      <xdr:nvSpPr>
        <xdr:cNvPr id="539" name="円/楕円 538"/>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163303</xdr:rowOff>
    </xdr:from>
    <xdr:ext cx="405111" cy="259045"/>
    <xdr:sp macro="" textlink="">
      <xdr:nvSpPr>
        <xdr:cNvPr id="540" name="n_1mainValue【消防施設】&#10;有形固定資産減価償却率"/>
        <xdr:cNvSpPr txBox="1"/>
      </xdr:nvSpPr>
      <xdr:spPr>
        <a:xfrm>
          <a:off x="15266043"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4" name="直線コネクタ 56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6" name="直線コネクタ 56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0" name="フローチャート : 判断 56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120650</xdr:rowOff>
    </xdr:from>
    <xdr:to>
      <xdr:col>31</xdr:col>
      <xdr:colOff>85725</xdr:colOff>
      <xdr:row>80</xdr:row>
      <xdr:rowOff>50800</xdr:rowOff>
    </xdr:to>
    <xdr:sp macro="" textlink="">
      <xdr:nvSpPr>
        <xdr:cNvPr id="571" name="フローチャート : 判断 570"/>
        <xdr:cNvSpPr/>
      </xdr:nvSpPr>
      <xdr:spPr>
        <a:xfrm>
          <a:off x="212725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572" name="n_1ave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146050</xdr:rowOff>
    </xdr:from>
    <xdr:to>
      <xdr:col>31</xdr:col>
      <xdr:colOff>85725</xdr:colOff>
      <xdr:row>82</xdr:row>
      <xdr:rowOff>76200</xdr:rowOff>
    </xdr:to>
    <xdr:sp macro="" textlink="">
      <xdr:nvSpPr>
        <xdr:cNvPr id="578" name="円/楕円 577"/>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79" name="n_1main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5" name="直線コネクタ 60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9" name="直線コネクタ 60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1" name="フローチャート : 判断 61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612" name="フローチャート : 判断 611"/>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92001</xdr:rowOff>
    </xdr:from>
    <xdr:ext cx="405111" cy="259045"/>
    <xdr:sp macro="" textlink="">
      <xdr:nvSpPr>
        <xdr:cNvPr id="613" name="n_1aveValue【庁舎】&#10;有形固定資産減価償却率"/>
        <xdr:cNvSpPr txBox="1"/>
      </xdr:nvSpPr>
      <xdr:spPr>
        <a:xfrm>
          <a:off x="15266043"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120106</xdr:rowOff>
    </xdr:from>
    <xdr:to>
      <xdr:col>22</xdr:col>
      <xdr:colOff>415925</xdr:colOff>
      <xdr:row>102</xdr:row>
      <xdr:rowOff>50256</xdr:rowOff>
    </xdr:to>
    <xdr:sp macro="" textlink="">
      <xdr:nvSpPr>
        <xdr:cNvPr id="619" name="円/楕円 618"/>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66783</xdr:rowOff>
    </xdr:from>
    <xdr:ext cx="405111" cy="259045"/>
    <xdr:sp macro="" textlink="">
      <xdr:nvSpPr>
        <xdr:cNvPr id="620" name="n_1mainValue【庁舎】&#10;有形固定資産減価償却率"/>
        <xdr:cNvSpPr txBox="1"/>
      </xdr:nvSpPr>
      <xdr:spPr>
        <a:xfrm>
          <a:off x="15266043"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4" name="直線コネクタ 643"/>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5"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6" name="直線コネクタ 645"/>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7"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8" name="直線コネクタ 64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9"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0" name="フローチャート : 判断 649"/>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651" name="フローチャート : 判断 650"/>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29227</xdr:rowOff>
    </xdr:from>
    <xdr:ext cx="469744" cy="259045"/>
    <xdr:sp macro="" textlink="">
      <xdr:nvSpPr>
        <xdr:cNvPr id="652"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44450</xdr:rowOff>
    </xdr:from>
    <xdr:to>
      <xdr:col>31</xdr:col>
      <xdr:colOff>85725</xdr:colOff>
      <xdr:row>107</xdr:row>
      <xdr:rowOff>146050</xdr:rowOff>
    </xdr:to>
    <xdr:sp macro="" textlink="">
      <xdr:nvSpPr>
        <xdr:cNvPr id="658" name="円/楕円 657"/>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137177</xdr:rowOff>
    </xdr:from>
    <xdr:ext cx="469744" cy="259045"/>
    <xdr:sp macro="" textlink="">
      <xdr:nvSpPr>
        <xdr:cNvPr id="659" name="n_1mainValue【庁舎】&#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の有価固定資産減価償却比率について、類似団体と比較して特に高い水準になっている施設は「福祉施設」及び「庁舎」であり、特に低い水準になっている施設は「市民会館」及び「消防施設」である。</a:t>
          </a:r>
        </a:p>
        <a:p>
          <a:r>
            <a:rPr kumimoji="1" lang="ja-JP" altLang="en-US" sz="1300">
              <a:latin typeface="ＭＳ Ｐゴシック"/>
            </a:rPr>
            <a:t>「福祉施設」については、市が管理する老人福祉センターの老朽化により有価固定資産減価償却比率８０．３％と高い比率になっており、「庁舎」については平成３０年度に移転予定である旧庁舎の老朽化により有価固定資産減価償却比率７５．７％と高い比率となっている。</a:t>
          </a:r>
        </a:p>
        <a:p>
          <a:r>
            <a:rPr kumimoji="1" lang="ja-JP" altLang="en-US" sz="1300">
              <a:latin typeface="ＭＳ Ｐゴシック"/>
            </a:rPr>
            <a:t>「市民会館」については、該当施設の耐用年数に対する経過年数が浅いことから有価固定資産減価償却比率が低い状況となっており、「消防施設」については、消防事務を一部事務組合で運営し、消火栓などの一部の消防施設を市が維持管理を行っていることから有価固定資産減価償却比率が低い状況となっている。</a:t>
          </a:r>
        </a:p>
        <a:p>
          <a:r>
            <a:rPr kumimoji="1" lang="ja-JP" altLang="en-US" sz="1300">
              <a:latin typeface="ＭＳ Ｐゴシック"/>
            </a:rPr>
            <a:t>今後についても、平成２６年度に策定した公共施設総合管理計画に基づき、市の所有する公共施設・インフラの総合的・効率的な管理・活用を図っていく。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首都近郊という立地条件や、新駅の設置などに伴い利便性が向上した結果、人口が増加傾向にあり、税収が増加していることから、基準財政収入額が伸びており、財政力指数が類似団体の平均を超える状況となっている。</a:t>
          </a:r>
          <a:endParaRPr kumimoji="1" lang="en-US" altLang="ja-JP" sz="1300">
            <a:latin typeface="ＭＳ Ｐゴシック"/>
          </a:endParaRPr>
        </a:p>
        <a:p>
          <a:r>
            <a:rPr kumimoji="1" lang="ja-JP" altLang="en-US" sz="1300">
              <a:latin typeface="ＭＳ Ｐゴシック"/>
            </a:rPr>
            <a:t>　また、主要な測定単位である国勢調査人口が平成</a:t>
          </a:r>
          <a:r>
            <a:rPr kumimoji="1" lang="en-US" altLang="ja-JP" sz="1300">
              <a:latin typeface="ＭＳ Ｐゴシック"/>
            </a:rPr>
            <a:t>27</a:t>
          </a:r>
          <a:r>
            <a:rPr kumimoji="1" lang="ja-JP" altLang="en-US" sz="1300">
              <a:latin typeface="ＭＳ Ｐゴシック"/>
            </a:rPr>
            <a:t>年度調査に更新されたことにより、人口増加傾向の当市においては基準財政需要額が増加する見込みであるが、税収も伸びているため、基準財政収入額も増加する見込みである。</a:t>
          </a:r>
          <a:endParaRPr kumimoji="1" lang="en-US" altLang="ja-JP" sz="1300">
            <a:latin typeface="ＭＳ Ｐゴシック"/>
          </a:endParaRPr>
        </a:p>
        <a:p>
          <a:r>
            <a:rPr kumimoji="1" lang="ja-JP" altLang="en-US" sz="1300">
              <a:latin typeface="ＭＳ Ｐゴシック"/>
            </a:rPr>
            <a:t>　今後も引き続き収納率の向上など、自主財源確保に努める。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107950</xdr:rowOff>
    </xdr:to>
    <xdr:cxnSp macro="">
      <xdr:nvCxnSpPr>
        <xdr:cNvPr id="66" name="直線コネクタ 65"/>
        <xdr:cNvCxnSpPr/>
      </xdr:nvCxnSpPr>
      <xdr:spPr>
        <a:xfrm flipV="1">
          <a:off x="4114800" y="6598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107950</xdr:rowOff>
    </xdr:to>
    <xdr:cxnSp macro="">
      <xdr:nvCxnSpPr>
        <xdr:cNvPr id="69" name="直線コネクタ 68"/>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132080</xdr:rowOff>
    </xdr:to>
    <xdr:cxnSp macro="">
      <xdr:nvCxnSpPr>
        <xdr:cNvPr id="72" name="直線コネクタ 71"/>
        <xdr:cNvCxnSpPr/>
      </xdr:nvCxnSpPr>
      <xdr:spPr>
        <a:xfrm flipV="1">
          <a:off x="2336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38</xdr:row>
      <xdr:rowOff>132080</xdr:rowOff>
    </xdr:to>
    <xdr:cxnSp macro="">
      <xdr:nvCxnSpPr>
        <xdr:cNvPr id="75" name="直線コネクタ 74"/>
        <xdr:cNvCxnSpPr/>
      </xdr:nvCxnSpPr>
      <xdr:spPr>
        <a:xfrm>
          <a:off x="1447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7" name="円/楕円 86"/>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88" name="テキスト ボックス 87"/>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89" name="円/楕円 88"/>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0" name="テキスト ボックス 89"/>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91" name="円/楕円 90"/>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21607</xdr:rowOff>
    </xdr:from>
    <xdr:ext cx="762000" cy="259045"/>
    <xdr:sp macro="" textlink="">
      <xdr:nvSpPr>
        <xdr:cNvPr id="92" name="テキスト ボックス 91"/>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平成１７年度以降の行財政改革による人件費の抑制や、公債費の抑制によって、類似団体の中では比較的比率が低かったが、平成</a:t>
          </a:r>
          <a:r>
            <a:rPr kumimoji="1" lang="en-US" altLang="ja-JP" sz="1300">
              <a:latin typeface="ＭＳ Ｐゴシック"/>
            </a:rPr>
            <a:t>28</a:t>
          </a:r>
          <a:r>
            <a:rPr kumimoji="1" lang="ja-JP" altLang="en-US" sz="1300">
              <a:latin typeface="ＭＳ Ｐゴシック"/>
            </a:rPr>
            <a:t>年度については、地方消費税交付金と臨時財政対策債発行可能額の減少や、公債費・扶助費・物件費が増加したことで、前年度</a:t>
          </a:r>
          <a:r>
            <a:rPr kumimoji="1" lang="en-US" altLang="ja-JP" sz="1300">
              <a:latin typeface="ＭＳ Ｐゴシック"/>
            </a:rPr>
            <a:t>4.1</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　今後も新庁舎建設事業など、複数の大規模設事業を予定しており、公債費の増加が見込まれることから、真に必要な事業を取捨選択し、安定的な財政運営に努める。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160274</xdr:rowOff>
    </xdr:to>
    <xdr:cxnSp macro="">
      <xdr:nvCxnSpPr>
        <xdr:cNvPr id="127" name="直線コネクタ 126"/>
        <xdr:cNvCxnSpPr/>
      </xdr:nvCxnSpPr>
      <xdr:spPr>
        <a:xfrm>
          <a:off x="4114800" y="1059230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133858</xdr:rowOff>
    </xdr:to>
    <xdr:cxnSp macro="">
      <xdr:nvCxnSpPr>
        <xdr:cNvPr id="130" name="直線コネクタ 129"/>
        <xdr:cNvCxnSpPr/>
      </xdr:nvCxnSpPr>
      <xdr:spPr>
        <a:xfrm>
          <a:off x="3225800" y="105778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61</xdr:row>
      <xdr:rowOff>119380</xdr:rowOff>
    </xdr:to>
    <xdr:cxnSp macro="">
      <xdr:nvCxnSpPr>
        <xdr:cNvPr id="133" name="直線コネクタ 132"/>
        <xdr:cNvCxnSpPr/>
      </xdr:nvCxnSpPr>
      <xdr:spPr>
        <a:xfrm>
          <a:off x="2336800" y="104716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56642</xdr:rowOff>
    </xdr:to>
    <xdr:cxnSp macro="">
      <xdr:nvCxnSpPr>
        <xdr:cNvPr id="136" name="直線コネクタ 135"/>
        <xdr:cNvCxnSpPr/>
      </xdr:nvCxnSpPr>
      <xdr:spPr>
        <a:xfrm flipV="1">
          <a:off x="1447800" y="10471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6" name="円/楕円 145"/>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81551</xdr:rowOff>
    </xdr:from>
    <xdr:ext cx="762000" cy="259045"/>
    <xdr:sp macro="" textlink="">
      <xdr:nvSpPr>
        <xdr:cNvPr id="147"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48" name="円/楕円 147"/>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49" name="テキスト ボックス 148"/>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0" name="円/楕円 149"/>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1" name="テキスト ボックス 15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2" name="円/楕円 151"/>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3" name="テキスト ボックス 152"/>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4" name="円/楕円 153"/>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5" name="テキスト ボックス 154"/>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人件費においては、職員数の増等により、前年度と比較し</a:t>
          </a:r>
          <a:r>
            <a:rPr kumimoji="1" lang="en-US" altLang="ja-JP" sz="1300">
              <a:latin typeface="ＭＳ Ｐゴシック"/>
            </a:rPr>
            <a:t>2,276</a:t>
          </a:r>
          <a:r>
            <a:rPr kumimoji="1" lang="ja-JP" altLang="en-US" sz="1300">
              <a:latin typeface="ＭＳ Ｐゴシック"/>
            </a:rPr>
            <a:t>千円の増加している。また、物件費においては、ＰＦＩ方式により整備された学校給食センターの運営が開始されたこと等により、</a:t>
          </a:r>
          <a:r>
            <a:rPr kumimoji="1" lang="en-US" altLang="ja-JP" sz="1300">
              <a:latin typeface="ＭＳ Ｐゴシック"/>
            </a:rPr>
            <a:t>151,988</a:t>
          </a:r>
          <a:r>
            <a:rPr kumimoji="1" lang="ja-JP" altLang="en-US" sz="1300">
              <a:latin typeface="ＭＳ Ｐゴシック"/>
            </a:rPr>
            <a:t>千円の増額となったことから、人口１人当たりの人件費・物件費等については増額となっている。</a:t>
          </a:r>
        </a:p>
        <a:p>
          <a:r>
            <a:rPr kumimoji="1" lang="ja-JP" altLang="en-US" sz="1300">
              <a:latin typeface="ＭＳ Ｐゴシック"/>
            </a:rPr>
            <a:t>　本項については、類似団体及び埼玉県の平均値を下回っており、引き続き効率的な行政運営を図っていく。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6748</xdr:rowOff>
    </xdr:from>
    <xdr:to>
      <xdr:col>7</xdr:col>
      <xdr:colOff>152400</xdr:colOff>
      <xdr:row>83</xdr:row>
      <xdr:rowOff>28519</xdr:rowOff>
    </xdr:to>
    <xdr:cxnSp macro="">
      <xdr:nvCxnSpPr>
        <xdr:cNvPr id="190" name="直線コネクタ 189"/>
        <xdr:cNvCxnSpPr/>
      </xdr:nvCxnSpPr>
      <xdr:spPr>
        <a:xfrm>
          <a:off x="4114800" y="14237098"/>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125178</xdr:rowOff>
    </xdr:from>
    <xdr:to>
      <xdr:col>6</xdr:col>
      <xdr:colOff>0</xdr:colOff>
      <xdr:row>83</xdr:row>
      <xdr:rowOff>6748</xdr:rowOff>
    </xdr:to>
    <xdr:cxnSp macro="">
      <xdr:nvCxnSpPr>
        <xdr:cNvPr id="193" name="直線コネクタ 192"/>
        <xdr:cNvCxnSpPr/>
      </xdr:nvCxnSpPr>
      <xdr:spPr>
        <a:xfrm>
          <a:off x="3225800" y="14184078"/>
          <a:ext cx="8890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69786</xdr:rowOff>
    </xdr:from>
    <xdr:to>
      <xdr:col>4</xdr:col>
      <xdr:colOff>482600</xdr:colOff>
      <xdr:row>82</xdr:row>
      <xdr:rowOff>125178</xdr:rowOff>
    </xdr:to>
    <xdr:cxnSp macro="">
      <xdr:nvCxnSpPr>
        <xdr:cNvPr id="196" name="直線コネクタ 195"/>
        <xdr:cNvCxnSpPr/>
      </xdr:nvCxnSpPr>
      <xdr:spPr>
        <a:xfrm>
          <a:off x="2336800" y="14128686"/>
          <a:ext cx="889000" cy="5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69786</xdr:rowOff>
    </xdr:from>
    <xdr:to>
      <xdr:col>3</xdr:col>
      <xdr:colOff>279400</xdr:colOff>
      <xdr:row>82</xdr:row>
      <xdr:rowOff>92241</xdr:rowOff>
    </xdr:to>
    <xdr:cxnSp macro="">
      <xdr:nvCxnSpPr>
        <xdr:cNvPr id="199" name="直線コネクタ 198"/>
        <xdr:cNvCxnSpPr/>
      </xdr:nvCxnSpPr>
      <xdr:spPr>
        <a:xfrm flipV="1">
          <a:off x="1447800" y="14128686"/>
          <a:ext cx="889000" cy="2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149169</xdr:rowOff>
    </xdr:from>
    <xdr:to>
      <xdr:col>7</xdr:col>
      <xdr:colOff>203200</xdr:colOff>
      <xdr:row>83</xdr:row>
      <xdr:rowOff>79319</xdr:rowOff>
    </xdr:to>
    <xdr:sp macro="" textlink="">
      <xdr:nvSpPr>
        <xdr:cNvPr id="209" name="円/楕円 208"/>
        <xdr:cNvSpPr/>
      </xdr:nvSpPr>
      <xdr:spPr>
        <a:xfrm>
          <a:off x="4902200" y="142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165696</xdr:rowOff>
    </xdr:from>
    <xdr:ext cx="762000" cy="259045"/>
    <xdr:sp macro="" textlink="">
      <xdr:nvSpPr>
        <xdr:cNvPr id="210" name="人件費・物件費等の状況該当値テキスト"/>
        <xdr:cNvSpPr txBox="1"/>
      </xdr:nvSpPr>
      <xdr:spPr>
        <a:xfrm>
          <a:off x="5041900" y="140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127398</xdr:rowOff>
    </xdr:from>
    <xdr:to>
      <xdr:col>6</xdr:col>
      <xdr:colOff>50800</xdr:colOff>
      <xdr:row>83</xdr:row>
      <xdr:rowOff>57548</xdr:rowOff>
    </xdr:to>
    <xdr:sp macro="" textlink="">
      <xdr:nvSpPr>
        <xdr:cNvPr id="211" name="円/楕円 210"/>
        <xdr:cNvSpPr/>
      </xdr:nvSpPr>
      <xdr:spPr>
        <a:xfrm>
          <a:off x="4064000" y="14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67725</xdr:rowOff>
    </xdr:from>
    <xdr:ext cx="736600" cy="259045"/>
    <xdr:sp macro="" textlink="">
      <xdr:nvSpPr>
        <xdr:cNvPr id="212" name="テキスト ボックス 211"/>
        <xdr:cNvSpPr txBox="1"/>
      </xdr:nvSpPr>
      <xdr:spPr>
        <a:xfrm>
          <a:off x="3733800" y="13955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74378</xdr:rowOff>
    </xdr:from>
    <xdr:to>
      <xdr:col>4</xdr:col>
      <xdr:colOff>533400</xdr:colOff>
      <xdr:row>83</xdr:row>
      <xdr:rowOff>4528</xdr:rowOff>
    </xdr:to>
    <xdr:sp macro="" textlink="">
      <xdr:nvSpPr>
        <xdr:cNvPr id="213" name="円/楕円 212"/>
        <xdr:cNvSpPr/>
      </xdr:nvSpPr>
      <xdr:spPr>
        <a:xfrm>
          <a:off x="3175000" y="141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14705</xdr:rowOff>
    </xdr:from>
    <xdr:ext cx="762000" cy="259045"/>
    <xdr:sp macro="" textlink="">
      <xdr:nvSpPr>
        <xdr:cNvPr id="214" name="テキスト ボックス 213"/>
        <xdr:cNvSpPr txBox="1"/>
      </xdr:nvSpPr>
      <xdr:spPr>
        <a:xfrm>
          <a:off x="2844800" y="139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18986</xdr:rowOff>
    </xdr:from>
    <xdr:to>
      <xdr:col>3</xdr:col>
      <xdr:colOff>330200</xdr:colOff>
      <xdr:row>82</xdr:row>
      <xdr:rowOff>120586</xdr:rowOff>
    </xdr:to>
    <xdr:sp macro="" textlink="">
      <xdr:nvSpPr>
        <xdr:cNvPr id="215" name="円/楕円 214"/>
        <xdr:cNvSpPr/>
      </xdr:nvSpPr>
      <xdr:spPr>
        <a:xfrm>
          <a:off x="2286000" y="140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130763</xdr:rowOff>
    </xdr:from>
    <xdr:ext cx="762000" cy="259045"/>
    <xdr:sp macro="" textlink="">
      <xdr:nvSpPr>
        <xdr:cNvPr id="216" name="テキスト ボックス 215"/>
        <xdr:cNvSpPr txBox="1"/>
      </xdr:nvSpPr>
      <xdr:spPr>
        <a:xfrm>
          <a:off x="1955800" y="138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41441</xdr:rowOff>
    </xdr:from>
    <xdr:to>
      <xdr:col>2</xdr:col>
      <xdr:colOff>127000</xdr:colOff>
      <xdr:row>82</xdr:row>
      <xdr:rowOff>143041</xdr:rowOff>
    </xdr:to>
    <xdr:sp macro="" textlink="">
      <xdr:nvSpPr>
        <xdr:cNvPr id="217" name="円/楕円 216"/>
        <xdr:cNvSpPr/>
      </xdr:nvSpPr>
      <xdr:spPr>
        <a:xfrm>
          <a:off x="1397000" y="141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153218</xdr:rowOff>
    </xdr:from>
    <xdr:ext cx="762000" cy="259045"/>
    <xdr:sp macro="" textlink="">
      <xdr:nvSpPr>
        <xdr:cNvPr id="218" name="テキスト ボックス 217"/>
        <xdr:cNvSpPr txBox="1"/>
      </xdr:nvSpPr>
      <xdr:spPr>
        <a:xfrm>
          <a:off x="1066800" y="138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９年度の吉川市ラスパイレス指数は１００．９（平成２８年度は１０１．１で△０．２）となった。昨年度からの変動要因は、改定率の高い若年層の職員比率が高かったこと（＋０．１）、採用と退職者の構成によるもの（＋０．２）、高位にいた高卒職員の退職など職員構成の変動によるもの（△０．６）、給与制度の総合的見直しに伴う相違（現給保障者が多い）によるもの（＋０．１）である。 学歴別で見ると、短大卒・高卒の平均給与比較が毎年のラスパイレス指数の引上げ要因となっているが、国の短大卒・高卒は管理職等の上位の職に少ないためである。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120227</xdr:rowOff>
    </xdr:to>
    <xdr:cxnSp macro="">
      <xdr:nvCxnSpPr>
        <xdr:cNvPr id="252" name="直線コネクタ 251"/>
        <xdr:cNvCxnSpPr/>
      </xdr:nvCxnSpPr>
      <xdr:spPr>
        <a:xfrm flipV="1">
          <a:off x="16179800" y="146773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13123</xdr:rowOff>
    </xdr:to>
    <xdr:cxnSp macro="">
      <xdr:nvCxnSpPr>
        <xdr:cNvPr id="255" name="直線コネクタ 254"/>
        <xdr:cNvCxnSpPr/>
      </xdr:nvCxnSpPr>
      <xdr:spPr>
        <a:xfrm flipV="1">
          <a:off x="15290800" y="1469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86</xdr:row>
      <xdr:rowOff>13123</xdr:rowOff>
    </xdr:to>
    <xdr:cxnSp macro="">
      <xdr:nvCxnSpPr>
        <xdr:cNvPr id="258" name="直線コネクタ 257"/>
        <xdr:cNvCxnSpPr/>
      </xdr:nvCxnSpPr>
      <xdr:spPr>
        <a:xfrm>
          <a:off x="14401800" y="146291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144780</xdr:rowOff>
    </xdr:to>
    <xdr:cxnSp macro="">
      <xdr:nvCxnSpPr>
        <xdr:cNvPr id="261" name="直線コネクタ 260"/>
        <xdr:cNvCxnSpPr/>
      </xdr:nvCxnSpPr>
      <xdr:spPr>
        <a:xfrm flipV="1">
          <a:off x="13512800" y="146291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1" name="円/楕円 270"/>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2"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3" name="円/楕円 272"/>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4" name="テキスト ボックス 273"/>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5" name="円/楕円 274"/>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6" name="テキスト ボックス 27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7" name="円/楕円 276"/>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78" name="テキスト ボックス 277"/>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0" name="テキスト ボックス 279"/>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従前から定員の適正化を厳格に行ってきたことによって、類似団体、全国、埼玉県平均を下回っている。引き続き、業務量に見合った職員数を確保し、定員の適正化に努める。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86254</xdr:rowOff>
    </xdr:from>
    <xdr:to>
      <xdr:col>24</xdr:col>
      <xdr:colOff>558800</xdr:colOff>
      <xdr:row>59</xdr:row>
      <xdr:rowOff>110384</xdr:rowOff>
    </xdr:to>
    <xdr:cxnSp macro="">
      <xdr:nvCxnSpPr>
        <xdr:cNvPr id="315" name="直線コネクタ 314"/>
        <xdr:cNvCxnSpPr/>
      </xdr:nvCxnSpPr>
      <xdr:spPr>
        <a:xfrm>
          <a:off x="16179800" y="102018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86254</xdr:rowOff>
    </xdr:from>
    <xdr:to>
      <xdr:col>23</xdr:col>
      <xdr:colOff>406400</xdr:colOff>
      <xdr:row>59</xdr:row>
      <xdr:rowOff>98319</xdr:rowOff>
    </xdr:to>
    <xdr:cxnSp macro="">
      <xdr:nvCxnSpPr>
        <xdr:cNvPr id="318" name="直線コネクタ 317"/>
        <xdr:cNvCxnSpPr/>
      </xdr:nvCxnSpPr>
      <xdr:spPr>
        <a:xfrm flipV="1">
          <a:off x="15290800" y="102018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19" name="フローチャート : 判断 318"/>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0" name="テキスト ボックス 319"/>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88265</xdr:rowOff>
    </xdr:from>
    <xdr:to>
      <xdr:col>22</xdr:col>
      <xdr:colOff>203200</xdr:colOff>
      <xdr:row>59</xdr:row>
      <xdr:rowOff>98319</xdr:rowOff>
    </xdr:to>
    <xdr:cxnSp macro="">
      <xdr:nvCxnSpPr>
        <xdr:cNvPr id="321" name="直線コネクタ 320"/>
        <xdr:cNvCxnSpPr/>
      </xdr:nvCxnSpPr>
      <xdr:spPr>
        <a:xfrm>
          <a:off x="14401800" y="1020381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100330</xdr:rowOff>
    </xdr:to>
    <xdr:cxnSp macro="">
      <xdr:nvCxnSpPr>
        <xdr:cNvPr id="324" name="直線コネクタ 323"/>
        <xdr:cNvCxnSpPr/>
      </xdr:nvCxnSpPr>
      <xdr:spPr>
        <a:xfrm flipV="1">
          <a:off x="13512800" y="102038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59584</xdr:rowOff>
    </xdr:from>
    <xdr:to>
      <xdr:col>24</xdr:col>
      <xdr:colOff>609600</xdr:colOff>
      <xdr:row>59</xdr:row>
      <xdr:rowOff>161184</xdr:rowOff>
    </xdr:to>
    <xdr:sp macro="" textlink="">
      <xdr:nvSpPr>
        <xdr:cNvPr id="334" name="円/楕円 333"/>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76111</xdr:rowOff>
    </xdr:from>
    <xdr:ext cx="762000" cy="259045"/>
    <xdr:sp macro="" textlink="">
      <xdr:nvSpPr>
        <xdr:cNvPr id="335" name="定員管理の状況該当値テキスト"/>
        <xdr:cNvSpPr txBox="1"/>
      </xdr:nvSpPr>
      <xdr:spPr>
        <a:xfrm>
          <a:off x="17106900" y="1002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35454</xdr:rowOff>
    </xdr:from>
    <xdr:to>
      <xdr:col>23</xdr:col>
      <xdr:colOff>457200</xdr:colOff>
      <xdr:row>59</xdr:row>
      <xdr:rowOff>137054</xdr:rowOff>
    </xdr:to>
    <xdr:sp macro="" textlink="">
      <xdr:nvSpPr>
        <xdr:cNvPr id="336" name="円/楕円 335"/>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147231</xdr:rowOff>
    </xdr:from>
    <xdr:ext cx="736600" cy="259045"/>
    <xdr:sp macro="" textlink="">
      <xdr:nvSpPr>
        <xdr:cNvPr id="337" name="テキスト ボックス 336"/>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47519</xdr:rowOff>
    </xdr:from>
    <xdr:to>
      <xdr:col>22</xdr:col>
      <xdr:colOff>254000</xdr:colOff>
      <xdr:row>59</xdr:row>
      <xdr:rowOff>149119</xdr:rowOff>
    </xdr:to>
    <xdr:sp macro="" textlink="">
      <xdr:nvSpPr>
        <xdr:cNvPr id="338" name="円/楕円 337"/>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159296</xdr:rowOff>
    </xdr:from>
    <xdr:ext cx="762000" cy="259045"/>
    <xdr:sp macro="" textlink="">
      <xdr:nvSpPr>
        <xdr:cNvPr id="339" name="テキスト ボックス 338"/>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37465</xdr:rowOff>
    </xdr:from>
    <xdr:to>
      <xdr:col>21</xdr:col>
      <xdr:colOff>50800</xdr:colOff>
      <xdr:row>59</xdr:row>
      <xdr:rowOff>139065</xdr:rowOff>
    </xdr:to>
    <xdr:sp macro="" textlink="">
      <xdr:nvSpPr>
        <xdr:cNvPr id="340" name="円/楕円 339"/>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149242</xdr:rowOff>
    </xdr:from>
    <xdr:ext cx="762000" cy="259045"/>
    <xdr:sp macro="" textlink="">
      <xdr:nvSpPr>
        <xdr:cNvPr id="341" name="テキスト ボックス 340"/>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2" name="円/楕円 341"/>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3" name="テキスト ボックス 342"/>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年度新発債の償還開始や、据置期間の終了した臨時財政対策債の元金償還の開始等により、元利償還金が前年度と比較し</a:t>
          </a:r>
          <a:r>
            <a:rPr kumimoji="1" lang="en-US" altLang="ja-JP" sz="1200">
              <a:latin typeface="ＭＳ Ｐゴシック"/>
            </a:rPr>
            <a:t>138,269</a:t>
          </a:r>
          <a:r>
            <a:rPr kumimoji="1" lang="ja-JP" altLang="en-US" sz="1200">
              <a:latin typeface="ＭＳ Ｐゴシック"/>
            </a:rPr>
            <a:t>千円した。また、ＰＦＩ方式を活用した学校給食センター整備事業について、整備事業費の割賦払が開始されたため「公債費に準ずる債務負担行為に係るもの」が</a:t>
          </a:r>
          <a:r>
            <a:rPr kumimoji="1" lang="en-US" altLang="ja-JP" sz="1200">
              <a:latin typeface="ＭＳ Ｐゴシック"/>
            </a:rPr>
            <a:t>78,678</a:t>
          </a:r>
          <a:r>
            <a:rPr kumimoji="1" lang="ja-JP" altLang="en-US" sz="1200">
              <a:latin typeface="ＭＳ Ｐゴシック"/>
            </a:rPr>
            <a:t>千円増加した。これらにより平成</a:t>
          </a:r>
          <a:r>
            <a:rPr kumimoji="1" lang="en-US" altLang="ja-JP" sz="1200">
              <a:latin typeface="ＭＳ Ｐゴシック"/>
            </a:rPr>
            <a:t>28</a:t>
          </a:r>
          <a:r>
            <a:rPr kumimoji="1" lang="ja-JP" altLang="en-US" sz="1200">
              <a:latin typeface="ＭＳ Ｐゴシック"/>
            </a:rPr>
            <a:t>年度単年度の実質公債費比率</a:t>
          </a:r>
          <a:r>
            <a:rPr kumimoji="1" lang="en-US" altLang="ja-JP" sz="1200">
              <a:latin typeface="ＭＳ Ｐゴシック"/>
            </a:rPr>
            <a:t>6.0</a:t>
          </a:r>
          <a:r>
            <a:rPr kumimoji="1" lang="ja-JP" altLang="en-US" sz="1200">
              <a:latin typeface="ＭＳ Ｐゴシック"/>
            </a:rPr>
            <a:t>％となったことから、</a:t>
          </a:r>
          <a:r>
            <a:rPr kumimoji="1" lang="en-US" altLang="ja-JP" sz="1200">
              <a:latin typeface="ＭＳ Ｐゴシック"/>
            </a:rPr>
            <a:t>3</a:t>
          </a:r>
          <a:r>
            <a:rPr kumimoji="1" lang="ja-JP" altLang="en-US" sz="1200">
              <a:latin typeface="ＭＳ Ｐゴシック"/>
            </a:rPr>
            <a:t>年平均を採用する実質公債費比率は</a:t>
          </a:r>
          <a:r>
            <a:rPr kumimoji="1" lang="en-US" altLang="ja-JP" sz="1200">
              <a:latin typeface="ＭＳ Ｐゴシック"/>
            </a:rPr>
            <a:t>5.0</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今後は、将来負担比率と同様、計画的な市債の活用に努め、引き続き将来負担を見据えた安定的な財政運営に努める。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38</xdr:row>
      <xdr:rowOff>168275</xdr:rowOff>
    </xdr:to>
    <xdr:cxnSp macro="">
      <xdr:nvCxnSpPr>
        <xdr:cNvPr id="373" name="直線コネクタ 372"/>
        <xdr:cNvCxnSpPr/>
      </xdr:nvCxnSpPr>
      <xdr:spPr>
        <a:xfrm>
          <a:off x="16179800" y="66532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38</xdr:row>
      <xdr:rowOff>168275</xdr:rowOff>
    </xdr:to>
    <xdr:cxnSp macro="">
      <xdr:nvCxnSpPr>
        <xdr:cNvPr id="376" name="直線コネクタ 375"/>
        <xdr:cNvCxnSpPr/>
      </xdr:nvCxnSpPr>
      <xdr:spPr>
        <a:xfrm flipV="1">
          <a:off x="15290800" y="66532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7" name="フローチャート : 判断 37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78" name="テキスト ボックス 377"/>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14922</xdr:rowOff>
    </xdr:to>
    <xdr:cxnSp macro="">
      <xdr:nvCxnSpPr>
        <xdr:cNvPr id="379" name="直線コネクタ 378"/>
        <xdr:cNvCxnSpPr/>
      </xdr:nvCxnSpPr>
      <xdr:spPr>
        <a:xfrm flipV="1">
          <a:off x="14401800" y="66833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26988</xdr:rowOff>
    </xdr:to>
    <xdr:cxnSp macro="">
      <xdr:nvCxnSpPr>
        <xdr:cNvPr id="382" name="直線コネクタ 381"/>
        <xdr:cNvCxnSpPr/>
      </xdr:nvCxnSpPr>
      <xdr:spPr>
        <a:xfrm flipV="1">
          <a:off x="13512800" y="67014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2" name="円/楕円 391"/>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3"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394" name="円/楕円 393"/>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395" name="テキスト ボックス 394"/>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396" name="円/楕円 395"/>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397" name="テキスト ボックス 396"/>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398" name="円/楕円 397"/>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399" name="テキスト ボックス 398"/>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00" name="円/楕円 399"/>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01" name="テキスト ボックス 400"/>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高齢層職員の退職により年齢構成が若返ったことで、退職手当負担見込額が</a:t>
          </a:r>
          <a:r>
            <a:rPr kumimoji="1" lang="en-US" altLang="ja-JP" sz="1300">
              <a:latin typeface="ＭＳ Ｐゴシック"/>
            </a:rPr>
            <a:t>234,435</a:t>
          </a:r>
          <a:r>
            <a:rPr kumimoji="1" lang="ja-JP" altLang="en-US" sz="1300">
              <a:latin typeface="ＭＳ Ｐゴシック"/>
            </a:rPr>
            <a:t>千円減となったほか、学校給食センター整備運営事業等にかかる債務負担行為に基づく支出予定額が</a:t>
          </a:r>
          <a:r>
            <a:rPr kumimoji="1" lang="en-US" altLang="ja-JP" sz="1300">
              <a:latin typeface="ＭＳ Ｐゴシック"/>
            </a:rPr>
            <a:t>189,955</a:t>
          </a:r>
          <a:r>
            <a:rPr kumimoji="1" lang="ja-JP" altLang="en-US" sz="1300">
              <a:latin typeface="ＭＳ Ｐゴシック"/>
            </a:rPr>
            <a:t>千円減、また、東埼玉資源環境組合の地方債残高の減等による組合負担見込額が</a:t>
          </a:r>
          <a:r>
            <a:rPr kumimoji="1" lang="en-US" altLang="ja-JP" sz="1300">
              <a:latin typeface="ＭＳ Ｐゴシック"/>
            </a:rPr>
            <a:t>111,177</a:t>
          </a:r>
          <a:r>
            <a:rPr kumimoji="1" lang="ja-JP" altLang="en-US" sz="1300">
              <a:latin typeface="ＭＳ Ｐゴシック"/>
            </a:rPr>
            <a:t>千円減により、前年度の将来負担比率に比べ</a:t>
          </a:r>
          <a:r>
            <a:rPr kumimoji="1" lang="en-US" altLang="ja-JP" sz="1300">
              <a:latin typeface="ＭＳ Ｐゴシック"/>
            </a:rPr>
            <a:t>7.3</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今後も計画的な市債の活用に努め、引き続き将来負担を見据えた安定的な財政運営に努める。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168233</xdr:rowOff>
    </xdr:from>
    <xdr:to>
      <xdr:col>24</xdr:col>
      <xdr:colOff>558800</xdr:colOff>
      <xdr:row>15</xdr:row>
      <xdr:rowOff>55499</xdr:rowOff>
    </xdr:to>
    <xdr:cxnSp macro="">
      <xdr:nvCxnSpPr>
        <xdr:cNvPr id="435" name="直線コネクタ 434"/>
        <xdr:cNvCxnSpPr/>
      </xdr:nvCxnSpPr>
      <xdr:spPr>
        <a:xfrm flipV="1">
          <a:off x="16179800" y="2568533"/>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55499</xdr:rowOff>
    </xdr:from>
    <xdr:to>
      <xdr:col>23</xdr:col>
      <xdr:colOff>406400</xdr:colOff>
      <xdr:row>15</xdr:row>
      <xdr:rowOff>158454</xdr:rowOff>
    </xdr:to>
    <xdr:cxnSp macro="">
      <xdr:nvCxnSpPr>
        <xdr:cNvPr id="438" name="直線コネクタ 437"/>
        <xdr:cNvCxnSpPr/>
      </xdr:nvCxnSpPr>
      <xdr:spPr>
        <a:xfrm flipV="1">
          <a:off x="15290800" y="2627249"/>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39" name="フローチャート : 判断 43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0" name="テキスト ボックス 43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158454</xdr:rowOff>
    </xdr:from>
    <xdr:to>
      <xdr:col>22</xdr:col>
      <xdr:colOff>203200</xdr:colOff>
      <xdr:row>16</xdr:row>
      <xdr:rowOff>93176</xdr:rowOff>
    </xdr:to>
    <xdr:cxnSp macro="">
      <xdr:nvCxnSpPr>
        <xdr:cNvPr id="441" name="直線コネクタ 440"/>
        <xdr:cNvCxnSpPr/>
      </xdr:nvCxnSpPr>
      <xdr:spPr>
        <a:xfrm flipV="1">
          <a:off x="14401800" y="27302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7112</xdr:rowOff>
    </xdr:from>
    <xdr:to>
      <xdr:col>21</xdr:col>
      <xdr:colOff>0</xdr:colOff>
      <xdr:row>16</xdr:row>
      <xdr:rowOff>93176</xdr:rowOff>
    </xdr:to>
    <xdr:cxnSp macro="">
      <xdr:nvCxnSpPr>
        <xdr:cNvPr id="444" name="直線コネクタ 443"/>
        <xdr:cNvCxnSpPr/>
      </xdr:nvCxnSpPr>
      <xdr:spPr>
        <a:xfrm>
          <a:off x="13512800" y="2750312"/>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117433</xdr:rowOff>
    </xdr:from>
    <xdr:to>
      <xdr:col>24</xdr:col>
      <xdr:colOff>609600</xdr:colOff>
      <xdr:row>15</xdr:row>
      <xdr:rowOff>47583</xdr:rowOff>
    </xdr:to>
    <xdr:sp macro="" textlink="">
      <xdr:nvSpPr>
        <xdr:cNvPr id="454" name="円/楕円 453"/>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133960</xdr:rowOff>
    </xdr:from>
    <xdr:ext cx="762000" cy="259045"/>
    <xdr:sp macro="" textlink="">
      <xdr:nvSpPr>
        <xdr:cNvPr id="455" name="将来負担の状況該当値テキスト"/>
        <xdr:cNvSpPr txBox="1"/>
      </xdr:nvSpPr>
      <xdr:spPr>
        <a:xfrm>
          <a:off x="17106900" y="236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4699</xdr:rowOff>
    </xdr:from>
    <xdr:to>
      <xdr:col>23</xdr:col>
      <xdr:colOff>457200</xdr:colOff>
      <xdr:row>15</xdr:row>
      <xdr:rowOff>106299</xdr:rowOff>
    </xdr:to>
    <xdr:sp macro="" textlink="">
      <xdr:nvSpPr>
        <xdr:cNvPr id="456" name="円/楕円 455"/>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57" name="テキスト ボックス 45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107654</xdr:rowOff>
    </xdr:from>
    <xdr:to>
      <xdr:col>22</xdr:col>
      <xdr:colOff>254000</xdr:colOff>
      <xdr:row>16</xdr:row>
      <xdr:rowOff>37804</xdr:rowOff>
    </xdr:to>
    <xdr:sp macro="" textlink="">
      <xdr:nvSpPr>
        <xdr:cNvPr id="458" name="円/楕円 457"/>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47981</xdr:rowOff>
    </xdr:from>
    <xdr:ext cx="762000" cy="259045"/>
    <xdr:sp macro="" textlink="">
      <xdr:nvSpPr>
        <xdr:cNvPr id="459" name="テキスト ボックス 458"/>
        <xdr:cNvSpPr txBox="1"/>
      </xdr:nvSpPr>
      <xdr:spPr>
        <a:xfrm>
          <a:off x="14909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42376</xdr:rowOff>
    </xdr:from>
    <xdr:to>
      <xdr:col>21</xdr:col>
      <xdr:colOff>50800</xdr:colOff>
      <xdr:row>16</xdr:row>
      <xdr:rowOff>143976</xdr:rowOff>
    </xdr:to>
    <xdr:sp macro="" textlink="">
      <xdr:nvSpPr>
        <xdr:cNvPr id="460" name="円/楕円 459"/>
        <xdr:cNvSpPr/>
      </xdr:nvSpPr>
      <xdr:spPr>
        <a:xfrm>
          <a:off x="14351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128753</xdr:rowOff>
    </xdr:from>
    <xdr:ext cx="762000" cy="259045"/>
    <xdr:sp macro="" textlink="">
      <xdr:nvSpPr>
        <xdr:cNvPr id="461" name="テキスト ボックス 460"/>
        <xdr:cNvSpPr txBox="1"/>
      </xdr:nvSpPr>
      <xdr:spPr>
        <a:xfrm>
          <a:off x="14020800" y="28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127762</xdr:rowOff>
    </xdr:from>
    <xdr:to>
      <xdr:col>19</xdr:col>
      <xdr:colOff>533400</xdr:colOff>
      <xdr:row>16</xdr:row>
      <xdr:rowOff>57912</xdr:rowOff>
    </xdr:to>
    <xdr:sp macro="" textlink="">
      <xdr:nvSpPr>
        <xdr:cNvPr id="462" name="円/楕円 461"/>
        <xdr:cNvSpPr/>
      </xdr:nvSpPr>
      <xdr:spPr>
        <a:xfrm>
          <a:off x="13462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68089</xdr:rowOff>
    </xdr:from>
    <xdr:ext cx="762000" cy="259045"/>
    <xdr:sp macro="" textlink="">
      <xdr:nvSpPr>
        <xdr:cNvPr id="463" name="テキスト ボックス 462"/>
        <xdr:cNvSpPr txBox="1"/>
      </xdr:nvSpPr>
      <xdr:spPr>
        <a:xfrm>
          <a:off x="13131800" y="246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よしかわ行財政改革推進プランなどの取り組みにより、職員数の減や各種手当を見直し、更には市民交流センターおあしすの指定管理者制度導入などを行ってきた。ここ数年は類似団体の平均値と同程度であるが、人口増加等に伴う事務量の増加や、職員数の微増などにより、人件費は増加傾向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144961</xdr:rowOff>
    </xdr:from>
    <xdr:to>
      <xdr:col>7</xdr:col>
      <xdr:colOff>15875</xdr:colOff>
      <xdr:row>35</xdr:row>
      <xdr:rowOff>171087</xdr:rowOff>
    </xdr:to>
    <xdr:cxnSp macro="">
      <xdr:nvCxnSpPr>
        <xdr:cNvPr id="68" name="直線コネクタ 67"/>
        <xdr:cNvCxnSpPr/>
      </xdr:nvCxnSpPr>
      <xdr:spPr>
        <a:xfrm>
          <a:off x="3987800" y="614571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144961</xdr:rowOff>
    </xdr:from>
    <xdr:to>
      <xdr:col>5</xdr:col>
      <xdr:colOff>549275</xdr:colOff>
      <xdr:row>36</xdr:row>
      <xdr:rowOff>25763</xdr:rowOff>
    </xdr:to>
    <xdr:cxnSp macro="">
      <xdr:nvCxnSpPr>
        <xdr:cNvPr id="71" name="直線コネクタ 70"/>
        <xdr:cNvCxnSpPr/>
      </xdr:nvCxnSpPr>
      <xdr:spPr>
        <a:xfrm flipV="1">
          <a:off x="3098800" y="61457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73" name="テキスト ボックス 72"/>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171087</xdr:rowOff>
    </xdr:from>
    <xdr:to>
      <xdr:col>4</xdr:col>
      <xdr:colOff>346075</xdr:colOff>
      <xdr:row>36</xdr:row>
      <xdr:rowOff>25763</xdr:rowOff>
    </xdr:to>
    <xdr:cxnSp macro="">
      <xdr:nvCxnSpPr>
        <xdr:cNvPr id="74" name="直線コネクタ 73"/>
        <xdr:cNvCxnSpPr/>
      </xdr:nvCxnSpPr>
      <xdr:spPr>
        <a:xfrm>
          <a:off x="2209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171087</xdr:rowOff>
    </xdr:from>
    <xdr:to>
      <xdr:col>3</xdr:col>
      <xdr:colOff>142875</xdr:colOff>
      <xdr:row>36</xdr:row>
      <xdr:rowOff>38826</xdr:rowOff>
    </xdr:to>
    <xdr:cxnSp macro="">
      <xdr:nvCxnSpPr>
        <xdr:cNvPr id="77" name="直線コネクタ 76"/>
        <xdr:cNvCxnSpPr/>
      </xdr:nvCxnSpPr>
      <xdr:spPr>
        <a:xfrm flipV="1">
          <a:off x="1320800" y="6171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120287</xdr:rowOff>
    </xdr:from>
    <xdr:to>
      <xdr:col>7</xdr:col>
      <xdr:colOff>66675</xdr:colOff>
      <xdr:row>36</xdr:row>
      <xdr:rowOff>50437</xdr:rowOff>
    </xdr:to>
    <xdr:sp macro="" textlink="">
      <xdr:nvSpPr>
        <xdr:cNvPr id="87" name="円/楕円 86"/>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136814</xdr:rowOff>
    </xdr:from>
    <xdr:ext cx="762000" cy="259045"/>
    <xdr:sp macro="" textlink="">
      <xdr:nvSpPr>
        <xdr:cNvPr id="88" name="人件費該当値テキスト"/>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94161</xdr:rowOff>
    </xdr:from>
    <xdr:to>
      <xdr:col>5</xdr:col>
      <xdr:colOff>600075</xdr:colOff>
      <xdr:row>36</xdr:row>
      <xdr:rowOff>24311</xdr:rowOff>
    </xdr:to>
    <xdr:sp macro="" textlink="">
      <xdr:nvSpPr>
        <xdr:cNvPr id="89" name="円/楕円 88"/>
        <xdr:cNvSpPr/>
      </xdr:nvSpPr>
      <xdr:spPr>
        <a:xfrm>
          <a:off x="3937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9088</xdr:rowOff>
    </xdr:from>
    <xdr:ext cx="736600" cy="259045"/>
    <xdr:sp macro="" textlink="">
      <xdr:nvSpPr>
        <xdr:cNvPr id="90" name="テキスト ボックス 89"/>
        <xdr:cNvSpPr txBox="1"/>
      </xdr:nvSpPr>
      <xdr:spPr>
        <a:xfrm>
          <a:off x="3606800" y="618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146413</xdr:rowOff>
    </xdr:from>
    <xdr:to>
      <xdr:col>4</xdr:col>
      <xdr:colOff>396875</xdr:colOff>
      <xdr:row>36</xdr:row>
      <xdr:rowOff>76563</xdr:rowOff>
    </xdr:to>
    <xdr:sp macro="" textlink="">
      <xdr:nvSpPr>
        <xdr:cNvPr id="91" name="円/楕円 90"/>
        <xdr:cNvSpPr/>
      </xdr:nvSpPr>
      <xdr:spPr>
        <a:xfrm>
          <a:off x="3048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92" name="テキスト ボックス 91"/>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120287</xdr:rowOff>
    </xdr:from>
    <xdr:to>
      <xdr:col>3</xdr:col>
      <xdr:colOff>193675</xdr:colOff>
      <xdr:row>36</xdr:row>
      <xdr:rowOff>50437</xdr:rowOff>
    </xdr:to>
    <xdr:sp macro="" textlink="">
      <xdr:nvSpPr>
        <xdr:cNvPr id="93" name="円/楕円 92"/>
        <xdr:cNvSpPr/>
      </xdr:nvSpPr>
      <xdr:spPr>
        <a:xfrm>
          <a:off x="2159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60614</xdr:rowOff>
    </xdr:from>
    <xdr:ext cx="762000" cy="259045"/>
    <xdr:sp macro="" textlink="">
      <xdr:nvSpPr>
        <xdr:cNvPr id="94" name="テキスト ボックス 93"/>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159476</xdr:rowOff>
    </xdr:from>
    <xdr:to>
      <xdr:col>1</xdr:col>
      <xdr:colOff>676275</xdr:colOff>
      <xdr:row>36</xdr:row>
      <xdr:rowOff>89626</xdr:rowOff>
    </xdr:to>
    <xdr:sp macro="" textlink="">
      <xdr:nvSpPr>
        <xdr:cNvPr id="95" name="円/楕円 94"/>
        <xdr:cNvSpPr/>
      </xdr:nvSpPr>
      <xdr:spPr>
        <a:xfrm>
          <a:off x="1270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99803</xdr:rowOff>
    </xdr:from>
    <xdr:ext cx="762000" cy="259045"/>
    <xdr:sp macro="" textlink="">
      <xdr:nvSpPr>
        <xdr:cNvPr id="96" name="テキスト ボックス 95"/>
        <xdr:cNvSpPr txBox="1"/>
      </xdr:nvSpPr>
      <xdr:spPr>
        <a:xfrm>
          <a:off x="939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交流センターおあしすに指定管理者制度を導入したことや、ＰＦＩ方式による学校給食センター運営委託料の増等により、人件費の一部が物件費に振り替わり、物件費が類似団体を大幅に上回る状況で推移している。</a:t>
          </a:r>
          <a:endParaRPr kumimoji="1" lang="en-US" altLang="ja-JP" sz="1300">
            <a:latin typeface="ＭＳ Ｐゴシック"/>
          </a:endParaRPr>
        </a:p>
        <a:p>
          <a:r>
            <a:rPr kumimoji="1" lang="ja-JP" altLang="en-US" sz="1300">
              <a:latin typeface="ＭＳ Ｐゴシック"/>
            </a:rPr>
            <a:t>　今後も引き続き、行財政改革の取り組みにより事務経費の節減に努め、民間活用も含めた効率的な行政運営に努める。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18</xdr:row>
      <xdr:rowOff>163576</xdr:rowOff>
    </xdr:to>
    <xdr:cxnSp macro="">
      <xdr:nvCxnSpPr>
        <xdr:cNvPr id="127" name="直線コネクタ 126"/>
        <xdr:cNvCxnSpPr/>
      </xdr:nvCxnSpPr>
      <xdr:spPr>
        <a:xfrm>
          <a:off x="15671800" y="31765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90424</xdr:rowOff>
    </xdr:to>
    <xdr:cxnSp macro="">
      <xdr:nvCxnSpPr>
        <xdr:cNvPr id="130" name="直線コネクタ 129"/>
        <xdr:cNvCxnSpPr/>
      </xdr:nvCxnSpPr>
      <xdr:spPr>
        <a:xfrm>
          <a:off x="14782800" y="30485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133858</xdr:rowOff>
    </xdr:to>
    <xdr:cxnSp macro="">
      <xdr:nvCxnSpPr>
        <xdr:cNvPr id="133" name="直線コネクタ 132"/>
        <xdr:cNvCxnSpPr/>
      </xdr:nvCxnSpPr>
      <xdr:spPr>
        <a:xfrm>
          <a:off x="13893800" y="29662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17</xdr:row>
      <xdr:rowOff>51562</xdr:rowOff>
    </xdr:to>
    <xdr:cxnSp macro="">
      <xdr:nvCxnSpPr>
        <xdr:cNvPr id="136" name="直線コネクタ 135"/>
        <xdr:cNvCxnSpPr/>
      </xdr:nvCxnSpPr>
      <xdr:spPr>
        <a:xfrm>
          <a:off x="13004800" y="2865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46" name="円/楕円 145"/>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7"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39624</xdr:rowOff>
    </xdr:from>
    <xdr:to>
      <xdr:col>22</xdr:col>
      <xdr:colOff>615950</xdr:colOff>
      <xdr:row>18</xdr:row>
      <xdr:rowOff>141224</xdr:rowOff>
    </xdr:to>
    <xdr:sp macro="" textlink="">
      <xdr:nvSpPr>
        <xdr:cNvPr id="148" name="円/楕円 147"/>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126001</xdr:rowOff>
    </xdr:from>
    <xdr:ext cx="736600" cy="259045"/>
    <xdr:sp macro="" textlink="">
      <xdr:nvSpPr>
        <xdr:cNvPr id="149" name="テキスト ボックス 148"/>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50" name="円/楕円 149"/>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51" name="テキスト ボックス 150"/>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52" name="円/楕円 151"/>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3" name="テキスト ボックス 152"/>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4" name="円/楕円 153"/>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5" name="テキスト ボックス 15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扶助費については、障がい者への介護訓練等給付費、保育委託料の増などにより、前年度と比較し</a:t>
          </a:r>
          <a:r>
            <a:rPr kumimoji="1" lang="en-US" altLang="ja-JP" sz="1300">
              <a:latin typeface="ＭＳ Ｐゴシック"/>
            </a:rPr>
            <a:t>654,534</a:t>
          </a:r>
          <a:r>
            <a:rPr kumimoji="1" lang="ja-JP" altLang="en-US" sz="1300">
              <a:latin typeface="ＭＳ Ｐゴシック"/>
            </a:rPr>
            <a:t>千円増加しており、類似団体と比較しても高い数値となっている。</a:t>
          </a:r>
        </a:p>
        <a:p>
          <a:r>
            <a:rPr kumimoji="1" lang="ja-JP" altLang="en-US" sz="1300">
              <a:latin typeface="ＭＳ Ｐゴシック"/>
            </a:rPr>
            <a:t>　今後も人口増に伴う扶助費の増加が見込まれることから、引き続き適正な制度運営に努める。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132443</xdr:rowOff>
    </xdr:from>
    <xdr:to>
      <xdr:col>7</xdr:col>
      <xdr:colOff>15875</xdr:colOff>
      <xdr:row>57</xdr:row>
      <xdr:rowOff>91622</xdr:rowOff>
    </xdr:to>
    <xdr:cxnSp macro="">
      <xdr:nvCxnSpPr>
        <xdr:cNvPr id="190" name="直線コネクタ 189"/>
        <xdr:cNvCxnSpPr/>
      </xdr:nvCxnSpPr>
      <xdr:spPr>
        <a:xfrm>
          <a:off x="3987800" y="9733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56</xdr:row>
      <xdr:rowOff>132443</xdr:rowOff>
    </xdr:to>
    <xdr:cxnSp macro="">
      <xdr:nvCxnSpPr>
        <xdr:cNvPr id="193" name="直線コネクタ 192"/>
        <xdr:cNvCxnSpPr/>
      </xdr:nvCxnSpPr>
      <xdr:spPr>
        <a:xfrm>
          <a:off x="3098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1815</xdr:rowOff>
    </xdr:to>
    <xdr:cxnSp macro="">
      <xdr:nvCxnSpPr>
        <xdr:cNvPr id="196" name="直線コネクタ 195"/>
        <xdr:cNvCxnSpPr/>
      </xdr:nvCxnSpPr>
      <xdr:spPr>
        <a:xfrm flipV="1">
          <a:off x="2209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1815</xdr:rowOff>
    </xdr:to>
    <xdr:cxnSp macro="">
      <xdr:nvCxnSpPr>
        <xdr:cNvPr id="199" name="直線コネクタ 198"/>
        <xdr:cNvCxnSpPr/>
      </xdr:nvCxnSpPr>
      <xdr:spPr>
        <a:xfrm>
          <a:off x="1320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9" name="円/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7" name="円/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多くを占める繰出金について、高齢者人口が比較的低いことから、介護保険事業及び後期高齢者保健事業への繰出金が抑えられていることなどにより、類似団体平均よりも下回って推移している。</a:t>
          </a:r>
        </a:p>
        <a:p>
          <a:r>
            <a:rPr kumimoji="1" lang="ja-JP" altLang="en-US" sz="1300">
              <a:latin typeface="ＭＳ Ｐゴシック"/>
            </a:rPr>
            <a:t>　今後は、高齢化の進行による繰出金の増加や施設の老朽化に伴う維持補修費の増加が見込まれるため、適正な制度運営や事務経費の削減に努める。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77470</xdr:rowOff>
    </xdr:to>
    <xdr:cxnSp macro="">
      <xdr:nvCxnSpPr>
        <xdr:cNvPr id="251" name="直線コネクタ 250"/>
        <xdr:cNvCxnSpPr/>
      </xdr:nvCxnSpPr>
      <xdr:spPr>
        <a:xfrm>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130810</xdr:rowOff>
    </xdr:to>
    <xdr:cxnSp macro="">
      <xdr:nvCxnSpPr>
        <xdr:cNvPr id="254" name="直線コネクタ 253"/>
        <xdr:cNvCxnSpPr/>
      </xdr:nvCxnSpPr>
      <xdr:spPr>
        <a:xfrm flipV="1">
          <a:off x="14782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130810</xdr:rowOff>
    </xdr:to>
    <xdr:cxnSp macro="">
      <xdr:nvCxnSpPr>
        <xdr:cNvPr id="257" name="直線コネクタ 256"/>
        <xdr:cNvCxnSpPr/>
      </xdr:nvCxnSpPr>
      <xdr:spPr>
        <a:xfrm>
          <a:off x="13893800" y="947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100330</xdr:rowOff>
    </xdr:to>
    <xdr:cxnSp macro="">
      <xdr:nvCxnSpPr>
        <xdr:cNvPr id="260" name="直線コネクタ 259"/>
        <xdr:cNvCxnSpPr/>
      </xdr:nvCxnSpPr>
      <xdr:spPr>
        <a:xfrm flipV="1">
          <a:off x="13004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70" name="円/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71"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6" name="円/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可燃ごみ等の処理業務を東埼玉資源環境組合で、消防業務を吉川松伏消防組合で行っており、その負担金を主な要因として、類似団体平均を上回って推移している。</a:t>
          </a:r>
          <a:endParaRPr kumimoji="1" lang="en-US" altLang="ja-JP" sz="1300">
            <a:latin typeface="ＭＳ Ｐゴシック"/>
          </a:endParaRPr>
        </a:p>
        <a:p>
          <a:r>
            <a:rPr kumimoji="1" lang="ja-JP" altLang="en-US" sz="1300">
              <a:latin typeface="ＭＳ Ｐゴシック"/>
            </a:rPr>
            <a:t>　特に、負担金の積算根拠となる「人口」「ごみ搬入量」の増により、東埼玉資源環境組合への負担割合が増加しているが、全体としては減少傾向となっており、引き続き経費に節減に努める。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1270</xdr:rowOff>
    </xdr:to>
    <xdr:cxnSp macro="">
      <xdr:nvCxnSpPr>
        <xdr:cNvPr id="309" name="直線コネクタ 308"/>
        <xdr:cNvCxnSpPr/>
      </xdr:nvCxnSpPr>
      <xdr:spPr>
        <a:xfrm>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10414</xdr:rowOff>
    </xdr:to>
    <xdr:cxnSp macro="">
      <xdr:nvCxnSpPr>
        <xdr:cNvPr id="312" name="直線コネクタ 311"/>
        <xdr:cNvCxnSpPr/>
      </xdr:nvCxnSpPr>
      <xdr:spPr>
        <a:xfrm flipV="1">
          <a:off x="14782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19558</xdr:rowOff>
    </xdr:to>
    <xdr:cxnSp macro="">
      <xdr:nvCxnSpPr>
        <xdr:cNvPr id="315" name="直線コネクタ 314"/>
        <xdr:cNvCxnSpPr/>
      </xdr:nvCxnSpPr>
      <xdr:spPr>
        <a:xfrm flipV="1">
          <a:off x="13893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8" name="直線コネクタ 317"/>
        <xdr:cNvCxnSpPr/>
      </xdr:nvCxnSpPr>
      <xdr:spPr>
        <a:xfrm flipV="1">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2" name="円/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現在のところ類似団体の平均を下回る状況で推移しているが、今後においては、新庁舎建設事業や土地区画整理事業、新中学校建設事業など複数の大規模建設事業で市債の活用が見込まれることから、借入利率の低い有利な貸付制度や、計画的な基金の活用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145287</xdr:rowOff>
    </xdr:to>
    <xdr:cxnSp macro="">
      <xdr:nvCxnSpPr>
        <xdr:cNvPr id="367" name="直線コネクタ 366"/>
        <xdr:cNvCxnSpPr/>
      </xdr:nvCxnSpPr>
      <xdr:spPr>
        <a:xfrm>
          <a:off x="3987800" y="131160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113285</xdr:rowOff>
    </xdr:to>
    <xdr:cxnSp macro="">
      <xdr:nvCxnSpPr>
        <xdr:cNvPr id="370" name="直線コネクタ 369"/>
        <xdr:cNvCxnSpPr/>
      </xdr:nvCxnSpPr>
      <xdr:spPr>
        <a:xfrm flipV="1">
          <a:off x="3098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113285</xdr:rowOff>
    </xdr:to>
    <xdr:cxnSp macro="">
      <xdr:nvCxnSpPr>
        <xdr:cNvPr id="373" name="直線コネクタ 372"/>
        <xdr:cNvCxnSpPr/>
      </xdr:nvCxnSpPr>
      <xdr:spPr>
        <a:xfrm>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136144</xdr:rowOff>
    </xdr:to>
    <xdr:cxnSp macro="">
      <xdr:nvCxnSpPr>
        <xdr:cNvPr id="376" name="直線コネクタ 375"/>
        <xdr:cNvCxnSpPr/>
      </xdr:nvCxnSpPr>
      <xdr:spPr>
        <a:xfrm flipV="1">
          <a:off x="1320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6" name="円/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92" name="円/楕円 391"/>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3" name="テキスト ボックス 392"/>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394" name="円/楕円 393"/>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395" name="テキスト ボックス 394"/>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類似団体を上回っている状況で推移している。今後予定されている新庁舎建設事業をはじめとした大規模事業の実施により、公債費の増加は避けられないため、公債費以外での経費削減に積極的に取り組む。</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146050</xdr:rowOff>
    </xdr:to>
    <xdr:cxnSp macro="">
      <xdr:nvCxnSpPr>
        <xdr:cNvPr id="428" name="直線コネクタ 427"/>
        <xdr:cNvCxnSpPr/>
      </xdr:nvCxnSpPr>
      <xdr:spPr>
        <a:xfrm>
          <a:off x="15671800" y="13241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39370</xdr:rowOff>
    </xdr:to>
    <xdr:cxnSp macro="">
      <xdr:nvCxnSpPr>
        <xdr:cNvPr id="431" name="直線コネクタ 430"/>
        <xdr:cNvCxnSpPr/>
      </xdr:nvCxnSpPr>
      <xdr:spPr>
        <a:xfrm>
          <a:off x="14782800" y="13206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5080</xdr:rowOff>
    </xdr:to>
    <xdr:cxnSp macro="">
      <xdr:nvCxnSpPr>
        <xdr:cNvPr id="434" name="直線コネクタ 433"/>
        <xdr:cNvCxnSpPr/>
      </xdr:nvCxnSpPr>
      <xdr:spPr>
        <a:xfrm>
          <a:off x="13893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107950</xdr:rowOff>
    </xdr:to>
    <xdr:cxnSp macro="">
      <xdr:nvCxnSpPr>
        <xdr:cNvPr id="437" name="直線コネクタ 436"/>
        <xdr:cNvCxnSpPr/>
      </xdr:nvCxnSpPr>
      <xdr:spPr>
        <a:xfrm>
          <a:off x="13004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47" name="円/楕円 446"/>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8"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9" name="円/楕円 448"/>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0" name="テキスト ボックス 449"/>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1" name="円/楕円 450"/>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40657</xdr:rowOff>
    </xdr:from>
    <xdr:ext cx="762000" cy="259045"/>
    <xdr:sp macro="" textlink="">
      <xdr:nvSpPr>
        <xdr:cNvPr id="452" name="テキスト ボックス 451"/>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3" name="円/楕円 452"/>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54" name="テキスト ボックス 453"/>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5" name="円/楕円 454"/>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56" name="テキスト ボックス 45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64726</xdr:rowOff>
    </xdr:from>
    <xdr:to>
      <xdr:col>4</xdr:col>
      <xdr:colOff>1117600</xdr:colOff>
      <xdr:row>18</xdr:row>
      <xdr:rowOff>100578</xdr:rowOff>
    </xdr:to>
    <xdr:cxnSp macro="">
      <xdr:nvCxnSpPr>
        <xdr:cNvPr id="50" name="直線コネクタ 49"/>
        <xdr:cNvCxnSpPr/>
      </xdr:nvCxnSpPr>
      <xdr:spPr bwMode="auto">
        <a:xfrm flipV="1">
          <a:off x="5003800" y="3198451"/>
          <a:ext cx="6477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100578</xdr:rowOff>
    </xdr:from>
    <xdr:to>
      <xdr:col>4</xdr:col>
      <xdr:colOff>469900</xdr:colOff>
      <xdr:row>18</xdr:row>
      <xdr:rowOff>115341</xdr:rowOff>
    </xdr:to>
    <xdr:cxnSp macro="">
      <xdr:nvCxnSpPr>
        <xdr:cNvPr id="53" name="直線コネクタ 52"/>
        <xdr:cNvCxnSpPr/>
      </xdr:nvCxnSpPr>
      <xdr:spPr bwMode="auto">
        <a:xfrm flipV="1">
          <a:off x="4305300" y="3234303"/>
          <a:ext cx="698500" cy="1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96882</xdr:rowOff>
    </xdr:from>
    <xdr:to>
      <xdr:col>3</xdr:col>
      <xdr:colOff>904875</xdr:colOff>
      <xdr:row>18</xdr:row>
      <xdr:rowOff>115341</xdr:rowOff>
    </xdr:to>
    <xdr:cxnSp macro="">
      <xdr:nvCxnSpPr>
        <xdr:cNvPr id="56" name="直線コネクタ 55"/>
        <xdr:cNvCxnSpPr/>
      </xdr:nvCxnSpPr>
      <xdr:spPr bwMode="auto">
        <a:xfrm>
          <a:off x="3606800" y="3230607"/>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67431</xdr:rowOff>
    </xdr:from>
    <xdr:to>
      <xdr:col>3</xdr:col>
      <xdr:colOff>206375</xdr:colOff>
      <xdr:row>18</xdr:row>
      <xdr:rowOff>96882</xdr:rowOff>
    </xdr:to>
    <xdr:cxnSp macro="">
      <xdr:nvCxnSpPr>
        <xdr:cNvPr id="59" name="直線コネクタ 58"/>
        <xdr:cNvCxnSpPr/>
      </xdr:nvCxnSpPr>
      <xdr:spPr bwMode="auto">
        <a:xfrm>
          <a:off x="2908300" y="3201156"/>
          <a:ext cx="698500" cy="2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13926</xdr:rowOff>
    </xdr:from>
    <xdr:to>
      <xdr:col>5</xdr:col>
      <xdr:colOff>34925</xdr:colOff>
      <xdr:row>18</xdr:row>
      <xdr:rowOff>115526</xdr:rowOff>
    </xdr:to>
    <xdr:sp macro="" textlink="">
      <xdr:nvSpPr>
        <xdr:cNvPr id="69" name="円/楕円 68"/>
        <xdr:cNvSpPr/>
      </xdr:nvSpPr>
      <xdr:spPr bwMode="auto">
        <a:xfrm>
          <a:off x="5600700" y="314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157453</xdr:rowOff>
    </xdr:from>
    <xdr:ext cx="762000" cy="259045"/>
    <xdr:sp macro="" textlink="">
      <xdr:nvSpPr>
        <xdr:cNvPr id="70" name="人口1人当たり決算額の推移該当値テキスト130"/>
        <xdr:cNvSpPr txBox="1"/>
      </xdr:nvSpPr>
      <xdr:spPr>
        <a:xfrm>
          <a:off x="5740400" y="31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49778</xdr:rowOff>
    </xdr:from>
    <xdr:to>
      <xdr:col>4</xdr:col>
      <xdr:colOff>520700</xdr:colOff>
      <xdr:row>18</xdr:row>
      <xdr:rowOff>151378</xdr:rowOff>
    </xdr:to>
    <xdr:sp macro="" textlink="">
      <xdr:nvSpPr>
        <xdr:cNvPr id="71" name="円/楕円 70"/>
        <xdr:cNvSpPr/>
      </xdr:nvSpPr>
      <xdr:spPr bwMode="auto">
        <a:xfrm>
          <a:off x="4953000" y="318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136155</xdr:rowOff>
    </xdr:from>
    <xdr:ext cx="736600" cy="259045"/>
    <xdr:sp macro="" textlink="">
      <xdr:nvSpPr>
        <xdr:cNvPr id="72" name="テキスト ボックス 71"/>
        <xdr:cNvSpPr txBox="1"/>
      </xdr:nvSpPr>
      <xdr:spPr>
        <a:xfrm>
          <a:off x="4622800" y="326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64541</xdr:rowOff>
    </xdr:from>
    <xdr:to>
      <xdr:col>3</xdr:col>
      <xdr:colOff>955675</xdr:colOff>
      <xdr:row>18</xdr:row>
      <xdr:rowOff>166141</xdr:rowOff>
    </xdr:to>
    <xdr:sp macro="" textlink="">
      <xdr:nvSpPr>
        <xdr:cNvPr id="73" name="円/楕円 72"/>
        <xdr:cNvSpPr/>
      </xdr:nvSpPr>
      <xdr:spPr bwMode="auto">
        <a:xfrm>
          <a:off x="4254500" y="3198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150918</xdr:rowOff>
    </xdr:from>
    <xdr:ext cx="762000" cy="259045"/>
    <xdr:sp macro="" textlink="">
      <xdr:nvSpPr>
        <xdr:cNvPr id="74" name="テキスト ボックス 73"/>
        <xdr:cNvSpPr txBox="1"/>
      </xdr:nvSpPr>
      <xdr:spPr>
        <a:xfrm>
          <a:off x="3924300" y="328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46082</xdr:rowOff>
    </xdr:from>
    <xdr:to>
      <xdr:col>3</xdr:col>
      <xdr:colOff>257175</xdr:colOff>
      <xdr:row>18</xdr:row>
      <xdr:rowOff>147682</xdr:rowOff>
    </xdr:to>
    <xdr:sp macro="" textlink="">
      <xdr:nvSpPr>
        <xdr:cNvPr id="75" name="円/楕円 74"/>
        <xdr:cNvSpPr/>
      </xdr:nvSpPr>
      <xdr:spPr bwMode="auto">
        <a:xfrm>
          <a:off x="3556000" y="317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132459</xdr:rowOff>
    </xdr:from>
    <xdr:ext cx="762000" cy="259045"/>
    <xdr:sp macro="" textlink="">
      <xdr:nvSpPr>
        <xdr:cNvPr id="76" name="テキスト ボックス 75"/>
        <xdr:cNvSpPr txBox="1"/>
      </xdr:nvSpPr>
      <xdr:spPr>
        <a:xfrm>
          <a:off x="3225800" y="326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16631</xdr:rowOff>
    </xdr:from>
    <xdr:to>
      <xdr:col>2</xdr:col>
      <xdr:colOff>692150</xdr:colOff>
      <xdr:row>18</xdr:row>
      <xdr:rowOff>118231</xdr:rowOff>
    </xdr:to>
    <xdr:sp macro="" textlink="">
      <xdr:nvSpPr>
        <xdr:cNvPr id="77" name="円/楕円 76"/>
        <xdr:cNvSpPr/>
      </xdr:nvSpPr>
      <xdr:spPr bwMode="auto">
        <a:xfrm>
          <a:off x="2857500" y="315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103008</xdr:rowOff>
    </xdr:from>
    <xdr:ext cx="762000" cy="259045"/>
    <xdr:sp macro="" textlink="">
      <xdr:nvSpPr>
        <xdr:cNvPr id="78" name="テキスト ボックス 77"/>
        <xdr:cNvSpPr txBox="1"/>
      </xdr:nvSpPr>
      <xdr:spPr>
        <a:xfrm>
          <a:off x="2527300" y="323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41028</xdr:rowOff>
    </xdr:from>
    <xdr:to>
      <xdr:col>4</xdr:col>
      <xdr:colOff>1117600</xdr:colOff>
      <xdr:row>36</xdr:row>
      <xdr:rowOff>82442</xdr:rowOff>
    </xdr:to>
    <xdr:cxnSp macro="">
      <xdr:nvCxnSpPr>
        <xdr:cNvPr id="111" name="直線コネクタ 110"/>
        <xdr:cNvCxnSpPr/>
      </xdr:nvCxnSpPr>
      <xdr:spPr bwMode="auto">
        <a:xfrm flipV="1">
          <a:off x="5003800" y="6994278"/>
          <a:ext cx="6477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82442</xdr:rowOff>
    </xdr:from>
    <xdr:to>
      <xdr:col>4</xdr:col>
      <xdr:colOff>469900</xdr:colOff>
      <xdr:row>36</xdr:row>
      <xdr:rowOff>96748</xdr:rowOff>
    </xdr:to>
    <xdr:cxnSp macro="">
      <xdr:nvCxnSpPr>
        <xdr:cNvPr id="114" name="直線コネクタ 113"/>
        <xdr:cNvCxnSpPr/>
      </xdr:nvCxnSpPr>
      <xdr:spPr bwMode="auto">
        <a:xfrm flipV="1">
          <a:off x="4305300" y="7035692"/>
          <a:ext cx="698500" cy="1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86881</xdr:rowOff>
    </xdr:from>
    <xdr:to>
      <xdr:col>3</xdr:col>
      <xdr:colOff>904875</xdr:colOff>
      <xdr:row>36</xdr:row>
      <xdr:rowOff>96748</xdr:rowOff>
    </xdr:to>
    <xdr:cxnSp macro="">
      <xdr:nvCxnSpPr>
        <xdr:cNvPr id="117" name="直線コネクタ 116"/>
        <xdr:cNvCxnSpPr/>
      </xdr:nvCxnSpPr>
      <xdr:spPr bwMode="auto">
        <a:xfrm>
          <a:off x="3606800" y="7040131"/>
          <a:ext cx="6985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37941</xdr:rowOff>
    </xdr:from>
    <xdr:to>
      <xdr:col>3</xdr:col>
      <xdr:colOff>206375</xdr:colOff>
      <xdr:row>36</xdr:row>
      <xdr:rowOff>86881</xdr:rowOff>
    </xdr:to>
    <xdr:cxnSp macro="">
      <xdr:nvCxnSpPr>
        <xdr:cNvPr id="120" name="直線コネクタ 119"/>
        <xdr:cNvCxnSpPr/>
      </xdr:nvCxnSpPr>
      <xdr:spPr bwMode="auto">
        <a:xfrm>
          <a:off x="2908300" y="6991191"/>
          <a:ext cx="698500" cy="4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333128</xdr:rowOff>
    </xdr:from>
    <xdr:to>
      <xdr:col>5</xdr:col>
      <xdr:colOff>34925</xdr:colOff>
      <xdr:row>36</xdr:row>
      <xdr:rowOff>91828</xdr:rowOff>
    </xdr:to>
    <xdr:sp macro="" textlink="">
      <xdr:nvSpPr>
        <xdr:cNvPr id="130" name="円/楕円 129"/>
        <xdr:cNvSpPr/>
      </xdr:nvSpPr>
      <xdr:spPr bwMode="auto">
        <a:xfrm>
          <a:off x="5600700" y="694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305205</xdr:rowOff>
    </xdr:from>
    <xdr:ext cx="762000" cy="259045"/>
    <xdr:sp macro="" textlink="">
      <xdr:nvSpPr>
        <xdr:cNvPr id="131" name="人口1人当たり決算額の推移該当値テキスト445"/>
        <xdr:cNvSpPr txBox="1"/>
      </xdr:nvSpPr>
      <xdr:spPr>
        <a:xfrm>
          <a:off x="5740400" y="69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31642</xdr:rowOff>
    </xdr:from>
    <xdr:to>
      <xdr:col>4</xdr:col>
      <xdr:colOff>520700</xdr:colOff>
      <xdr:row>36</xdr:row>
      <xdr:rowOff>133242</xdr:rowOff>
    </xdr:to>
    <xdr:sp macro="" textlink="">
      <xdr:nvSpPr>
        <xdr:cNvPr id="132" name="円/楕円 131"/>
        <xdr:cNvSpPr/>
      </xdr:nvSpPr>
      <xdr:spPr bwMode="auto">
        <a:xfrm>
          <a:off x="4953000" y="698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118019</xdr:rowOff>
    </xdr:from>
    <xdr:ext cx="736600" cy="259045"/>
    <xdr:sp macro="" textlink="">
      <xdr:nvSpPr>
        <xdr:cNvPr id="133" name="テキスト ボックス 132"/>
        <xdr:cNvSpPr txBox="1"/>
      </xdr:nvSpPr>
      <xdr:spPr>
        <a:xfrm>
          <a:off x="4622800" y="707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45948</xdr:rowOff>
    </xdr:from>
    <xdr:to>
      <xdr:col>3</xdr:col>
      <xdr:colOff>955675</xdr:colOff>
      <xdr:row>36</xdr:row>
      <xdr:rowOff>147548</xdr:rowOff>
    </xdr:to>
    <xdr:sp macro="" textlink="">
      <xdr:nvSpPr>
        <xdr:cNvPr id="134" name="円/楕円 133"/>
        <xdr:cNvSpPr/>
      </xdr:nvSpPr>
      <xdr:spPr bwMode="auto">
        <a:xfrm>
          <a:off x="4254500" y="699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132325</xdr:rowOff>
    </xdr:from>
    <xdr:ext cx="762000" cy="259045"/>
    <xdr:sp macro="" textlink="">
      <xdr:nvSpPr>
        <xdr:cNvPr id="135" name="テキスト ボックス 134"/>
        <xdr:cNvSpPr txBox="1"/>
      </xdr:nvSpPr>
      <xdr:spPr>
        <a:xfrm>
          <a:off x="3924300" y="70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36081</xdr:rowOff>
    </xdr:from>
    <xdr:to>
      <xdr:col>3</xdr:col>
      <xdr:colOff>257175</xdr:colOff>
      <xdr:row>36</xdr:row>
      <xdr:rowOff>137681</xdr:rowOff>
    </xdr:to>
    <xdr:sp macro="" textlink="">
      <xdr:nvSpPr>
        <xdr:cNvPr id="136" name="円/楕円 135"/>
        <xdr:cNvSpPr/>
      </xdr:nvSpPr>
      <xdr:spPr bwMode="auto">
        <a:xfrm>
          <a:off x="3556000" y="698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122458</xdr:rowOff>
    </xdr:from>
    <xdr:ext cx="762000" cy="259045"/>
    <xdr:sp macro="" textlink="">
      <xdr:nvSpPr>
        <xdr:cNvPr id="137" name="テキスト ボックス 136"/>
        <xdr:cNvSpPr txBox="1"/>
      </xdr:nvSpPr>
      <xdr:spPr>
        <a:xfrm>
          <a:off x="3225800" y="707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330041</xdr:rowOff>
    </xdr:from>
    <xdr:to>
      <xdr:col>2</xdr:col>
      <xdr:colOff>692150</xdr:colOff>
      <xdr:row>36</xdr:row>
      <xdr:rowOff>88741</xdr:rowOff>
    </xdr:to>
    <xdr:sp macro="" textlink="">
      <xdr:nvSpPr>
        <xdr:cNvPr id="138" name="円/楕円 137"/>
        <xdr:cNvSpPr/>
      </xdr:nvSpPr>
      <xdr:spPr bwMode="auto">
        <a:xfrm>
          <a:off x="2857500" y="694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73518</xdr:rowOff>
    </xdr:from>
    <xdr:ext cx="762000" cy="259045"/>
    <xdr:sp macro="" textlink="">
      <xdr:nvSpPr>
        <xdr:cNvPr id="139" name="テキスト ボックス 138"/>
        <xdr:cNvSpPr txBox="1"/>
      </xdr:nvSpPr>
      <xdr:spPr>
        <a:xfrm>
          <a:off x="2527300" y="702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146192</xdr:rowOff>
    </xdr:from>
    <xdr:to>
      <xdr:col>6</xdr:col>
      <xdr:colOff>511175</xdr:colOff>
      <xdr:row>37</xdr:row>
      <xdr:rowOff>153553</xdr:rowOff>
    </xdr:to>
    <xdr:cxnSp macro="">
      <xdr:nvCxnSpPr>
        <xdr:cNvPr id="59" name="直線コネクタ 58"/>
        <xdr:cNvCxnSpPr/>
      </xdr:nvCxnSpPr>
      <xdr:spPr>
        <a:xfrm>
          <a:off x="3797300" y="6489842"/>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146192</xdr:rowOff>
    </xdr:from>
    <xdr:to>
      <xdr:col>5</xdr:col>
      <xdr:colOff>358775</xdr:colOff>
      <xdr:row>37</xdr:row>
      <xdr:rowOff>164480</xdr:rowOff>
    </xdr:to>
    <xdr:cxnSp macro="">
      <xdr:nvCxnSpPr>
        <xdr:cNvPr id="62" name="直線コネクタ 61"/>
        <xdr:cNvCxnSpPr/>
      </xdr:nvCxnSpPr>
      <xdr:spPr>
        <a:xfrm flipV="1">
          <a:off x="2908300" y="64898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164480</xdr:rowOff>
    </xdr:from>
    <xdr:to>
      <xdr:col>4</xdr:col>
      <xdr:colOff>155575</xdr:colOff>
      <xdr:row>38</xdr:row>
      <xdr:rowOff>4301</xdr:rowOff>
    </xdr:to>
    <xdr:cxnSp macro="">
      <xdr:nvCxnSpPr>
        <xdr:cNvPr id="65" name="直線コネクタ 64"/>
        <xdr:cNvCxnSpPr/>
      </xdr:nvCxnSpPr>
      <xdr:spPr>
        <a:xfrm flipV="1">
          <a:off x="2019300" y="6508130"/>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141963</xdr:rowOff>
    </xdr:from>
    <xdr:to>
      <xdr:col>2</xdr:col>
      <xdr:colOff>638175</xdr:colOff>
      <xdr:row>38</xdr:row>
      <xdr:rowOff>4301</xdr:rowOff>
    </xdr:to>
    <xdr:cxnSp macro="">
      <xdr:nvCxnSpPr>
        <xdr:cNvPr id="68" name="直線コネクタ 67"/>
        <xdr:cNvCxnSpPr/>
      </xdr:nvCxnSpPr>
      <xdr:spPr>
        <a:xfrm>
          <a:off x="1130300" y="6485613"/>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102753</xdr:rowOff>
    </xdr:from>
    <xdr:to>
      <xdr:col>6</xdr:col>
      <xdr:colOff>561975</xdr:colOff>
      <xdr:row>38</xdr:row>
      <xdr:rowOff>32903</xdr:rowOff>
    </xdr:to>
    <xdr:sp macro="" textlink="">
      <xdr:nvSpPr>
        <xdr:cNvPr id="78" name="円/楕円 77"/>
        <xdr:cNvSpPr/>
      </xdr:nvSpPr>
      <xdr:spPr>
        <a:xfrm>
          <a:off x="4584700" y="64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81180</xdr:rowOff>
    </xdr:from>
    <xdr:ext cx="534377" cy="259045"/>
    <xdr:sp macro="" textlink="">
      <xdr:nvSpPr>
        <xdr:cNvPr id="79" name="人件費該当値テキスト"/>
        <xdr:cNvSpPr txBox="1"/>
      </xdr:nvSpPr>
      <xdr:spPr>
        <a:xfrm>
          <a:off x="4686300" y="642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95392</xdr:rowOff>
    </xdr:from>
    <xdr:to>
      <xdr:col>5</xdr:col>
      <xdr:colOff>409575</xdr:colOff>
      <xdr:row>38</xdr:row>
      <xdr:rowOff>25543</xdr:rowOff>
    </xdr:to>
    <xdr:sp macro="" textlink="">
      <xdr:nvSpPr>
        <xdr:cNvPr id="80" name="円/楕円 79"/>
        <xdr:cNvSpPr/>
      </xdr:nvSpPr>
      <xdr:spPr>
        <a:xfrm>
          <a:off x="3746500" y="6439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16670</xdr:rowOff>
    </xdr:from>
    <xdr:ext cx="534377" cy="259045"/>
    <xdr:sp macro="" textlink="">
      <xdr:nvSpPr>
        <xdr:cNvPr id="81" name="テキスト ボックス 80"/>
        <xdr:cNvSpPr txBox="1"/>
      </xdr:nvSpPr>
      <xdr:spPr>
        <a:xfrm>
          <a:off x="3530111" y="65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113680</xdr:rowOff>
    </xdr:from>
    <xdr:to>
      <xdr:col>4</xdr:col>
      <xdr:colOff>206375</xdr:colOff>
      <xdr:row>38</xdr:row>
      <xdr:rowOff>43830</xdr:rowOff>
    </xdr:to>
    <xdr:sp macro="" textlink="">
      <xdr:nvSpPr>
        <xdr:cNvPr id="82" name="円/楕円 81"/>
        <xdr:cNvSpPr/>
      </xdr:nvSpPr>
      <xdr:spPr>
        <a:xfrm>
          <a:off x="2857500" y="6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34957</xdr:rowOff>
    </xdr:from>
    <xdr:ext cx="534377" cy="259045"/>
    <xdr:sp macro="" textlink="">
      <xdr:nvSpPr>
        <xdr:cNvPr id="83" name="テキスト ボックス 82"/>
        <xdr:cNvSpPr txBox="1"/>
      </xdr:nvSpPr>
      <xdr:spPr>
        <a:xfrm>
          <a:off x="2641111" y="65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124950</xdr:rowOff>
    </xdr:from>
    <xdr:to>
      <xdr:col>3</xdr:col>
      <xdr:colOff>3175</xdr:colOff>
      <xdr:row>38</xdr:row>
      <xdr:rowOff>55101</xdr:rowOff>
    </xdr:to>
    <xdr:sp macro="" textlink="">
      <xdr:nvSpPr>
        <xdr:cNvPr id="84" name="円/楕円 83"/>
        <xdr:cNvSpPr/>
      </xdr:nvSpPr>
      <xdr:spPr>
        <a:xfrm>
          <a:off x="1968500" y="646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46228</xdr:rowOff>
    </xdr:from>
    <xdr:ext cx="534377" cy="259045"/>
    <xdr:sp macro="" textlink="">
      <xdr:nvSpPr>
        <xdr:cNvPr id="85" name="テキスト ボックス 84"/>
        <xdr:cNvSpPr txBox="1"/>
      </xdr:nvSpPr>
      <xdr:spPr>
        <a:xfrm>
          <a:off x="1752111" y="65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91163</xdr:rowOff>
    </xdr:from>
    <xdr:to>
      <xdr:col>1</xdr:col>
      <xdr:colOff>485775</xdr:colOff>
      <xdr:row>38</xdr:row>
      <xdr:rowOff>21313</xdr:rowOff>
    </xdr:to>
    <xdr:sp macro="" textlink="">
      <xdr:nvSpPr>
        <xdr:cNvPr id="86" name="円/楕円 85"/>
        <xdr:cNvSpPr/>
      </xdr:nvSpPr>
      <xdr:spPr>
        <a:xfrm>
          <a:off x="10795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12440</xdr:rowOff>
    </xdr:from>
    <xdr:ext cx="534377" cy="259045"/>
    <xdr:sp macro="" textlink="">
      <xdr:nvSpPr>
        <xdr:cNvPr id="87" name="テキスト ボックス 86"/>
        <xdr:cNvSpPr txBox="1"/>
      </xdr:nvSpPr>
      <xdr:spPr>
        <a:xfrm>
          <a:off x="863111" y="65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129380</xdr:rowOff>
    </xdr:from>
    <xdr:to>
      <xdr:col>6</xdr:col>
      <xdr:colOff>511175</xdr:colOff>
      <xdr:row>56</xdr:row>
      <xdr:rowOff>15439</xdr:rowOff>
    </xdr:to>
    <xdr:cxnSp macro="">
      <xdr:nvCxnSpPr>
        <xdr:cNvPr id="119" name="直線コネクタ 118"/>
        <xdr:cNvCxnSpPr/>
      </xdr:nvCxnSpPr>
      <xdr:spPr>
        <a:xfrm flipV="1">
          <a:off x="3797300" y="9559130"/>
          <a:ext cx="8382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15439</xdr:rowOff>
    </xdr:from>
    <xdr:to>
      <xdr:col>5</xdr:col>
      <xdr:colOff>358775</xdr:colOff>
      <xdr:row>56</xdr:row>
      <xdr:rowOff>96200</xdr:rowOff>
    </xdr:to>
    <xdr:cxnSp macro="">
      <xdr:nvCxnSpPr>
        <xdr:cNvPr id="122" name="直線コネクタ 121"/>
        <xdr:cNvCxnSpPr/>
      </xdr:nvCxnSpPr>
      <xdr:spPr>
        <a:xfrm flipV="1">
          <a:off x="2908300" y="9616639"/>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96200</xdr:rowOff>
    </xdr:from>
    <xdr:to>
      <xdr:col>4</xdr:col>
      <xdr:colOff>155575</xdr:colOff>
      <xdr:row>57</xdr:row>
      <xdr:rowOff>48620</xdr:rowOff>
    </xdr:to>
    <xdr:cxnSp macro="">
      <xdr:nvCxnSpPr>
        <xdr:cNvPr id="125" name="直線コネクタ 124"/>
        <xdr:cNvCxnSpPr/>
      </xdr:nvCxnSpPr>
      <xdr:spPr>
        <a:xfrm flipV="1">
          <a:off x="2019300" y="9697400"/>
          <a:ext cx="889000" cy="1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48620</xdr:rowOff>
    </xdr:from>
    <xdr:to>
      <xdr:col>2</xdr:col>
      <xdr:colOff>638175</xdr:colOff>
      <xdr:row>57</xdr:row>
      <xdr:rowOff>48815</xdr:rowOff>
    </xdr:to>
    <xdr:cxnSp macro="">
      <xdr:nvCxnSpPr>
        <xdr:cNvPr id="128" name="直線コネクタ 127"/>
        <xdr:cNvCxnSpPr/>
      </xdr:nvCxnSpPr>
      <xdr:spPr>
        <a:xfrm flipV="1">
          <a:off x="1130300" y="9821270"/>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78580</xdr:rowOff>
    </xdr:from>
    <xdr:to>
      <xdr:col>6</xdr:col>
      <xdr:colOff>561975</xdr:colOff>
      <xdr:row>56</xdr:row>
      <xdr:rowOff>8730</xdr:rowOff>
    </xdr:to>
    <xdr:sp macro="" textlink="">
      <xdr:nvSpPr>
        <xdr:cNvPr id="138" name="円/楕円 137"/>
        <xdr:cNvSpPr/>
      </xdr:nvSpPr>
      <xdr:spPr>
        <a:xfrm>
          <a:off x="4584700" y="95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57007</xdr:rowOff>
    </xdr:from>
    <xdr:ext cx="534377" cy="259045"/>
    <xdr:sp macro="" textlink="">
      <xdr:nvSpPr>
        <xdr:cNvPr id="139" name="物件費該当値テキスト"/>
        <xdr:cNvSpPr txBox="1"/>
      </xdr:nvSpPr>
      <xdr:spPr>
        <a:xfrm>
          <a:off x="4686300" y="94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136089</xdr:rowOff>
    </xdr:from>
    <xdr:to>
      <xdr:col>5</xdr:col>
      <xdr:colOff>409575</xdr:colOff>
      <xdr:row>56</xdr:row>
      <xdr:rowOff>66239</xdr:rowOff>
    </xdr:to>
    <xdr:sp macro="" textlink="">
      <xdr:nvSpPr>
        <xdr:cNvPr id="140" name="円/楕円 139"/>
        <xdr:cNvSpPr/>
      </xdr:nvSpPr>
      <xdr:spPr>
        <a:xfrm>
          <a:off x="3746500" y="95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57366</xdr:rowOff>
    </xdr:from>
    <xdr:ext cx="534377" cy="259045"/>
    <xdr:sp macro="" textlink="">
      <xdr:nvSpPr>
        <xdr:cNvPr id="141" name="テキスト ボックス 140"/>
        <xdr:cNvSpPr txBox="1"/>
      </xdr:nvSpPr>
      <xdr:spPr>
        <a:xfrm>
          <a:off x="3530111" y="96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45400</xdr:rowOff>
    </xdr:from>
    <xdr:to>
      <xdr:col>4</xdr:col>
      <xdr:colOff>206375</xdr:colOff>
      <xdr:row>56</xdr:row>
      <xdr:rowOff>147000</xdr:rowOff>
    </xdr:to>
    <xdr:sp macro="" textlink="">
      <xdr:nvSpPr>
        <xdr:cNvPr id="142" name="円/楕円 141"/>
        <xdr:cNvSpPr/>
      </xdr:nvSpPr>
      <xdr:spPr>
        <a:xfrm>
          <a:off x="2857500" y="96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138127</xdr:rowOff>
    </xdr:from>
    <xdr:ext cx="534377" cy="259045"/>
    <xdr:sp macro="" textlink="">
      <xdr:nvSpPr>
        <xdr:cNvPr id="143" name="テキスト ボックス 142"/>
        <xdr:cNvSpPr txBox="1"/>
      </xdr:nvSpPr>
      <xdr:spPr>
        <a:xfrm>
          <a:off x="2641111" y="97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169270</xdr:rowOff>
    </xdr:from>
    <xdr:to>
      <xdr:col>3</xdr:col>
      <xdr:colOff>3175</xdr:colOff>
      <xdr:row>57</xdr:row>
      <xdr:rowOff>99420</xdr:rowOff>
    </xdr:to>
    <xdr:sp macro="" textlink="">
      <xdr:nvSpPr>
        <xdr:cNvPr id="144" name="円/楕円 143"/>
        <xdr:cNvSpPr/>
      </xdr:nvSpPr>
      <xdr:spPr>
        <a:xfrm>
          <a:off x="1968500" y="9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90547</xdr:rowOff>
    </xdr:from>
    <xdr:ext cx="534377" cy="259045"/>
    <xdr:sp macro="" textlink="">
      <xdr:nvSpPr>
        <xdr:cNvPr id="145" name="テキスト ボックス 144"/>
        <xdr:cNvSpPr txBox="1"/>
      </xdr:nvSpPr>
      <xdr:spPr>
        <a:xfrm>
          <a:off x="1752111" y="986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169465</xdr:rowOff>
    </xdr:from>
    <xdr:to>
      <xdr:col>1</xdr:col>
      <xdr:colOff>485775</xdr:colOff>
      <xdr:row>57</xdr:row>
      <xdr:rowOff>99615</xdr:rowOff>
    </xdr:to>
    <xdr:sp macro="" textlink="">
      <xdr:nvSpPr>
        <xdr:cNvPr id="146" name="円/楕円 145"/>
        <xdr:cNvSpPr/>
      </xdr:nvSpPr>
      <xdr:spPr>
        <a:xfrm>
          <a:off x="1079500" y="97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90742</xdr:rowOff>
    </xdr:from>
    <xdr:ext cx="534377" cy="259045"/>
    <xdr:sp macro="" textlink="">
      <xdr:nvSpPr>
        <xdr:cNvPr id="147" name="テキスト ボックス 146"/>
        <xdr:cNvSpPr txBox="1"/>
      </xdr:nvSpPr>
      <xdr:spPr>
        <a:xfrm>
          <a:off x="863111" y="98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134099</xdr:rowOff>
    </xdr:from>
    <xdr:to>
      <xdr:col>6</xdr:col>
      <xdr:colOff>511175</xdr:colOff>
      <xdr:row>77</xdr:row>
      <xdr:rowOff>149701</xdr:rowOff>
    </xdr:to>
    <xdr:cxnSp macro="">
      <xdr:nvCxnSpPr>
        <xdr:cNvPr id="172" name="直線コネクタ 171"/>
        <xdr:cNvCxnSpPr/>
      </xdr:nvCxnSpPr>
      <xdr:spPr>
        <a:xfrm>
          <a:off x="3797300" y="13335749"/>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134099</xdr:rowOff>
    </xdr:from>
    <xdr:to>
      <xdr:col>5</xdr:col>
      <xdr:colOff>358775</xdr:colOff>
      <xdr:row>77</xdr:row>
      <xdr:rowOff>137128</xdr:rowOff>
    </xdr:to>
    <xdr:cxnSp macro="">
      <xdr:nvCxnSpPr>
        <xdr:cNvPr id="175" name="直線コネクタ 174"/>
        <xdr:cNvCxnSpPr/>
      </xdr:nvCxnSpPr>
      <xdr:spPr>
        <a:xfrm flipV="1">
          <a:off x="2908300" y="1333574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133071</xdr:rowOff>
    </xdr:from>
    <xdr:to>
      <xdr:col>4</xdr:col>
      <xdr:colOff>155575</xdr:colOff>
      <xdr:row>77</xdr:row>
      <xdr:rowOff>137128</xdr:rowOff>
    </xdr:to>
    <xdr:cxnSp macro="">
      <xdr:nvCxnSpPr>
        <xdr:cNvPr id="178" name="直線コネクタ 177"/>
        <xdr:cNvCxnSpPr/>
      </xdr:nvCxnSpPr>
      <xdr:spPr>
        <a:xfrm>
          <a:off x="2019300" y="13334721"/>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133071</xdr:rowOff>
    </xdr:from>
    <xdr:to>
      <xdr:col>2</xdr:col>
      <xdr:colOff>638175</xdr:colOff>
      <xdr:row>77</xdr:row>
      <xdr:rowOff>134499</xdr:rowOff>
    </xdr:to>
    <xdr:cxnSp macro="">
      <xdr:nvCxnSpPr>
        <xdr:cNvPr id="181" name="直線コネクタ 180"/>
        <xdr:cNvCxnSpPr/>
      </xdr:nvCxnSpPr>
      <xdr:spPr>
        <a:xfrm flipV="1">
          <a:off x="1130300" y="13334721"/>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98901</xdr:rowOff>
    </xdr:from>
    <xdr:to>
      <xdr:col>6</xdr:col>
      <xdr:colOff>561975</xdr:colOff>
      <xdr:row>78</xdr:row>
      <xdr:rowOff>29051</xdr:rowOff>
    </xdr:to>
    <xdr:sp macro="" textlink="">
      <xdr:nvSpPr>
        <xdr:cNvPr id="191" name="円/楕円 190"/>
        <xdr:cNvSpPr/>
      </xdr:nvSpPr>
      <xdr:spPr>
        <a:xfrm>
          <a:off x="4584700" y="133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13828</xdr:rowOff>
    </xdr:from>
    <xdr:ext cx="378565" cy="259045"/>
    <xdr:sp macro="" textlink="">
      <xdr:nvSpPr>
        <xdr:cNvPr id="192" name="維持補修費該当値テキスト"/>
        <xdr:cNvSpPr txBox="1"/>
      </xdr:nvSpPr>
      <xdr:spPr>
        <a:xfrm>
          <a:off x="4686300" y="132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83299</xdr:rowOff>
    </xdr:from>
    <xdr:to>
      <xdr:col>5</xdr:col>
      <xdr:colOff>409575</xdr:colOff>
      <xdr:row>78</xdr:row>
      <xdr:rowOff>13449</xdr:rowOff>
    </xdr:to>
    <xdr:sp macro="" textlink="">
      <xdr:nvSpPr>
        <xdr:cNvPr id="193" name="円/楕円 192"/>
        <xdr:cNvSpPr/>
      </xdr:nvSpPr>
      <xdr:spPr>
        <a:xfrm>
          <a:off x="3746500" y="132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4576</xdr:rowOff>
    </xdr:from>
    <xdr:ext cx="469744" cy="259045"/>
    <xdr:sp macro="" textlink="">
      <xdr:nvSpPr>
        <xdr:cNvPr id="194" name="テキスト ボックス 193"/>
        <xdr:cNvSpPr txBox="1"/>
      </xdr:nvSpPr>
      <xdr:spPr>
        <a:xfrm>
          <a:off x="3562427" y="1337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86328</xdr:rowOff>
    </xdr:from>
    <xdr:to>
      <xdr:col>4</xdr:col>
      <xdr:colOff>206375</xdr:colOff>
      <xdr:row>78</xdr:row>
      <xdr:rowOff>16478</xdr:rowOff>
    </xdr:to>
    <xdr:sp macro="" textlink="">
      <xdr:nvSpPr>
        <xdr:cNvPr id="195" name="円/楕円 194"/>
        <xdr:cNvSpPr/>
      </xdr:nvSpPr>
      <xdr:spPr>
        <a:xfrm>
          <a:off x="2857500" y="132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7605</xdr:rowOff>
    </xdr:from>
    <xdr:ext cx="469744" cy="259045"/>
    <xdr:sp macro="" textlink="">
      <xdr:nvSpPr>
        <xdr:cNvPr id="196" name="テキスト ボックス 195"/>
        <xdr:cNvSpPr txBox="1"/>
      </xdr:nvSpPr>
      <xdr:spPr>
        <a:xfrm>
          <a:off x="2673427" y="133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82271</xdr:rowOff>
    </xdr:from>
    <xdr:to>
      <xdr:col>3</xdr:col>
      <xdr:colOff>3175</xdr:colOff>
      <xdr:row>78</xdr:row>
      <xdr:rowOff>12421</xdr:rowOff>
    </xdr:to>
    <xdr:sp macro="" textlink="">
      <xdr:nvSpPr>
        <xdr:cNvPr id="197" name="円/楕円 196"/>
        <xdr:cNvSpPr/>
      </xdr:nvSpPr>
      <xdr:spPr>
        <a:xfrm>
          <a:off x="1968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3548</xdr:rowOff>
    </xdr:from>
    <xdr:ext cx="469744" cy="259045"/>
    <xdr:sp macro="" textlink="">
      <xdr:nvSpPr>
        <xdr:cNvPr id="198" name="テキスト ボックス 197"/>
        <xdr:cNvSpPr txBox="1"/>
      </xdr:nvSpPr>
      <xdr:spPr>
        <a:xfrm>
          <a:off x="1784427"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83699</xdr:rowOff>
    </xdr:from>
    <xdr:to>
      <xdr:col>1</xdr:col>
      <xdr:colOff>485775</xdr:colOff>
      <xdr:row>78</xdr:row>
      <xdr:rowOff>13849</xdr:rowOff>
    </xdr:to>
    <xdr:sp macro="" textlink="">
      <xdr:nvSpPr>
        <xdr:cNvPr id="199" name="円/楕円 198"/>
        <xdr:cNvSpPr/>
      </xdr:nvSpPr>
      <xdr:spPr>
        <a:xfrm>
          <a:off x="1079500" y="132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4976</xdr:rowOff>
    </xdr:from>
    <xdr:ext cx="469744" cy="259045"/>
    <xdr:sp macro="" textlink="">
      <xdr:nvSpPr>
        <xdr:cNvPr id="200" name="テキスト ボックス 199"/>
        <xdr:cNvSpPr txBox="1"/>
      </xdr:nvSpPr>
      <xdr:spPr>
        <a:xfrm>
          <a:off x="895427" y="1337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168993</xdr:rowOff>
    </xdr:from>
    <xdr:to>
      <xdr:col>6</xdr:col>
      <xdr:colOff>511175</xdr:colOff>
      <xdr:row>96</xdr:row>
      <xdr:rowOff>138410</xdr:rowOff>
    </xdr:to>
    <xdr:cxnSp macro="">
      <xdr:nvCxnSpPr>
        <xdr:cNvPr id="232" name="直線コネクタ 231"/>
        <xdr:cNvCxnSpPr/>
      </xdr:nvCxnSpPr>
      <xdr:spPr>
        <a:xfrm flipV="1">
          <a:off x="3797300" y="16456743"/>
          <a:ext cx="838200" cy="14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138410</xdr:rowOff>
    </xdr:from>
    <xdr:to>
      <xdr:col>5</xdr:col>
      <xdr:colOff>358775</xdr:colOff>
      <xdr:row>97</xdr:row>
      <xdr:rowOff>24290</xdr:rowOff>
    </xdr:to>
    <xdr:cxnSp macro="">
      <xdr:nvCxnSpPr>
        <xdr:cNvPr id="235" name="直線コネクタ 234"/>
        <xdr:cNvCxnSpPr/>
      </xdr:nvCxnSpPr>
      <xdr:spPr>
        <a:xfrm flipV="1">
          <a:off x="2908300" y="16597610"/>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73982</xdr:rowOff>
    </xdr:from>
    <xdr:ext cx="534377" cy="259045"/>
    <xdr:sp macro="" textlink="">
      <xdr:nvSpPr>
        <xdr:cNvPr id="237" name="テキスト ボックス 236"/>
        <xdr:cNvSpPr txBox="1"/>
      </xdr:nvSpPr>
      <xdr:spPr>
        <a:xfrm>
          <a:off x="3530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24290</xdr:rowOff>
    </xdr:from>
    <xdr:to>
      <xdr:col>4</xdr:col>
      <xdr:colOff>155575</xdr:colOff>
      <xdr:row>97</xdr:row>
      <xdr:rowOff>73079</xdr:rowOff>
    </xdr:to>
    <xdr:cxnSp macro="">
      <xdr:nvCxnSpPr>
        <xdr:cNvPr id="238" name="直線コネクタ 237"/>
        <xdr:cNvCxnSpPr/>
      </xdr:nvCxnSpPr>
      <xdr:spPr>
        <a:xfrm flipV="1">
          <a:off x="2019300" y="16654940"/>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73079</xdr:rowOff>
    </xdr:from>
    <xdr:to>
      <xdr:col>2</xdr:col>
      <xdr:colOff>638175</xdr:colOff>
      <xdr:row>97</xdr:row>
      <xdr:rowOff>82893</xdr:rowOff>
    </xdr:to>
    <xdr:cxnSp macro="">
      <xdr:nvCxnSpPr>
        <xdr:cNvPr id="241" name="直線コネクタ 240"/>
        <xdr:cNvCxnSpPr/>
      </xdr:nvCxnSpPr>
      <xdr:spPr>
        <a:xfrm flipV="1">
          <a:off x="1130300" y="1670372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118193</xdr:rowOff>
    </xdr:from>
    <xdr:to>
      <xdr:col>6</xdr:col>
      <xdr:colOff>561975</xdr:colOff>
      <xdr:row>96</xdr:row>
      <xdr:rowOff>48343</xdr:rowOff>
    </xdr:to>
    <xdr:sp macro="" textlink="">
      <xdr:nvSpPr>
        <xdr:cNvPr id="251" name="円/楕円 250"/>
        <xdr:cNvSpPr/>
      </xdr:nvSpPr>
      <xdr:spPr>
        <a:xfrm>
          <a:off x="4584700" y="164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96620</xdr:rowOff>
    </xdr:from>
    <xdr:ext cx="534377" cy="259045"/>
    <xdr:sp macro="" textlink="">
      <xdr:nvSpPr>
        <xdr:cNvPr id="252" name="扶助費該当値テキスト"/>
        <xdr:cNvSpPr txBox="1"/>
      </xdr:nvSpPr>
      <xdr:spPr>
        <a:xfrm>
          <a:off x="4686300" y="163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87610</xdr:rowOff>
    </xdr:from>
    <xdr:to>
      <xdr:col>5</xdr:col>
      <xdr:colOff>409575</xdr:colOff>
      <xdr:row>97</xdr:row>
      <xdr:rowOff>17760</xdr:rowOff>
    </xdr:to>
    <xdr:sp macro="" textlink="">
      <xdr:nvSpPr>
        <xdr:cNvPr id="253" name="円/楕円 252"/>
        <xdr:cNvSpPr/>
      </xdr:nvSpPr>
      <xdr:spPr>
        <a:xfrm>
          <a:off x="3746500" y="165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8887</xdr:rowOff>
    </xdr:from>
    <xdr:ext cx="534377" cy="259045"/>
    <xdr:sp macro="" textlink="">
      <xdr:nvSpPr>
        <xdr:cNvPr id="254" name="テキスト ボックス 253"/>
        <xdr:cNvSpPr txBox="1"/>
      </xdr:nvSpPr>
      <xdr:spPr>
        <a:xfrm>
          <a:off x="3530111" y="166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144940</xdr:rowOff>
    </xdr:from>
    <xdr:to>
      <xdr:col>4</xdr:col>
      <xdr:colOff>206375</xdr:colOff>
      <xdr:row>97</xdr:row>
      <xdr:rowOff>75090</xdr:rowOff>
    </xdr:to>
    <xdr:sp macro="" textlink="">
      <xdr:nvSpPr>
        <xdr:cNvPr id="255" name="円/楕円 254"/>
        <xdr:cNvSpPr/>
      </xdr:nvSpPr>
      <xdr:spPr>
        <a:xfrm>
          <a:off x="2857500" y="166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66217</xdr:rowOff>
    </xdr:from>
    <xdr:ext cx="534377" cy="259045"/>
    <xdr:sp macro="" textlink="">
      <xdr:nvSpPr>
        <xdr:cNvPr id="256" name="テキスト ボックス 255"/>
        <xdr:cNvSpPr txBox="1"/>
      </xdr:nvSpPr>
      <xdr:spPr>
        <a:xfrm>
          <a:off x="2641111" y="166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22279</xdr:rowOff>
    </xdr:from>
    <xdr:to>
      <xdr:col>3</xdr:col>
      <xdr:colOff>3175</xdr:colOff>
      <xdr:row>97</xdr:row>
      <xdr:rowOff>123879</xdr:rowOff>
    </xdr:to>
    <xdr:sp macro="" textlink="">
      <xdr:nvSpPr>
        <xdr:cNvPr id="257" name="円/楕円 256"/>
        <xdr:cNvSpPr/>
      </xdr:nvSpPr>
      <xdr:spPr>
        <a:xfrm>
          <a:off x="1968500" y="16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115006</xdr:rowOff>
    </xdr:from>
    <xdr:ext cx="534377" cy="259045"/>
    <xdr:sp macro="" textlink="">
      <xdr:nvSpPr>
        <xdr:cNvPr id="258" name="テキスト ボックス 257"/>
        <xdr:cNvSpPr txBox="1"/>
      </xdr:nvSpPr>
      <xdr:spPr>
        <a:xfrm>
          <a:off x="1752111" y="167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32093</xdr:rowOff>
    </xdr:from>
    <xdr:to>
      <xdr:col>1</xdr:col>
      <xdr:colOff>485775</xdr:colOff>
      <xdr:row>97</xdr:row>
      <xdr:rowOff>133693</xdr:rowOff>
    </xdr:to>
    <xdr:sp macro="" textlink="">
      <xdr:nvSpPr>
        <xdr:cNvPr id="259" name="円/楕円 258"/>
        <xdr:cNvSpPr/>
      </xdr:nvSpPr>
      <xdr:spPr>
        <a:xfrm>
          <a:off x="1079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124820</xdr:rowOff>
    </xdr:from>
    <xdr:ext cx="534377" cy="259045"/>
    <xdr:sp macro="" textlink="">
      <xdr:nvSpPr>
        <xdr:cNvPr id="260" name="テキスト ボックス 259"/>
        <xdr:cNvSpPr txBox="1"/>
      </xdr:nvSpPr>
      <xdr:spPr>
        <a:xfrm>
          <a:off x="863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154241</xdr:rowOff>
    </xdr:from>
    <xdr:to>
      <xdr:col>15</xdr:col>
      <xdr:colOff>180975</xdr:colOff>
      <xdr:row>37</xdr:row>
      <xdr:rowOff>8979</xdr:rowOff>
    </xdr:to>
    <xdr:cxnSp macro="">
      <xdr:nvCxnSpPr>
        <xdr:cNvPr id="289" name="直線コネクタ 288"/>
        <xdr:cNvCxnSpPr/>
      </xdr:nvCxnSpPr>
      <xdr:spPr>
        <a:xfrm>
          <a:off x="9639300" y="6326441"/>
          <a:ext cx="8382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154241</xdr:rowOff>
    </xdr:from>
    <xdr:to>
      <xdr:col>14</xdr:col>
      <xdr:colOff>28575</xdr:colOff>
      <xdr:row>37</xdr:row>
      <xdr:rowOff>24143</xdr:rowOff>
    </xdr:to>
    <xdr:cxnSp macro="">
      <xdr:nvCxnSpPr>
        <xdr:cNvPr id="292" name="直線コネクタ 291"/>
        <xdr:cNvCxnSpPr/>
      </xdr:nvCxnSpPr>
      <xdr:spPr>
        <a:xfrm flipV="1">
          <a:off x="8750300" y="6326441"/>
          <a:ext cx="889000" cy="4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163246</xdr:rowOff>
    </xdr:from>
    <xdr:to>
      <xdr:col>12</xdr:col>
      <xdr:colOff>511175</xdr:colOff>
      <xdr:row>37</xdr:row>
      <xdr:rowOff>24143</xdr:rowOff>
    </xdr:to>
    <xdr:cxnSp macro="">
      <xdr:nvCxnSpPr>
        <xdr:cNvPr id="295" name="直線コネクタ 294"/>
        <xdr:cNvCxnSpPr/>
      </xdr:nvCxnSpPr>
      <xdr:spPr>
        <a:xfrm>
          <a:off x="7861300" y="633544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154775</xdr:rowOff>
    </xdr:from>
    <xdr:to>
      <xdr:col>11</xdr:col>
      <xdr:colOff>307975</xdr:colOff>
      <xdr:row>36</xdr:row>
      <xdr:rowOff>163246</xdr:rowOff>
    </xdr:to>
    <xdr:cxnSp macro="">
      <xdr:nvCxnSpPr>
        <xdr:cNvPr id="298" name="直線コネクタ 297"/>
        <xdr:cNvCxnSpPr/>
      </xdr:nvCxnSpPr>
      <xdr:spPr>
        <a:xfrm>
          <a:off x="6972300" y="6326975"/>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129629</xdr:rowOff>
    </xdr:from>
    <xdr:to>
      <xdr:col>15</xdr:col>
      <xdr:colOff>231775</xdr:colOff>
      <xdr:row>37</xdr:row>
      <xdr:rowOff>59779</xdr:rowOff>
    </xdr:to>
    <xdr:sp macro="" textlink="">
      <xdr:nvSpPr>
        <xdr:cNvPr id="308" name="円/楕円 307"/>
        <xdr:cNvSpPr/>
      </xdr:nvSpPr>
      <xdr:spPr>
        <a:xfrm>
          <a:off x="10426700" y="63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108056</xdr:rowOff>
    </xdr:from>
    <xdr:ext cx="534377" cy="259045"/>
    <xdr:sp macro="" textlink="">
      <xdr:nvSpPr>
        <xdr:cNvPr id="309" name="補助費等該当値テキスト"/>
        <xdr:cNvSpPr txBox="1"/>
      </xdr:nvSpPr>
      <xdr:spPr>
        <a:xfrm>
          <a:off x="10528300" y="62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103441</xdr:rowOff>
    </xdr:from>
    <xdr:to>
      <xdr:col>14</xdr:col>
      <xdr:colOff>79375</xdr:colOff>
      <xdr:row>37</xdr:row>
      <xdr:rowOff>33591</xdr:rowOff>
    </xdr:to>
    <xdr:sp macro="" textlink="">
      <xdr:nvSpPr>
        <xdr:cNvPr id="310" name="円/楕円 309"/>
        <xdr:cNvSpPr/>
      </xdr:nvSpPr>
      <xdr:spPr>
        <a:xfrm>
          <a:off x="9588500" y="62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24718</xdr:rowOff>
    </xdr:from>
    <xdr:ext cx="534377" cy="259045"/>
    <xdr:sp macro="" textlink="">
      <xdr:nvSpPr>
        <xdr:cNvPr id="311" name="テキスト ボックス 310"/>
        <xdr:cNvSpPr txBox="1"/>
      </xdr:nvSpPr>
      <xdr:spPr>
        <a:xfrm>
          <a:off x="9372111" y="6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144793</xdr:rowOff>
    </xdr:from>
    <xdr:to>
      <xdr:col>12</xdr:col>
      <xdr:colOff>561975</xdr:colOff>
      <xdr:row>37</xdr:row>
      <xdr:rowOff>74943</xdr:rowOff>
    </xdr:to>
    <xdr:sp macro="" textlink="">
      <xdr:nvSpPr>
        <xdr:cNvPr id="312" name="円/楕円 311"/>
        <xdr:cNvSpPr/>
      </xdr:nvSpPr>
      <xdr:spPr>
        <a:xfrm>
          <a:off x="8699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66070</xdr:rowOff>
    </xdr:from>
    <xdr:ext cx="534377" cy="259045"/>
    <xdr:sp macro="" textlink="">
      <xdr:nvSpPr>
        <xdr:cNvPr id="313" name="テキスト ボックス 312"/>
        <xdr:cNvSpPr txBox="1"/>
      </xdr:nvSpPr>
      <xdr:spPr>
        <a:xfrm>
          <a:off x="8483111" y="64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112446</xdr:rowOff>
    </xdr:from>
    <xdr:to>
      <xdr:col>11</xdr:col>
      <xdr:colOff>358775</xdr:colOff>
      <xdr:row>37</xdr:row>
      <xdr:rowOff>42596</xdr:rowOff>
    </xdr:to>
    <xdr:sp macro="" textlink="">
      <xdr:nvSpPr>
        <xdr:cNvPr id="314" name="円/楕円 313"/>
        <xdr:cNvSpPr/>
      </xdr:nvSpPr>
      <xdr:spPr>
        <a:xfrm>
          <a:off x="7810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33723</xdr:rowOff>
    </xdr:from>
    <xdr:ext cx="534377" cy="259045"/>
    <xdr:sp macro="" textlink="">
      <xdr:nvSpPr>
        <xdr:cNvPr id="315" name="テキスト ボックス 314"/>
        <xdr:cNvSpPr txBox="1"/>
      </xdr:nvSpPr>
      <xdr:spPr>
        <a:xfrm>
          <a:off x="7594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103975</xdr:rowOff>
    </xdr:from>
    <xdr:to>
      <xdr:col>10</xdr:col>
      <xdr:colOff>155575</xdr:colOff>
      <xdr:row>37</xdr:row>
      <xdr:rowOff>34125</xdr:rowOff>
    </xdr:to>
    <xdr:sp macro="" textlink="">
      <xdr:nvSpPr>
        <xdr:cNvPr id="316" name="円/楕円 315"/>
        <xdr:cNvSpPr/>
      </xdr:nvSpPr>
      <xdr:spPr>
        <a:xfrm>
          <a:off x="6921500" y="62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25252</xdr:rowOff>
    </xdr:from>
    <xdr:ext cx="534377" cy="259045"/>
    <xdr:sp macro="" textlink="">
      <xdr:nvSpPr>
        <xdr:cNvPr id="317" name="テキスト ボックス 316"/>
        <xdr:cNvSpPr txBox="1"/>
      </xdr:nvSpPr>
      <xdr:spPr>
        <a:xfrm>
          <a:off x="6705111" y="636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51110</xdr:rowOff>
    </xdr:from>
    <xdr:to>
      <xdr:col>15</xdr:col>
      <xdr:colOff>180975</xdr:colOff>
      <xdr:row>58</xdr:row>
      <xdr:rowOff>99634</xdr:rowOff>
    </xdr:to>
    <xdr:cxnSp macro="">
      <xdr:nvCxnSpPr>
        <xdr:cNvPr id="346" name="直線コネクタ 345"/>
        <xdr:cNvCxnSpPr/>
      </xdr:nvCxnSpPr>
      <xdr:spPr>
        <a:xfrm>
          <a:off x="9639300" y="9995210"/>
          <a:ext cx="8382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51110</xdr:rowOff>
    </xdr:from>
    <xdr:to>
      <xdr:col>14</xdr:col>
      <xdr:colOff>28575</xdr:colOff>
      <xdr:row>58</xdr:row>
      <xdr:rowOff>140492</xdr:rowOff>
    </xdr:to>
    <xdr:cxnSp macro="">
      <xdr:nvCxnSpPr>
        <xdr:cNvPr id="349" name="直線コネクタ 348"/>
        <xdr:cNvCxnSpPr/>
      </xdr:nvCxnSpPr>
      <xdr:spPr>
        <a:xfrm flipV="1">
          <a:off x="8750300" y="9995210"/>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134122</xdr:rowOff>
    </xdr:from>
    <xdr:to>
      <xdr:col>12</xdr:col>
      <xdr:colOff>511175</xdr:colOff>
      <xdr:row>58</xdr:row>
      <xdr:rowOff>140492</xdr:rowOff>
    </xdr:to>
    <xdr:cxnSp macro="">
      <xdr:nvCxnSpPr>
        <xdr:cNvPr id="352" name="直線コネクタ 351"/>
        <xdr:cNvCxnSpPr/>
      </xdr:nvCxnSpPr>
      <xdr:spPr>
        <a:xfrm>
          <a:off x="7861300" y="10078222"/>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170976</xdr:rowOff>
    </xdr:from>
    <xdr:to>
      <xdr:col>11</xdr:col>
      <xdr:colOff>307975</xdr:colOff>
      <xdr:row>58</xdr:row>
      <xdr:rowOff>134122</xdr:rowOff>
    </xdr:to>
    <xdr:cxnSp macro="">
      <xdr:nvCxnSpPr>
        <xdr:cNvPr id="355" name="直線コネクタ 354"/>
        <xdr:cNvCxnSpPr/>
      </xdr:nvCxnSpPr>
      <xdr:spPr>
        <a:xfrm>
          <a:off x="6972300" y="9943626"/>
          <a:ext cx="889000" cy="1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48834</xdr:rowOff>
    </xdr:from>
    <xdr:to>
      <xdr:col>15</xdr:col>
      <xdr:colOff>231775</xdr:colOff>
      <xdr:row>58</xdr:row>
      <xdr:rowOff>150434</xdr:rowOff>
    </xdr:to>
    <xdr:sp macro="" textlink="">
      <xdr:nvSpPr>
        <xdr:cNvPr id="365" name="円/楕円 364"/>
        <xdr:cNvSpPr/>
      </xdr:nvSpPr>
      <xdr:spPr>
        <a:xfrm>
          <a:off x="10426700" y="99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310</xdr:rowOff>
    </xdr:from>
    <xdr:to>
      <xdr:col>14</xdr:col>
      <xdr:colOff>79375</xdr:colOff>
      <xdr:row>58</xdr:row>
      <xdr:rowOff>101910</xdr:rowOff>
    </xdr:to>
    <xdr:sp macro="" textlink="">
      <xdr:nvSpPr>
        <xdr:cNvPr id="367" name="円/楕円 366"/>
        <xdr:cNvSpPr/>
      </xdr:nvSpPr>
      <xdr:spPr>
        <a:xfrm>
          <a:off x="9588500" y="99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93037</xdr:rowOff>
    </xdr:from>
    <xdr:ext cx="534377" cy="259045"/>
    <xdr:sp macro="" textlink="">
      <xdr:nvSpPr>
        <xdr:cNvPr id="368" name="テキスト ボックス 367"/>
        <xdr:cNvSpPr txBox="1"/>
      </xdr:nvSpPr>
      <xdr:spPr>
        <a:xfrm>
          <a:off x="9372111" y="100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89692</xdr:rowOff>
    </xdr:from>
    <xdr:to>
      <xdr:col>12</xdr:col>
      <xdr:colOff>561975</xdr:colOff>
      <xdr:row>59</xdr:row>
      <xdr:rowOff>19842</xdr:rowOff>
    </xdr:to>
    <xdr:sp macro="" textlink="">
      <xdr:nvSpPr>
        <xdr:cNvPr id="369" name="円/楕円 368"/>
        <xdr:cNvSpPr/>
      </xdr:nvSpPr>
      <xdr:spPr>
        <a:xfrm>
          <a:off x="8699500" y="100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10969</xdr:rowOff>
    </xdr:from>
    <xdr:ext cx="534377" cy="259045"/>
    <xdr:sp macro="" textlink="">
      <xdr:nvSpPr>
        <xdr:cNvPr id="370" name="テキスト ボックス 369"/>
        <xdr:cNvSpPr txBox="1"/>
      </xdr:nvSpPr>
      <xdr:spPr>
        <a:xfrm>
          <a:off x="8483111" y="101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83322</xdr:rowOff>
    </xdr:from>
    <xdr:to>
      <xdr:col>11</xdr:col>
      <xdr:colOff>358775</xdr:colOff>
      <xdr:row>59</xdr:row>
      <xdr:rowOff>13472</xdr:rowOff>
    </xdr:to>
    <xdr:sp macro="" textlink="">
      <xdr:nvSpPr>
        <xdr:cNvPr id="371" name="円/楕円 370"/>
        <xdr:cNvSpPr/>
      </xdr:nvSpPr>
      <xdr:spPr>
        <a:xfrm>
          <a:off x="7810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4599</xdr:rowOff>
    </xdr:from>
    <xdr:ext cx="534377" cy="259045"/>
    <xdr:sp macro="" textlink="">
      <xdr:nvSpPr>
        <xdr:cNvPr id="372" name="テキスト ボックス 371"/>
        <xdr:cNvSpPr txBox="1"/>
      </xdr:nvSpPr>
      <xdr:spPr>
        <a:xfrm>
          <a:off x="7594111" y="1012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120176</xdr:rowOff>
    </xdr:from>
    <xdr:to>
      <xdr:col>10</xdr:col>
      <xdr:colOff>155575</xdr:colOff>
      <xdr:row>58</xdr:row>
      <xdr:rowOff>50326</xdr:rowOff>
    </xdr:to>
    <xdr:sp macro="" textlink="">
      <xdr:nvSpPr>
        <xdr:cNvPr id="373" name="円/楕円 372"/>
        <xdr:cNvSpPr/>
      </xdr:nvSpPr>
      <xdr:spPr>
        <a:xfrm>
          <a:off x="6921500" y="98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66853</xdr:rowOff>
    </xdr:from>
    <xdr:ext cx="534377" cy="259045"/>
    <xdr:sp macro="" textlink="">
      <xdr:nvSpPr>
        <xdr:cNvPr id="374" name="テキスト ボックス 373"/>
        <xdr:cNvSpPr txBox="1"/>
      </xdr:nvSpPr>
      <xdr:spPr>
        <a:xfrm>
          <a:off x="6705111" y="96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50850</xdr:rowOff>
    </xdr:from>
    <xdr:to>
      <xdr:col>15</xdr:col>
      <xdr:colOff>180975</xdr:colOff>
      <xdr:row>77</xdr:row>
      <xdr:rowOff>161651</xdr:rowOff>
    </xdr:to>
    <xdr:cxnSp macro="">
      <xdr:nvCxnSpPr>
        <xdr:cNvPr id="399" name="直線コネクタ 398"/>
        <xdr:cNvCxnSpPr/>
      </xdr:nvCxnSpPr>
      <xdr:spPr>
        <a:xfrm>
          <a:off x="9639300" y="13252500"/>
          <a:ext cx="838200" cy="1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50850</xdr:rowOff>
    </xdr:from>
    <xdr:to>
      <xdr:col>14</xdr:col>
      <xdr:colOff>28575</xdr:colOff>
      <xdr:row>77</xdr:row>
      <xdr:rowOff>171138</xdr:rowOff>
    </xdr:to>
    <xdr:cxnSp macro="">
      <xdr:nvCxnSpPr>
        <xdr:cNvPr id="402" name="直線コネクタ 401"/>
        <xdr:cNvCxnSpPr/>
      </xdr:nvCxnSpPr>
      <xdr:spPr>
        <a:xfrm flipV="1">
          <a:off x="8750300" y="13252500"/>
          <a:ext cx="889000" cy="1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110851</xdr:rowOff>
    </xdr:from>
    <xdr:to>
      <xdr:col>15</xdr:col>
      <xdr:colOff>231775</xdr:colOff>
      <xdr:row>78</xdr:row>
      <xdr:rowOff>41001</xdr:rowOff>
    </xdr:to>
    <xdr:sp macro="" textlink="">
      <xdr:nvSpPr>
        <xdr:cNvPr id="412" name="円/楕円 411"/>
        <xdr:cNvSpPr/>
      </xdr:nvSpPr>
      <xdr:spPr>
        <a:xfrm>
          <a:off x="10426700" y="133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xdr:rowOff>
    </xdr:from>
    <xdr:to>
      <xdr:col>14</xdr:col>
      <xdr:colOff>79375</xdr:colOff>
      <xdr:row>77</xdr:row>
      <xdr:rowOff>101650</xdr:rowOff>
    </xdr:to>
    <xdr:sp macro="" textlink="">
      <xdr:nvSpPr>
        <xdr:cNvPr id="414" name="円/楕円 413"/>
        <xdr:cNvSpPr/>
      </xdr:nvSpPr>
      <xdr:spPr>
        <a:xfrm>
          <a:off x="9588500" y="132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92777</xdr:rowOff>
    </xdr:from>
    <xdr:ext cx="534377" cy="259045"/>
    <xdr:sp macro="" textlink="">
      <xdr:nvSpPr>
        <xdr:cNvPr id="415" name="テキスト ボックス 414"/>
        <xdr:cNvSpPr txBox="1"/>
      </xdr:nvSpPr>
      <xdr:spPr>
        <a:xfrm>
          <a:off x="9372111" y="132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120338</xdr:rowOff>
    </xdr:from>
    <xdr:to>
      <xdr:col>12</xdr:col>
      <xdr:colOff>561975</xdr:colOff>
      <xdr:row>78</xdr:row>
      <xdr:rowOff>50488</xdr:rowOff>
    </xdr:to>
    <xdr:sp macro="" textlink="">
      <xdr:nvSpPr>
        <xdr:cNvPr id="416" name="円/楕円 415"/>
        <xdr:cNvSpPr/>
      </xdr:nvSpPr>
      <xdr:spPr>
        <a:xfrm>
          <a:off x="8699500" y="133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41615</xdr:rowOff>
    </xdr:from>
    <xdr:ext cx="469744" cy="259045"/>
    <xdr:sp macro="" textlink="">
      <xdr:nvSpPr>
        <xdr:cNvPr id="417" name="テキスト ボックス 416"/>
        <xdr:cNvSpPr txBox="1"/>
      </xdr:nvSpPr>
      <xdr:spPr>
        <a:xfrm>
          <a:off x="8515427" y="134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41306</xdr:rowOff>
    </xdr:from>
    <xdr:to>
      <xdr:col>15</xdr:col>
      <xdr:colOff>180975</xdr:colOff>
      <xdr:row>98</xdr:row>
      <xdr:rowOff>87770</xdr:rowOff>
    </xdr:to>
    <xdr:cxnSp macro="">
      <xdr:nvCxnSpPr>
        <xdr:cNvPr id="446" name="直線コネクタ 445"/>
        <xdr:cNvCxnSpPr/>
      </xdr:nvCxnSpPr>
      <xdr:spPr>
        <a:xfrm flipV="1">
          <a:off x="9639300" y="16671956"/>
          <a:ext cx="838200" cy="2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87770</xdr:rowOff>
    </xdr:from>
    <xdr:to>
      <xdr:col>14</xdr:col>
      <xdr:colOff>28575</xdr:colOff>
      <xdr:row>98</xdr:row>
      <xdr:rowOff>87770</xdr:rowOff>
    </xdr:to>
    <xdr:cxnSp macro="">
      <xdr:nvCxnSpPr>
        <xdr:cNvPr id="449" name="直線コネクタ 448"/>
        <xdr:cNvCxnSpPr/>
      </xdr:nvCxnSpPr>
      <xdr:spPr>
        <a:xfrm>
          <a:off x="8750300" y="1688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161956</xdr:rowOff>
    </xdr:from>
    <xdr:to>
      <xdr:col>15</xdr:col>
      <xdr:colOff>231775</xdr:colOff>
      <xdr:row>97</xdr:row>
      <xdr:rowOff>92106</xdr:rowOff>
    </xdr:to>
    <xdr:sp macro="" textlink="">
      <xdr:nvSpPr>
        <xdr:cNvPr id="459" name="円/楕円 458"/>
        <xdr:cNvSpPr/>
      </xdr:nvSpPr>
      <xdr:spPr>
        <a:xfrm>
          <a:off x="10426700" y="166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140383</xdr:rowOff>
    </xdr:from>
    <xdr:ext cx="534377" cy="259045"/>
    <xdr:sp macro="" textlink="">
      <xdr:nvSpPr>
        <xdr:cNvPr id="460" name="普通建設事業費 （ うち更新整備　）該当値テキスト"/>
        <xdr:cNvSpPr txBox="1"/>
      </xdr:nvSpPr>
      <xdr:spPr>
        <a:xfrm>
          <a:off x="10528300" y="165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36970</xdr:rowOff>
    </xdr:from>
    <xdr:to>
      <xdr:col>14</xdr:col>
      <xdr:colOff>79375</xdr:colOff>
      <xdr:row>98</xdr:row>
      <xdr:rowOff>138570</xdr:rowOff>
    </xdr:to>
    <xdr:sp macro="" textlink="">
      <xdr:nvSpPr>
        <xdr:cNvPr id="461" name="円/楕円 460"/>
        <xdr:cNvSpPr/>
      </xdr:nvSpPr>
      <xdr:spPr>
        <a:xfrm>
          <a:off x="9588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129697</xdr:rowOff>
    </xdr:from>
    <xdr:ext cx="469744" cy="259045"/>
    <xdr:sp macro="" textlink="">
      <xdr:nvSpPr>
        <xdr:cNvPr id="462" name="テキスト ボックス 461"/>
        <xdr:cNvSpPr txBox="1"/>
      </xdr:nvSpPr>
      <xdr:spPr>
        <a:xfrm>
          <a:off x="9404427"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36970</xdr:rowOff>
    </xdr:from>
    <xdr:to>
      <xdr:col>12</xdr:col>
      <xdr:colOff>561975</xdr:colOff>
      <xdr:row>98</xdr:row>
      <xdr:rowOff>138570</xdr:rowOff>
    </xdr:to>
    <xdr:sp macro="" textlink="">
      <xdr:nvSpPr>
        <xdr:cNvPr id="463" name="円/楕円 462"/>
        <xdr:cNvSpPr/>
      </xdr:nvSpPr>
      <xdr:spPr>
        <a:xfrm>
          <a:off x="8699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129697</xdr:rowOff>
    </xdr:from>
    <xdr:ext cx="469744" cy="259045"/>
    <xdr:sp macro="" textlink="">
      <xdr:nvSpPr>
        <xdr:cNvPr id="464" name="テキスト ボックス 463"/>
        <xdr:cNvSpPr txBox="1"/>
      </xdr:nvSpPr>
      <xdr:spPr>
        <a:xfrm>
          <a:off x="8515427"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123058</xdr:rowOff>
    </xdr:from>
    <xdr:to>
      <xdr:col>19</xdr:col>
      <xdr:colOff>644525</xdr:colOff>
      <xdr:row>38</xdr:row>
      <xdr:rowOff>139700</xdr:rowOff>
    </xdr:to>
    <xdr:cxnSp macro="">
      <xdr:nvCxnSpPr>
        <xdr:cNvPr id="500" name="直線コネクタ 499"/>
        <xdr:cNvCxnSpPr/>
      </xdr:nvCxnSpPr>
      <xdr:spPr>
        <a:xfrm>
          <a:off x="12814300" y="663815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72258</xdr:rowOff>
    </xdr:from>
    <xdr:to>
      <xdr:col>18</xdr:col>
      <xdr:colOff>492125</xdr:colOff>
      <xdr:row>39</xdr:row>
      <xdr:rowOff>2408</xdr:rowOff>
    </xdr:to>
    <xdr:sp macro="" textlink="">
      <xdr:nvSpPr>
        <xdr:cNvPr id="518" name="円/楕円 517"/>
        <xdr:cNvSpPr/>
      </xdr:nvSpPr>
      <xdr:spPr>
        <a:xfrm>
          <a:off x="127635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164985</xdr:rowOff>
    </xdr:from>
    <xdr:ext cx="378565" cy="259045"/>
    <xdr:sp macro="" textlink="">
      <xdr:nvSpPr>
        <xdr:cNvPr id="519" name="テキスト ボックス 518"/>
        <xdr:cNvSpPr txBox="1"/>
      </xdr:nvSpPr>
      <xdr:spPr>
        <a:xfrm>
          <a:off x="12625017" y="668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159789</xdr:rowOff>
    </xdr:from>
    <xdr:to>
      <xdr:col>23</xdr:col>
      <xdr:colOff>517525</xdr:colOff>
      <xdr:row>78</xdr:row>
      <xdr:rowOff>4683</xdr:rowOff>
    </xdr:to>
    <xdr:cxnSp macro="">
      <xdr:nvCxnSpPr>
        <xdr:cNvPr id="601" name="直線コネクタ 600"/>
        <xdr:cNvCxnSpPr/>
      </xdr:nvCxnSpPr>
      <xdr:spPr>
        <a:xfrm flipV="1">
          <a:off x="15481300" y="13361439"/>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4683</xdr:rowOff>
    </xdr:from>
    <xdr:to>
      <xdr:col>22</xdr:col>
      <xdr:colOff>365125</xdr:colOff>
      <xdr:row>78</xdr:row>
      <xdr:rowOff>9341</xdr:rowOff>
    </xdr:to>
    <xdr:cxnSp macro="">
      <xdr:nvCxnSpPr>
        <xdr:cNvPr id="604" name="直線コネクタ 603"/>
        <xdr:cNvCxnSpPr/>
      </xdr:nvCxnSpPr>
      <xdr:spPr>
        <a:xfrm flipV="1">
          <a:off x="14592300" y="13377783"/>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9341</xdr:rowOff>
    </xdr:from>
    <xdr:to>
      <xdr:col>21</xdr:col>
      <xdr:colOff>161925</xdr:colOff>
      <xdr:row>78</xdr:row>
      <xdr:rowOff>15956</xdr:rowOff>
    </xdr:to>
    <xdr:cxnSp macro="">
      <xdr:nvCxnSpPr>
        <xdr:cNvPr id="607" name="直線コネクタ 606"/>
        <xdr:cNvCxnSpPr/>
      </xdr:nvCxnSpPr>
      <xdr:spPr>
        <a:xfrm flipV="1">
          <a:off x="13703300" y="13382441"/>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165832</xdr:rowOff>
    </xdr:from>
    <xdr:to>
      <xdr:col>19</xdr:col>
      <xdr:colOff>644525</xdr:colOff>
      <xdr:row>78</xdr:row>
      <xdr:rowOff>15956</xdr:rowOff>
    </xdr:to>
    <xdr:cxnSp macro="">
      <xdr:nvCxnSpPr>
        <xdr:cNvPr id="610" name="直線コネクタ 609"/>
        <xdr:cNvCxnSpPr/>
      </xdr:nvCxnSpPr>
      <xdr:spPr>
        <a:xfrm>
          <a:off x="12814300" y="13367482"/>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108989</xdr:rowOff>
    </xdr:from>
    <xdr:to>
      <xdr:col>23</xdr:col>
      <xdr:colOff>568325</xdr:colOff>
      <xdr:row>78</xdr:row>
      <xdr:rowOff>39139</xdr:rowOff>
    </xdr:to>
    <xdr:sp macro="" textlink="">
      <xdr:nvSpPr>
        <xdr:cNvPr id="620" name="円/楕円 619"/>
        <xdr:cNvSpPr/>
      </xdr:nvSpPr>
      <xdr:spPr>
        <a:xfrm>
          <a:off x="16268700" y="133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87416</xdr:rowOff>
    </xdr:from>
    <xdr:ext cx="534377" cy="259045"/>
    <xdr:sp macro="" textlink="">
      <xdr:nvSpPr>
        <xdr:cNvPr id="621" name="公債費該当値テキスト"/>
        <xdr:cNvSpPr txBox="1"/>
      </xdr:nvSpPr>
      <xdr:spPr>
        <a:xfrm>
          <a:off x="16370300" y="1328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125333</xdr:rowOff>
    </xdr:from>
    <xdr:to>
      <xdr:col>22</xdr:col>
      <xdr:colOff>415925</xdr:colOff>
      <xdr:row>78</xdr:row>
      <xdr:rowOff>55483</xdr:rowOff>
    </xdr:to>
    <xdr:sp macro="" textlink="">
      <xdr:nvSpPr>
        <xdr:cNvPr id="622" name="円/楕円 621"/>
        <xdr:cNvSpPr/>
      </xdr:nvSpPr>
      <xdr:spPr>
        <a:xfrm>
          <a:off x="15430500" y="133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46610</xdr:rowOff>
    </xdr:from>
    <xdr:ext cx="534377" cy="259045"/>
    <xdr:sp macro="" textlink="">
      <xdr:nvSpPr>
        <xdr:cNvPr id="623" name="テキスト ボックス 622"/>
        <xdr:cNvSpPr txBox="1"/>
      </xdr:nvSpPr>
      <xdr:spPr>
        <a:xfrm>
          <a:off x="15214111" y="134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129991</xdr:rowOff>
    </xdr:from>
    <xdr:to>
      <xdr:col>21</xdr:col>
      <xdr:colOff>212725</xdr:colOff>
      <xdr:row>78</xdr:row>
      <xdr:rowOff>60141</xdr:rowOff>
    </xdr:to>
    <xdr:sp macro="" textlink="">
      <xdr:nvSpPr>
        <xdr:cNvPr id="624" name="円/楕円 623"/>
        <xdr:cNvSpPr/>
      </xdr:nvSpPr>
      <xdr:spPr>
        <a:xfrm>
          <a:off x="14541500" y="13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51268</xdr:rowOff>
    </xdr:from>
    <xdr:ext cx="534377" cy="259045"/>
    <xdr:sp macro="" textlink="">
      <xdr:nvSpPr>
        <xdr:cNvPr id="625" name="テキスト ボックス 624"/>
        <xdr:cNvSpPr txBox="1"/>
      </xdr:nvSpPr>
      <xdr:spPr>
        <a:xfrm>
          <a:off x="14325111" y="134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136606</xdr:rowOff>
    </xdr:from>
    <xdr:to>
      <xdr:col>20</xdr:col>
      <xdr:colOff>9525</xdr:colOff>
      <xdr:row>78</xdr:row>
      <xdr:rowOff>66756</xdr:rowOff>
    </xdr:to>
    <xdr:sp macro="" textlink="">
      <xdr:nvSpPr>
        <xdr:cNvPr id="626" name="円/楕円 625"/>
        <xdr:cNvSpPr/>
      </xdr:nvSpPr>
      <xdr:spPr>
        <a:xfrm>
          <a:off x="13652500" y="133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57883</xdr:rowOff>
    </xdr:from>
    <xdr:ext cx="534377" cy="259045"/>
    <xdr:sp macro="" textlink="">
      <xdr:nvSpPr>
        <xdr:cNvPr id="627" name="テキスト ボックス 626"/>
        <xdr:cNvSpPr txBox="1"/>
      </xdr:nvSpPr>
      <xdr:spPr>
        <a:xfrm>
          <a:off x="13436111" y="134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115032</xdr:rowOff>
    </xdr:from>
    <xdr:to>
      <xdr:col>18</xdr:col>
      <xdr:colOff>492125</xdr:colOff>
      <xdr:row>78</xdr:row>
      <xdr:rowOff>45182</xdr:rowOff>
    </xdr:to>
    <xdr:sp macro="" textlink="">
      <xdr:nvSpPr>
        <xdr:cNvPr id="628" name="円/楕円 627"/>
        <xdr:cNvSpPr/>
      </xdr:nvSpPr>
      <xdr:spPr>
        <a:xfrm>
          <a:off x="12763500" y="133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36309</xdr:rowOff>
    </xdr:from>
    <xdr:ext cx="534377" cy="259045"/>
    <xdr:sp macro="" textlink="">
      <xdr:nvSpPr>
        <xdr:cNvPr id="629" name="テキスト ボックス 628"/>
        <xdr:cNvSpPr txBox="1"/>
      </xdr:nvSpPr>
      <xdr:spPr>
        <a:xfrm>
          <a:off x="12547111" y="13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107925</xdr:rowOff>
    </xdr:from>
    <xdr:to>
      <xdr:col>23</xdr:col>
      <xdr:colOff>517525</xdr:colOff>
      <xdr:row>98</xdr:row>
      <xdr:rowOff>120041</xdr:rowOff>
    </xdr:to>
    <xdr:cxnSp macro="">
      <xdr:nvCxnSpPr>
        <xdr:cNvPr id="656" name="直線コネクタ 655"/>
        <xdr:cNvCxnSpPr/>
      </xdr:nvCxnSpPr>
      <xdr:spPr>
        <a:xfrm>
          <a:off x="15481300" y="16738575"/>
          <a:ext cx="8382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107925</xdr:rowOff>
    </xdr:from>
    <xdr:to>
      <xdr:col>22</xdr:col>
      <xdr:colOff>365125</xdr:colOff>
      <xdr:row>98</xdr:row>
      <xdr:rowOff>20819</xdr:rowOff>
    </xdr:to>
    <xdr:cxnSp macro="">
      <xdr:nvCxnSpPr>
        <xdr:cNvPr id="659" name="直線コネクタ 658"/>
        <xdr:cNvCxnSpPr/>
      </xdr:nvCxnSpPr>
      <xdr:spPr>
        <a:xfrm flipV="1">
          <a:off x="14592300" y="16738575"/>
          <a:ext cx="889000" cy="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794</xdr:rowOff>
    </xdr:from>
    <xdr:to>
      <xdr:col>21</xdr:col>
      <xdr:colOff>161925</xdr:colOff>
      <xdr:row>98</xdr:row>
      <xdr:rowOff>20819</xdr:rowOff>
    </xdr:to>
    <xdr:cxnSp macro="">
      <xdr:nvCxnSpPr>
        <xdr:cNvPr id="662" name="直線コネクタ 661"/>
        <xdr:cNvCxnSpPr/>
      </xdr:nvCxnSpPr>
      <xdr:spPr>
        <a:xfrm>
          <a:off x="13703300" y="16802894"/>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794</xdr:rowOff>
    </xdr:from>
    <xdr:to>
      <xdr:col>19</xdr:col>
      <xdr:colOff>644525</xdr:colOff>
      <xdr:row>98</xdr:row>
      <xdr:rowOff>1908</xdr:rowOff>
    </xdr:to>
    <xdr:cxnSp macro="">
      <xdr:nvCxnSpPr>
        <xdr:cNvPr id="665" name="直線コネクタ 664"/>
        <xdr:cNvCxnSpPr/>
      </xdr:nvCxnSpPr>
      <xdr:spPr>
        <a:xfrm flipV="1">
          <a:off x="12814300" y="16802894"/>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69241</xdr:rowOff>
    </xdr:from>
    <xdr:to>
      <xdr:col>23</xdr:col>
      <xdr:colOff>568325</xdr:colOff>
      <xdr:row>98</xdr:row>
      <xdr:rowOff>170841</xdr:rowOff>
    </xdr:to>
    <xdr:sp macro="" textlink="">
      <xdr:nvSpPr>
        <xdr:cNvPr id="675" name="円/楕円 674"/>
        <xdr:cNvSpPr/>
      </xdr:nvSpPr>
      <xdr:spPr>
        <a:xfrm>
          <a:off x="162687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57125</xdr:rowOff>
    </xdr:from>
    <xdr:to>
      <xdr:col>22</xdr:col>
      <xdr:colOff>415925</xdr:colOff>
      <xdr:row>97</xdr:row>
      <xdr:rowOff>158725</xdr:rowOff>
    </xdr:to>
    <xdr:sp macro="" textlink="">
      <xdr:nvSpPr>
        <xdr:cNvPr id="677" name="円/楕円 676"/>
        <xdr:cNvSpPr/>
      </xdr:nvSpPr>
      <xdr:spPr>
        <a:xfrm>
          <a:off x="15430500" y="166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149852</xdr:rowOff>
    </xdr:from>
    <xdr:ext cx="534377" cy="259045"/>
    <xdr:sp macro="" textlink="">
      <xdr:nvSpPr>
        <xdr:cNvPr id="678" name="テキスト ボックス 677"/>
        <xdr:cNvSpPr txBox="1"/>
      </xdr:nvSpPr>
      <xdr:spPr>
        <a:xfrm>
          <a:off x="15214111" y="167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141469</xdr:rowOff>
    </xdr:from>
    <xdr:to>
      <xdr:col>21</xdr:col>
      <xdr:colOff>212725</xdr:colOff>
      <xdr:row>98</xdr:row>
      <xdr:rowOff>71619</xdr:rowOff>
    </xdr:to>
    <xdr:sp macro="" textlink="">
      <xdr:nvSpPr>
        <xdr:cNvPr id="679" name="円/楕円 678"/>
        <xdr:cNvSpPr/>
      </xdr:nvSpPr>
      <xdr:spPr>
        <a:xfrm>
          <a:off x="14541500" y="167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62746</xdr:rowOff>
    </xdr:from>
    <xdr:ext cx="534377" cy="259045"/>
    <xdr:sp macro="" textlink="">
      <xdr:nvSpPr>
        <xdr:cNvPr id="680" name="テキスト ボックス 679"/>
        <xdr:cNvSpPr txBox="1"/>
      </xdr:nvSpPr>
      <xdr:spPr>
        <a:xfrm>
          <a:off x="14325111" y="168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121444</xdr:rowOff>
    </xdr:from>
    <xdr:to>
      <xdr:col>20</xdr:col>
      <xdr:colOff>9525</xdr:colOff>
      <xdr:row>98</xdr:row>
      <xdr:rowOff>51594</xdr:rowOff>
    </xdr:to>
    <xdr:sp macro="" textlink="">
      <xdr:nvSpPr>
        <xdr:cNvPr id="681" name="円/楕円 680"/>
        <xdr:cNvSpPr/>
      </xdr:nvSpPr>
      <xdr:spPr>
        <a:xfrm>
          <a:off x="13652500" y="16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42721</xdr:rowOff>
    </xdr:from>
    <xdr:ext cx="534377" cy="259045"/>
    <xdr:sp macro="" textlink="">
      <xdr:nvSpPr>
        <xdr:cNvPr id="682" name="テキスト ボックス 681"/>
        <xdr:cNvSpPr txBox="1"/>
      </xdr:nvSpPr>
      <xdr:spPr>
        <a:xfrm>
          <a:off x="13436111" y="168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122558</xdr:rowOff>
    </xdr:from>
    <xdr:to>
      <xdr:col>18</xdr:col>
      <xdr:colOff>492125</xdr:colOff>
      <xdr:row>98</xdr:row>
      <xdr:rowOff>52708</xdr:rowOff>
    </xdr:to>
    <xdr:sp macro="" textlink="">
      <xdr:nvSpPr>
        <xdr:cNvPr id="683" name="円/楕円 682"/>
        <xdr:cNvSpPr/>
      </xdr:nvSpPr>
      <xdr:spPr>
        <a:xfrm>
          <a:off x="12763500" y="167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43835</xdr:rowOff>
    </xdr:from>
    <xdr:ext cx="534377" cy="259045"/>
    <xdr:sp macro="" textlink="">
      <xdr:nvSpPr>
        <xdr:cNvPr id="684" name="テキスト ボックス 683"/>
        <xdr:cNvSpPr txBox="1"/>
      </xdr:nvSpPr>
      <xdr:spPr>
        <a:xfrm>
          <a:off x="12547111" y="168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120406</xdr:rowOff>
    </xdr:from>
    <xdr:to>
      <xdr:col>32</xdr:col>
      <xdr:colOff>187325</xdr:colOff>
      <xdr:row>58</xdr:row>
      <xdr:rowOff>120543</xdr:rowOff>
    </xdr:to>
    <xdr:cxnSp macro="">
      <xdr:nvCxnSpPr>
        <xdr:cNvPr id="770" name="直線コネクタ 769"/>
        <xdr:cNvCxnSpPr/>
      </xdr:nvCxnSpPr>
      <xdr:spPr>
        <a:xfrm>
          <a:off x="21323300" y="1006450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120086</xdr:rowOff>
    </xdr:from>
    <xdr:to>
      <xdr:col>31</xdr:col>
      <xdr:colOff>34925</xdr:colOff>
      <xdr:row>58</xdr:row>
      <xdr:rowOff>120406</xdr:rowOff>
    </xdr:to>
    <xdr:cxnSp macro="">
      <xdr:nvCxnSpPr>
        <xdr:cNvPr id="773" name="直線コネクタ 772"/>
        <xdr:cNvCxnSpPr/>
      </xdr:nvCxnSpPr>
      <xdr:spPr>
        <a:xfrm>
          <a:off x="20434300" y="1006418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119721</xdr:rowOff>
    </xdr:from>
    <xdr:to>
      <xdr:col>29</xdr:col>
      <xdr:colOff>517525</xdr:colOff>
      <xdr:row>58</xdr:row>
      <xdr:rowOff>120086</xdr:rowOff>
    </xdr:to>
    <xdr:cxnSp macro="">
      <xdr:nvCxnSpPr>
        <xdr:cNvPr id="776" name="直線コネクタ 775"/>
        <xdr:cNvCxnSpPr/>
      </xdr:nvCxnSpPr>
      <xdr:spPr>
        <a:xfrm>
          <a:off x="19545300" y="1006382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119583</xdr:rowOff>
    </xdr:from>
    <xdr:to>
      <xdr:col>28</xdr:col>
      <xdr:colOff>314325</xdr:colOff>
      <xdr:row>58</xdr:row>
      <xdr:rowOff>119721</xdr:rowOff>
    </xdr:to>
    <xdr:cxnSp macro="">
      <xdr:nvCxnSpPr>
        <xdr:cNvPr id="779" name="直線コネクタ 778"/>
        <xdr:cNvCxnSpPr/>
      </xdr:nvCxnSpPr>
      <xdr:spPr>
        <a:xfrm>
          <a:off x="18656300" y="1006368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69743</xdr:rowOff>
    </xdr:from>
    <xdr:to>
      <xdr:col>32</xdr:col>
      <xdr:colOff>238125</xdr:colOff>
      <xdr:row>58</xdr:row>
      <xdr:rowOff>171343</xdr:rowOff>
    </xdr:to>
    <xdr:sp macro="" textlink="">
      <xdr:nvSpPr>
        <xdr:cNvPr id="789" name="円/楕円 788"/>
        <xdr:cNvSpPr/>
      </xdr:nvSpPr>
      <xdr:spPr>
        <a:xfrm>
          <a:off x="221107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156120</xdr:rowOff>
    </xdr:from>
    <xdr:ext cx="378565" cy="259045"/>
    <xdr:sp macro="" textlink="">
      <xdr:nvSpPr>
        <xdr:cNvPr id="790" name="貸付金該当値テキスト"/>
        <xdr:cNvSpPr txBox="1"/>
      </xdr:nvSpPr>
      <xdr:spPr>
        <a:xfrm>
          <a:off x="22212300" y="9928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69606</xdr:rowOff>
    </xdr:from>
    <xdr:to>
      <xdr:col>31</xdr:col>
      <xdr:colOff>85725</xdr:colOff>
      <xdr:row>58</xdr:row>
      <xdr:rowOff>171206</xdr:rowOff>
    </xdr:to>
    <xdr:sp macro="" textlink="">
      <xdr:nvSpPr>
        <xdr:cNvPr id="791" name="円/楕円 790"/>
        <xdr:cNvSpPr/>
      </xdr:nvSpPr>
      <xdr:spPr>
        <a:xfrm>
          <a:off x="21272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162333</xdr:rowOff>
    </xdr:from>
    <xdr:ext cx="378565" cy="259045"/>
    <xdr:sp macro="" textlink="">
      <xdr:nvSpPr>
        <xdr:cNvPr id="792" name="テキスト ボックス 791"/>
        <xdr:cNvSpPr txBox="1"/>
      </xdr:nvSpPr>
      <xdr:spPr>
        <a:xfrm>
          <a:off x="21134017" y="1010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69286</xdr:rowOff>
    </xdr:from>
    <xdr:to>
      <xdr:col>29</xdr:col>
      <xdr:colOff>568325</xdr:colOff>
      <xdr:row>58</xdr:row>
      <xdr:rowOff>170886</xdr:rowOff>
    </xdr:to>
    <xdr:sp macro="" textlink="">
      <xdr:nvSpPr>
        <xdr:cNvPr id="793" name="円/楕円 792"/>
        <xdr:cNvSpPr/>
      </xdr:nvSpPr>
      <xdr:spPr>
        <a:xfrm>
          <a:off x="20383500" y="10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162013</xdr:rowOff>
    </xdr:from>
    <xdr:ext cx="378565" cy="259045"/>
    <xdr:sp macro="" textlink="">
      <xdr:nvSpPr>
        <xdr:cNvPr id="794" name="テキスト ボックス 793"/>
        <xdr:cNvSpPr txBox="1"/>
      </xdr:nvSpPr>
      <xdr:spPr>
        <a:xfrm>
          <a:off x="20245017" y="1010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68921</xdr:rowOff>
    </xdr:from>
    <xdr:to>
      <xdr:col>28</xdr:col>
      <xdr:colOff>365125</xdr:colOff>
      <xdr:row>58</xdr:row>
      <xdr:rowOff>170521</xdr:rowOff>
    </xdr:to>
    <xdr:sp macro="" textlink="">
      <xdr:nvSpPr>
        <xdr:cNvPr id="795" name="円/楕円 794"/>
        <xdr:cNvSpPr/>
      </xdr:nvSpPr>
      <xdr:spPr>
        <a:xfrm>
          <a:off x="19494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161648</xdr:rowOff>
    </xdr:from>
    <xdr:ext cx="378565" cy="259045"/>
    <xdr:sp macro="" textlink="">
      <xdr:nvSpPr>
        <xdr:cNvPr id="796" name="テキスト ボックス 795"/>
        <xdr:cNvSpPr txBox="1"/>
      </xdr:nvSpPr>
      <xdr:spPr>
        <a:xfrm>
          <a:off x="19356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68783</xdr:rowOff>
    </xdr:from>
    <xdr:to>
      <xdr:col>27</xdr:col>
      <xdr:colOff>161925</xdr:colOff>
      <xdr:row>58</xdr:row>
      <xdr:rowOff>170383</xdr:rowOff>
    </xdr:to>
    <xdr:sp macro="" textlink="">
      <xdr:nvSpPr>
        <xdr:cNvPr id="797" name="円/楕円 796"/>
        <xdr:cNvSpPr/>
      </xdr:nvSpPr>
      <xdr:spPr>
        <a:xfrm>
          <a:off x="18605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161510</xdr:rowOff>
    </xdr:from>
    <xdr:ext cx="378565" cy="259045"/>
    <xdr:sp macro="" textlink="">
      <xdr:nvSpPr>
        <xdr:cNvPr id="798" name="テキスト ボックス 797"/>
        <xdr:cNvSpPr txBox="1"/>
      </xdr:nvSpPr>
      <xdr:spPr>
        <a:xfrm>
          <a:off x="18467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124580</xdr:rowOff>
    </xdr:from>
    <xdr:to>
      <xdr:col>32</xdr:col>
      <xdr:colOff>187325</xdr:colOff>
      <xdr:row>78</xdr:row>
      <xdr:rowOff>125608</xdr:rowOff>
    </xdr:to>
    <xdr:cxnSp macro="">
      <xdr:nvCxnSpPr>
        <xdr:cNvPr id="830" name="直線コネクタ 829"/>
        <xdr:cNvCxnSpPr/>
      </xdr:nvCxnSpPr>
      <xdr:spPr>
        <a:xfrm flipV="1">
          <a:off x="21323300" y="13497680"/>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63266</xdr:rowOff>
    </xdr:from>
    <xdr:to>
      <xdr:col>31</xdr:col>
      <xdr:colOff>34925</xdr:colOff>
      <xdr:row>78</xdr:row>
      <xdr:rowOff>125608</xdr:rowOff>
    </xdr:to>
    <xdr:cxnSp macro="">
      <xdr:nvCxnSpPr>
        <xdr:cNvPr id="833" name="直線コネクタ 832"/>
        <xdr:cNvCxnSpPr/>
      </xdr:nvCxnSpPr>
      <xdr:spPr>
        <a:xfrm>
          <a:off x="20434300" y="13436366"/>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63266</xdr:rowOff>
    </xdr:from>
    <xdr:to>
      <xdr:col>29</xdr:col>
      <xdr:colOff>517525</xdr:colOff>
      <xdr:row>78</xdr:row>
      <xdr:rowOff>103108</xdr:rowOff>
    </xdr:to>
    <xdr:cxnSp macro="">
      <xdr:nvCxnSpPr>
        <xdr:cNvPr id="836" name="直線コネクタ 835"/>
        <xdr:cNvCxnSpPr/>
      </xdr:nvCxnSpPr>
      <xdr:spPr>
        <a:xfrm flipV="1">
          <a:off x="19545300" y="13436366"/>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75251</xdr:rowOff>
    </xdr:from>
    <xdr:to>
      <xdr:col>28</xdr:col>
      <xdr:colOff>314325</xdr:colOff>
      <xdr:row>78</xdr:row>
      <xdr:rowOff>103108</xdr:rowOff>
    </xdr:to>
    <xdr:cxnSp macro="">
      <xdr:nvCxnSpPr>
        <xdr:cNvPr id="839" name="直線コネクタ 838"/>
        <xdr:cNvCxnSpPr/>
      </xdr:nvCxnSpPr>
      <xdr:spPr>
        <a:xfrm>
          <a:off x="18656300" y="13448351"/>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73780</xdr:rowOff>
    </xdr:from>
    <xdr:to>
      <xdr:col>32</xdr:col>
      <xdr:colOff>238125</xdr:colOff>
      <xdr:row>79</xdr:row>
      <xdr:rowOff>3930</xdr:rowOff>
    </xdr:to>
    <xdr:sp macro="" textlink="">
      <xdr:nvSpPr>
        <xdr:cNvPr id="849" name="円/楕円 848"/>
        <xdr:cNvSpPr/>
      </xdr:nvSpPr>
      <xdr:spPr>
        <a:xfrm>
          <a:off x="22110700" y="134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52207</xdr:rowOff>
    </xdr:from>
    <xdr:ext cx="534377" cy="259045"/>
    <xdr:sp macro="" textlink="">
      <xdr:nvSpPr>
        <xdr:cNvPr id="850" name="繰出金該当値テキスト"/>
        <xdr:cNvSpPr txBox="1"/>
      </xdr:nvSpPr>
      <xdr:spPr>
        <a:xfrm>
          <a:off x="22212300" y="134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74808</xdr:rowOff>
    </xdr:from>
    <xdr:to>
      <xdr:col>31</xdr:col>
      <xdr:colOff>85725</xdr:colOff>
      <xdr:row>79</xdr:row>
      <xdr:rowOff>4958</xdr:rowOff>
    </xdr:to>
    <xdr:sp macro="" textlink="">
      <xdr:nvSpPr>
        <xdr:cNvPr id="851" name="円/楕円 850"/>
        <xdr:cNvSpPr/>
      </xdr:nvSpPr>
      <xdr:spPr>
        <a:xfrm>
          <a:off x="21272500" y="134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167535</xdr:rowOff>
    </xdr:from>
    <xdr:ext cx="534377" cy="259045"/>
    <xdr:sp macro="" textlink="">
      <xdr:nvSpPr>
        <xdr:cNvPr id="852" name="テキスト ボックス 851"/>
        <xdr:cNvSpPr txBox="1"/>
      </xdr:nvSpPr>
      <xdr:spPr>
        <a:xfrm>
          <a:off x="21056111" y="135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12466</xdr:rowOff>
    </xdr:from>
    <xdr:to>
      <xdr:col>29</xdr:col>
      <xdr:colOff>568325</xdr:colOff>
      <xdr:row>78</xdr:row>
      <xdr:rowOff>114066</xdr:rowOff>
    </xdr:to>
    <xdr:sp macro="" textlink="">
      <xdr:nvSpPr>
        <xdr:cNvPr id="853" name="円/楕円 852"/>
        <xdr:cNvSpPr/>
      </xdr:nvSpPr>
      <xdr:spPr>
        <a:xfrm>
          <a:off x="20383500" y="133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105193</xdr:rowOff>
    </xdr:from>
    <xdr:ext cx="534377" cy="259045"/>
    <xdr:sp macro="" textlink="">
      <xdr:nvSpPr>
        <xdr:cNvPr id="854" name="テキスト ボックス 853"/>
        <xdr:cNvSpPr txBox="1"/>
      </xdr:nvSpPr>
      <xdr:spPr>
        <a:xfrm>
          <a:off x="20167111" y="134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52308</xdr:rowOff>
    </xdr:from>
    <xdr:to>
      <xdr:col>28</xdr:col>
      <xdr:colOff>365125</xdr:colOff>
      <xdr:row>78</xdr:row>
      <xdr:rowOff>153908</xdr:rowOff>
    </xdr:to>
    <xdr:sp macro="" textlink="">
      <xdr:nvSpPr>
        <xdr:cNvPr id="855" name="円/楕円 854"/>
        <xdr:cNvSpPr/>
      </xdr:nvSpPr>
      <xdr:spPr>
        <a:xfrm>
          <a:off x="19494500" y="134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145035</xdr:rowOff>
    </xdr:from>
    <xdr:ext cx="534377" cy="259045"/>
    <xdr:sp macro="" textlink="">
      <xdr:nvSpPr>
        <xdr:cNvPr id="856" name="テキスト ボックス 855"/>
        <xdr:cNvSpPr txBox="1"/>
      </xdr:nvSpPr>
      <xdr:spPr>
        <a:xfrm>
          <a:off x="19278111" y="135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24451</xdr:rowOff>
    </xdr:from>
    <xdr:to>
      <xdr:col>27</xdr:col>
      <xdr:colOff>161925</xdr:colOff>
      <xdr:row>78</xdr:row>
      <xdr:rowOff>126051</xdr:rowOff>
    </xdr:to>
    <xdr:sp macro="" textlink="">
      <xdr:nvSpPr>
        <xdr:cNvPr id="857" name="円/楕円 856"/>
        <xdr:cNvSpPr/>
      </xdr:nvSpPr>
      <xdr:spPr>
        <a:xfrm>
          <a:off x="18605500" y="133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117178</xdr:rowOff>
    </xdr:from>
    <xdr:ext cx="534377" cy="259045"/>
    <xdr:sp macro="" textlink="">
      <xdr:nvSpPr>
        <xdr:cNvPr id="858" name="テキスト ボックス 857"/>
        <xdr:cNvSpPr txBox="1"/>
      </xdr:nvSpPr>
      <xdr:spPr>
        <a:xfrm>
          <a:off x="18389111" y="134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歳出総額は住民１人当たり２８９，８９０円となっている。</a:t>
          </a:r>
          <a:endParaRPr kumimoji="1" lang="en-US" altLang="ja-JP" sz="1300">
            <a:latin typeface="ＭＳ Ｐゴシック"/>
          </a:endParaRPr>
        </a:p>
        <a:p>
          <a:r>
            <a:rPr kumimoji="1" lang="ja-JP" altLang="en-US" sz="1300">
              <a:latin typeface="ＭＳ Ｐゴシック"/>
            </a:rPr>
            <a:t>主な構成項目である、人件費や扶助費については、類似団体と比較し低い傾向にある。</a:t>
          </a:r>
          <a:endParaRPr kumimoji="1" lang="en-US" altLang="ja-JP" sz="1300">
            <a:latin typeface="ＭＳ Ｐゴシック"/>
          </a:endParaRPr>
        </a:p>
        <a:p>
          <a:r>
            <a:rPr kumimoji="1" lang="ja-JP" altLang="en-US" sz="1300">
              <a:latin typeface="ＭＳ Ｐゴシック"/>
            </a:rPr>
            <a:t>また、前年から大幅に増加している普通建設事業費（うち更新整備）については、新庁舎建設事業等が要因となっており、前年から減少している積立金については、財政調整基金や庁舎建設基金の積立額の減額等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71,584
70,252
31.66
21,324,089
20,751,492
518,965
12,491,584
16,247,466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145186</xdr:rowOff>
    </xdr:from>
    <xdr:to>
      <xdr:col>6</xdr:col>
      <xdr:colOff>511175</xdr:colOff>
      <xdr:row>36</xdr:row>
      <xdr:rowOff>61976</xdr:rowOff>
    </xdr:to>
    <xdr:cxnSp macro="">
      <xdr:nvCxnSpPr>
        <xdr:cNvPr id="59" name="直線コネクタ 58"/>
        <xdr:cNvCxnSpPr/>
      </xdr:nvCxnSpPr>
      <xdr:spPr>
        <a:xfrm>
          <a:off x="3797300" y="6145936"/>
          <a:ext cx="8382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145186</xdr:rowOff>
    </xdr:from>
    <xdr:to>
      <xdr:col>5</xdr:col>
      <xdr:colOff>358775</xdr:colOff>
      <xdr:row>35</xdr:row>
      <xdr:rowOff>169875</xdr:rowOff>
    </xdr:to>
    <xdr:cxnSp macro="">
      <xdr:nvCxnSpPr>
        <xdr:cNvPr id="62" name="直線コネクタ 61"/>
        <xdr:cNvCxnSpPr/>
      </xdr:nvCxnSpPr>
      <xdr:spPr>
        <a:xfrm flipV="1">
          <a:off x="2908300" y="61459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166218</xdr:rowOff>
    </xdr:from>
    <xdr:to>
      <xdr:col>4</xdr:col>
      <xdr:colOff>155575</xdr:colOff>
      <xdr:row>35</xdr:row>
      <xdr:rowOff>169875</xdr:rowOff>
    </xdr:to>
    <xdr:cxnSp macro="">
      <xdr:nvCxnSpPr>
        <xdr:cNvPr id="65" name="直線コネクタ 64"/>
        <xdr:cNvCxnSpPr/>
      </xdr:nvCxnSpPr>
      <xdr:spPr>
        <a:xfrm>
          <a:off x="2019300" y="61669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124613</xdr:rowOff>
    </xdr:from>
    <xdr:to>
      <xdr:col>2</xdr:col>
      <xdr:colOff>638175</xdr:colOff>
      <xdr:row>35</xdr:row>
      <xdr:rowOff>166218</xdr:rowOff>
    </xdr:to>
    <xdr:cxnSp macro="">
      <xdr:nvCxnSpPr>
        <xdr:cNvPr id="68" name="直線コネクタ 67"/>
        <xdr:cNvCxnSpPr/>
      </xdr:nvCxnSpPr>
      <xdr:spPr>
        <a:xfrm>
          <a:off x="1130300" y="612536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11176</xdr:rowOff>
    </xdr:from>
    <xdr:to>
      <xdr:col>6</xdr:col>
      <xdr:colOff>561975</xdr:colOff>
      <xdr:row>36</xdr:row>
      <xdr:rowOff>112776</xdr:rowOff>
    </xdr:to>
    <xdr:sp macro="" textlink="">
      <xdr:nvSpPr>
        <xdr:cNvPr id="78" name="円/楕円 77"/>
        <xdr:cNvSpPr/>
      </xdr:nvSpPr>
      <xdr:spPr>
        <a:xfrm>
          <a:off x="4584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161053</xdr:rowOff>
    </xdr:from>
    <xdr:ext cx="469744" cy="259045"/>
    <xdr:sp macro="" textlink="">
      <xdr:nvSpPr>
        <xdr:cNvPr id="79" name="議会費該当値テキスト"/>
        <xdr:cNvSpPr txBox="1"/>
      </xdr:nvSpPr>
      <xdr:spPr>
        <a:xfrm>
          <a:off x="4686300"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94386</xdr:rowOff>
    </xdr:from>
    <xdr:to>
      <xdr:col>5</xdr:col>
      <xdr:colOff>409575</xdr:colOff>
      <xdr:row>36</xdr:row>
      <xdr:rowOff>24536</xdr:rowOff>
    </xdr:to>
    <xdr:sp macro="" textlink="">
      <xdr:nvSpPr>
        <xdr:cNvPr id="80" name="円/楕円 79"/>
        <xdr:cNvSpPr/>
      </xdr:nvSpPr>
      <xdr:spPr>
        <a:xfrm>
          <a:off x="3746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15663</xdr:rowOff>
    </xdr:from>
    <xdr:ext cx="469744" cy="259045"/>
    <xdr:sp macro="" textlink="">
      <xdr:nvSpPr>
        <xdr:cNvPr id="81" name="テキスト ボックス 80"/>
        <xdr:cNvSpPr txBox="1"/>
      </xdr:nvSpPr>
      <xdr:spPr>
        <a:xfrm>
          <a:off x="3562427"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119075</xdr:rowOff>
    </xdr:from>
    <xdr:to>
      <xdr:col>4</xdr:col>
      <xdr:colOff>206375</xdr:colOff>
      <xdr:row>36</xdr:row>
      <xdr:rowOff>49225</xdr:rowOff>
    </xdr:to>
    <xdr:sp macro="" textlink="">
      <xdr:nvSpPr>
        <xdr:cNvPr id="82" name="円/楕円 81"/>
        <xdr:cNvSpPr/>
      </xdr:nvSpPr>
      <xdr:spPr>
        <a:xfrm>
          <a:off x="2857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40352</xdr:rowOff>
    </xdr:from>
    <xdr:ext cx="469744" cy="259045"/>
    <xdr:sp macro="" textlink="">
      <xdr:nvSpPr>
        <xdr:cNvPr id="83" name="テキスト ボックス 82"/>
        <xdr:cNvSpPr txBox="1"/>
      </xdr:nvSpPr>
      <xdr:spPr>
        <a:xfrm>
          <a:off x="2673427"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115418</xdr:rowOff>
    </xdr:from>
    <xdr:to>
      <xdr:col>3</xdr:col>
      <xdr:colOff>3175</xdr:colOff>
      <xdr:row>36</xdr:row>
      <xdr:rowOff>45568</xdr:rowOff>
    </xdr:to>
    <xdr:sp macro="" textlink="">
      <xdr:nvSpPr>
        <xdr:cNvPr id="84" name="円/楕円 83"/>
        <xdr:cNvSpPr/>
      </xdr:nvSpPr>
      <xdr:spPr>
        <a:xfrm>
          <a:off x="1968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36695</xdr:rowOff>
    </xdr:from>
    <xdr:ext cx="469744" cy="259045"/>
    <xdr:sp macro="" textlink="">
      <xdr:nvSpPr>
        <xdr:cNvPr id="85" name="テキスト ボックス 84"/>
        <xdr:cNvSpPr txBox="1"/>
      </xdr:nvSpPr>
      <xdr:spPr>
        <a:xfrm>
          <a:off x="1784427"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73813</xdr:rowOff>
    </xdr:from>
    <xdr:to>
      <xdr:col>1</xdr:col>
      <xdr:colOff>485775</xdr:colOff>
      <xdr:row>36</xdr:row>
      <xdr:rowOff>3963</xdr:rowOff>
    </xdr:to>
    <xdr:sp macro="" textlink="">
      <xdr:nvSpPr>
        <xdr:cNvPr id="86" name="円/楕円 85"/>
        <xdr:cNvSpPr/>
      </xdr:nvSpPr>
      <xdr:spPr>
        <a:xfrm>
          <a:off x="10795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166540</xdr:rowOff>
    </xdr:from>
    <xdr:ext cx="469744" cy="259045"/>
    <xdr:sp macro="" textlink="">
      <xdr:nvSpPr>
        <xdr:cNvPr id="87" name="テキスト ボックス 86"/>
        <xdr:cNvSpPr txBox="1"/>
      </xdr:nvSpPr>
      <xdr:spPr>
        <a:xfrm>
          <a:off x="895427" y="61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140927</xdr:rowOff>
    </xdr:from>
    <xdr:to>
      <xdr:col>6</xdr:col>
      <xdr:colOff>511175</xdr:colOff>
      <xdr:row>57</xdr:row>
      <xdr:rowOff>78511</xdr:rowOff>
    </xdr:to>
    <xdr:cxnSp macro="">
      <xdr:nvCxnSpPr>
        <xdr:cNvPr id="116" name="直線コネクタ 115"/>
        <xdr:cNvCxnSpPr/>
      </xdr:nvCxnSpPr>
      <xdr:spPr>
        <a:xfrm>
          <a:off x="3797300" y="9742127"/>
          <a:ext cx="838200" cy="10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140927</xdr:rowOff>
    </xdr:from>
    <xdr:to>
      <xdr:col>5</xdr:col>
      <xdr:colOff>358775</xdr:colOff>
      <xdr:row>57</xdr:row>
      <xdr:rowOff>46843</xdr:rowOff>
    </xdr:to>
    <xdr:cxnSp macro="">
      <xdr:nvCxnSpPr>
        <xdr:cNvPr id="119" name="直線コネクタ 118"/>
        <xdr:cNvCxnSpPr/>
      </xdr:nvCxnSpPr>
      <xdr:spPr>
        <a:xfrm flipV="1">
          <a:off x="2908300" y="9742127"/>
          <a:ext cx="889000" cy="7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46241</xdr:rowOff>
    </xdr:from>
    <xdr:to>
      <xdr:col>4</xdr:col>
      <xdr:colOff>155575</xdr:colOff>
      <xdr:row>57</xdr:row>
      <xdr:rowOff>46843</xdr:rowOff>
    </xdr:to>
    <xdr:cxnSp macro="">
      <xdr:nvCxnSpPr>
        <xdr:cNvPr id="122" name="直線コネクタ 121"/>
        <xdr:cNvCxnSpPr/>
      </xdr:nvCxnSpPr>
      <xdr:spPr>
        <a:xfrm>
          <a:off x="2019300" y="9818891"/>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42415</xdr:rowOff>
    </xdr:from>
    <xdr:to>
      <xdr:col>2</xdr:col>
      <xdr:colOff>638175</xdr:colOff>
      <xdr:row>57</xdr:row>
      <xdr:rowOff>46241</xdr:rowOff>
    </xdr:to>
    <xdr:cxnSp macro="">
      <xdr:nvCxnSpPr>
        <xdr:cNvPr id="125" name="直線コネクタ 124"/>
        <xdr:cNvCxnSpPr/>
      </xdr:nvCxnSpPr>
      <xdr:spPr>
        <a:xfrm>
          <a:off x="1130300" y="9815065"/>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27711</xdr:rowOff>
    </xdr:from>
    <xdr:to>
      <xdr:col>6</xdr:col>
      <xdr:colOff>561975</xdr:colOff>
      <xdr:row>57</xdr:row>
      <xdr:rowOff>129311</xdr:rowOff>
    </xdr:to>
    <xdr:sp macro="" textlink="">
      <xdr:nvSpPr>
        <xdr:cNvPr id="135" name="円/楕円 134"/>
        <xdr:cNvSpPr/>
      </xdr:nvSpPr>
      <xdr:spPr>
        <a:xfrm>
          <a:off x="4584700" y="98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90127</xdr:rowOff>
    </xdr:from>
    <xdr:to>
      <xdr:col>5</xdr:col>
      <xdr:colOff>409575</xdr:colOff>
      <xdr:row>57</xdr:row>
      <xdr:rowOff>20277</xdr:rowOff>
    </xdr:to>
    <xdr:sp macro="" textlink="">
      <xdr:nvSpPr>
        <xdr:cNvPr id="137" name="円/楕円 136"/>
        <xdr:cNvSpPr/>
      </xdr:nvSpPr>
      <xdr:spPr>
        <a:xfrm>
          <a:off x="3746500" y="96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11404</xdr:rowOff>
    </xdr:from>
    <xdr:ext cx="534377" cy="259045"/>
    <xdr:sp macro="" textlink="">
      <xdr:nvSpPr>
        <xdr:cNvPr id="138" name="テキスト ボックス 137"/>
        <xdr:cNvSpPr txBox="1"/>
      </xdr:nvSpPr>
      <xdr:spPr>
        <a:xfrm>
          <a:off x="3530111" y="97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167493</xdr:rowOff>
    </xdr:from>
    <xdr:to>
      <xdr:col>4</xdr:col>
      <xdr:colOff>206375</xdr:colOff>
      <xdr:row>57</xdr:row>
      <xdr:rowOff>97643</xdr:rowOff>
    </xdr:to>
    <xdr:sp macro="" textlink="">
      <xdr:nvSpPr>
        <xdr:cNvPr id="139" name="円/楕円 138"/>
        <xdr:cNvSpPr/>
      </xdr:nvSpPr>
      <xdr:spPr>
        <a:xfrm>
          <a:off x="2857500" y="97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88770</xdr:rowOff>
    </xdr:from>
    <xdr:ext cx="534377" cy="259045"/>
    <xdr:sp macro="" textlink="">
      <xdr:nvSpPr>
        <xdr:cNvPr id="140" name="テキスト ボックス 139"/>
        <xdr:cNvSpPr txBox="1"/>
      </xdr:nvSpPr>
      <xdr:spPr>
        <a:xfrm>
          <a:off x="2641111" y="98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166891</xdr:rowOff>
    </xdr:from>
    <xdr:to>
      <xdr:col>3</xdr:col>
      <xdr:colOff>3175</xdr:colOff>
      <xdr:row>57</xdr:row>
      <xdr:rowOff>97041</xdr:rowOff>
    </xdr:to>
    <xdr:sp macro="" textlink="">
      <xdr:nvSpPr>
        <xdr:cNvPr id="141" name="円/楕円 140"/>
        <xdr:cNvSpPr/>
      </xdr:nvSpPr>
      <xdr:spPr>
        <a:xfrm>
          <a:off x="1968500" y="9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88168</xdr:rowOff>
    </xdr:from>
    <xdr:ext cx="534377" cy="259045"/>
    <xdr:sp macro="" textlink="">
      <xdr:nvSpPr>
        <xdr:cNvPr id="142" name="テキスト ボックス 141"/>
        <xdr:cNvSpPr txBox="1"/>
      </xdr:nvSpPr>
      <xdr:spPr>
        <a:xfrm>
          <a:off x="1752111" y="98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163065</xdr:rowOff>
    </xdr:from>
    <xdr:to>
      <xdr:col>1</xdr:col>
      <xdr:colOff>485775</xdr:colOff>
      <xdr:row>57</xdr:row>
      <xdr:rowOff>93215</xdr:rowOff>
    </xdr:to>
    <xdr:sp macro="" textlink="">
      <xdr:nvSpPr>
        <xdr:cNvPr id="143" name="円/楕円 142"/>
        <xdr:cNvSpPr/>
      </xdr:nvSpPr>
      <xdr:spPr>
        <a:xfrm>
          <a:off x="1079500" y="97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84342</xdr:rowOff>
    </xdr:from>
    <xdr:ext cx="534377" cy="259045"/>
    <xdr:sp macro="" textlink="">
      <xdr:nvSpPr>
        <xdr:cNvPr id="144" name="テキスト ボックス 143"/>
        <xdr:cNvSpPr txBox="1"/>
      </xdr:nvSpPr>
      <xdr:spPr>
        <a:xfrm>
          <a:off x="863111" y="98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20816</xdr:rowOff>
    </xdr:from>
    <xdr:to>
      <xdr:col>6</xdr:col>
      <xdr:colOff>511175</xdr:colOff>
      <xdr:row>77</xdr:row>
      <xdr:rowOff>54597</xdr:rowOff>
    </xdr:to>
    <xdr:cxnSp macro="">
      <xdr:nvCxnSpPr>
        <xdr:cNvPr id="174" name="直線コネクタ 173"/>
        <xdr:cNvCxnSpPr/>
      </xdr:nvCxnSpPr>
      <xdr:spPr>
        <a:xfrm flipV="1">
          <a:off x="3797300" y="13222466"/>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54597</xdr:rowOff>
    </xdr:from>
    <xdr:to>
      <xdr:col>5</xdr:col>
      <xdr:colOff>358775</xdr:colOff>
      <xdr:row>77</xdr:row>
      <xdr:rowOff>107493</xdr:rowOff>
    </xdr:to>
    <xdr:cxnSp macro="">
      <xdr:nvCxnSpPr>
        <xdr:cNvPr id="177" name="直線コネクタ 176"/>
        <xdr:cNvCxnSpPr/>
      </xdr:nvCxnSpPr>
      <xdr:spPr>
        <a:xfrm flipV="1">
          <a:off x="2908300" y="13256247"/>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107493</xdr:rowOff>
    </xdr:from>
    <xdr:to>
      <xdr:col>4</xdr:col>
      <xdr:colOff>155575</xdr:colOff>
      <xdr:row>78</xdr:row>
      <xdr:rowOff>24104</xdr:rowOff>
    </xdr:to>
    <xdr:cxnSp macro="">
      <xdr:nvCxnSpPr>
        <xdr:cNvPr id="180" name="直線コネクタ 179"/>
        <xdr:cNvCxnSpPr/>
      </xdr:nvCxnSpPr>
      <xdr:spPr>
        <a:xfrm flipV="1">
          <a:off x="2019300" y="13309143"/>
          <a:ext cx="8890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24104</xdr:rowOff>
    </xdr:from>
    <xdr:to>
      <xdr:col>2</xdr:col>
      <xdr:colOff>638175</xdr:colOff>
      <xdr:row>78</xdr:row>
      <xdr:rowOff>60173</xdr:rowOff>
    </xdr:to>
    <xdr:cxnSp macro="">
      <xdr:nvCxnSpPr>
        <xdr:cNvPr id="183" name="直線コネクタ 182"/>
        <xdr:cNvCxnSpPr/>
      </xdr:nvCxnSpPr>
      <xdr:spPr>
        <a:xfrm flipV="1">
          <a:off x="1130300" y="13397204"/>
          <a:ext cx="889000" cy="3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141466</xdr:rowOff>
    </xdr:from>
    <xdr:to>
      <xdr:col>6</xdr:col>
      <xdr:colOff>561975</xdr:colOff>
      <xdr:row>77</xdr:row>
      <xdr:rowOff>71616</xdr:rowOff>
    </xdr:to>
    <xdr:sp macro="" textlink="">
      <xdr:nvSpPr>
        <xdr:cNvPr id="193" name="円/楕円 192"/>
        <xdr:cNvSpPr/>
      </xdr:nvSpPr>
      <xdr:spPr>
        <a:xfrm>
          <a:off x="4584700" y="131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119893</xdr:rowOff>
    </xdr:from>
    <xdr:ext cx="599010" cy="259045"/>
    <xdr:sp macro="" textlink="">
      <xdr:nvSpPr>
        <xdr:cNvPr id="194" name="民生費該当値テキスト"/>
        <xdr:cNvSpPr txBox="1"/>
      </xdr:nvSpPr>
      <xdr:spPr>
        <a:xfrm>
          <a:off x="4686300" y="131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3797</xdr:rowOff>
    </xdr:from>
    <xdr:to>
      <xdr:col>5</xdr:col>
      <xdr:colOff>409575</xdr:colOff>
      <xdr:row>77</xdr:row>
      <xdr:rowOff>105397</xdr:rowOff>
    </xdr:to>
    <xdr:sp macro="" textlink="">
      <xdr:nvSpPr>
        <xdr:cNvPr id="195" name="円/楕円 194"/>
        <xdr:cNvSpPr/>
      </xdr:nvSpPr>
      <xdr:spPr>
        <a:xfrm>
          <a:off x="3746500" y="132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96524</xdr:rowOff>
    </xdr:from>
    <xdr:ext cx="599010" cy="259045"/>
    <xdr:sp macro="" textlink="">
      <xdr:nvSpPr>
        <xdr:cNvPr id="196" name="テキスト ボックス 195"/>
        <xdr:cNvSpPr txBox="1"/>
      </xdr:nvSpPr>
      <xdr:spPr>
        <a:xfrm>
          <a:off x="3497794" y="1329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56693</xdr:rowOff>
    </xdr:from>
    <xdr:to>
      <xdr:col>4</xdr:col>
      <xdr:colOff>206375</xdr:colOff>
      <xdr:row>77</xdr:row>
      <xdr:rowOff>158293</xdr:rowOff>
    </xdr:to>
    <xdr:sp macro="" textlink="">
      <xdr:nvSpPr>
        <xdr:cNvPr id="197" name="円/楕円 196"/>
        <xdr:cNvSpPr/>
      </xdr:nvSpPr>
      <xdr:spPr>
        <a:xfrm>
          <a:off x="2857500" y="132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149420</xdr:rowOff>
    </xdr:from>
    <xdr:ext cx="599010" cy="259045"/>
    <xdr:sp macro="" textlink="">
      <xdr:nvSpPr>
        <xdr:cNvPr id="198" name="テキスト ボックス 197"/>
        <xdr:cNvSpPr txBox="1"/>
      </xdr:nvSpPr>
      <xdr:spPr>
        <a:xfrm>
          <a:off x="2608794" y="133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144754</xdr:rowOff>
    </xdr:from>
    <xdr:to>
      <xdr:col>3</xdr:col>
      <xdr:colOff>3175</xdr:colOff>
      <xdr:row>78</xdr:row>
      <xdr:rowOff>74904</xdr:rowOff>
    </xdr:to>
    <xdr:sp macro="" textlink="">
      <xdr:nvSpPr>
        <xdr:cNvPr id="199" name="円/楕円 198"/>
        <xdr:cNvSpPr/>
      </xdr:nvSpPr>
      <xdr:spPr>
        <a:xfrm>
          <a:off x="19685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66031</xdr:rowOff>
    </xdr:from>
    <xdr:ext cx="599010" cy="259045"/>
    <xdr:sp macro="" textlink="">
      <xdr:nvSpPr>
        <xdr:cNvPr id="200" name="テキスト ボックス 199"/>
        <xdr:cNvSpPr txBox="1"/>
      </xdr:nvSpPr>
      <xdr:spPr>
        <a:xfrm>
          <a:off x="1719794" y="1343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9373</xdr:rowOff>
    </xdr:from>
    <xdr:to>
      <xdr:col>1</xdr:col>
      <xdr:colOff>485775</xdr:colOff>
      <xdr:row>78</xdr:row>
      <xdr:rowOff>110973</xdr:rowOff>
    </xdr:to>
    <xdr:sp macro="" textlink="">
      <xdr:nvSpPr>
        <xdr:cNvPr id="201" name="円/楕円 200"/>
        <xdr:cNvSpPr/>
      </xdr:nvSpPr>
      <xdr:spPr>
        <a:xfrm>
          <a:off x="1079500" y="133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102100</xdr:rowOff>
    </xdr:from>
    <xdr:ext cx="599010" cy="259045"/>
    <xdr:sp macro="" textlink="">
      <xdr:nvSpPr>
        <xdr:cNvPr id="202" name="テキスト ボックス 201"/>
        <xdr:cNvSpPr txBox="1"/>
      </xdr:nvSpPr>
      <xdr:spPr>
        <a:xfrm>
          <a:off x="830794" y="1347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39839</xdr:rowOff>
    </xdr:from>
    <xdr:to>
      <xdr:col>6</xdr:col>
      <xdr:colOff>511175</xdr:colOff>
      <xdr:row>99</xdr:row>
      <xdr:rowOff>46507</xdr:rowOff>
    </xdr:to>
    <xdr:cxnSp macro="">
      <xdr:nvCxnSpPr>
        <xdr:cNvPr id="232" name="直線コネクタ 231"/>
        <xdr:cNvCxnSpPr/>
      </xdr:nvCxnSpPr>
      <xdr:spPr>
        <a:xfrm flipV="1">
          <a:off x="3797300" y="17013389"/>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46507</xdr:rowOff>
    </xdr:from>
    <xdr:to>
      <xdr:col>5</xdr:col>
      <xdr:colOff>358775</xdr:colOff>
      <xdr:row>99</xdr:row>
      <xdr:rowOff>65863</xdr:rowOff>
    </xdr:to>
    <xdr:cxnSp macro="">
      <xdr:nvCxnSpPr>
        <xdr:cNvPr id="235" name="直線コネクタ 234"/>
        <xdr:cNvCxnSpPr/>
      </xdr:nvCxnSpPr>
      <xdr:spPr>
        <a:xfrm flipV="1">
          <a:off x="2908300" y="17020057"/>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65481</xdr:rowOff>
    </xdr:from>
    <xdr:to>
      <xdr:col>4</xdr:col>
      <xdr:colOff>155575</xdr:colOff>
      <xdr:row>99</xdr:row>
      <xdr:rowOff>65863</xdr:rowOff>
    </xdr:to>
    <xdr:cxnSp macro="">
      <xdr:nvCxnSpPr>
        <xdr:cNvPr id="238" name="直線コネクタ 237"/>
        <xdr:cNvCxnSpPr/>
      </xdr:nvCxnSpPr>
      <xdr:spPr>
        <a:xfrm>
          <a:off x="2019300" y="1703903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44165</xdr:rowOff>
    </xdr:from>
    <xdr:to>
      <xdr:col>2</xdr:col>
      <xdr:colOff>638175</xdr:colOff>
      <xdr:row>99</xdr:row>
      <xdr:rowOff>65481</xdr:rowOff>
    </xdr:to>
    <xdr:cxnSp macro="">
      <xdr:nvCxnSpPr>
        <xdr:cNvPr id="241" name="直線コネクタ 240"/>
        <xdr:cNvCxnSpPr/>
      </xdr:nvCxnSpPr>
      <xdr:spPr>
        <a:xfrm>
          <a:off x="1130300" y="17017715"/>
          <a:ext cx="8890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160489</xdr:rowOff>
    </xdr:from>
    <xdr:to>
      <xdr:col>6</xdr:col>
      <xdr:colOff>561975</xdr:colOff>
      <xdr:row>99</xdr:row>
      <xdr:rowOff>90639</xdr:rowOff>
    </xdr:to>
    <xdr:sp macro="" textlink="">
      <xdr:nvSpPr>
        <xdr:cNvPr id="251" name="円/楕円 250"/>
        <xdr:cNvSpPr/>
      </xdr:nvSpPr>
      <xdr:spPr>
        <a:xfrm>
          <a:off x="45847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75416</xdr:rowOff>
    </xdr:from>
    <xdr:ext cx="534377" cy="259045"/>
    <xdr:sp macro="" textlink="">
      <xdr:nvSpPr>
        <xdr:cNvPr id="252" name="衛生費該当値テキスト"/>
        <xdr:cNvSpPr txBox="1"/>
      </xdr:nvSpPr>
      <xdr:spPr>
        <a:xfrm>
          <a:off x="4686300" y="168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167157</xdr:rowOff>
    </xdr:from>
    <xdr:to>
      <xdr:col>5</xdr:col>
      <xdr:colOff>409575</xdr:colOff>
      <xdr:row>99</xdr:row>
      <xdr:rowOff>97307</xdr:rowOff>
    </xdr:to>
    <xdr:sp macro="" textlink="">
      <xdr:nvSpPr>
        <xdr:cNvPr id="253" name="円/楕円 252"/>
        <xdr:cNvSpPr/>
      </xdr:nvSpPr>
      <xdr:spPr>
        <a:xfrm>
          <a:off x="3746500" y="169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88434</xdr:rowOff>
    </xdr:from>
    <xdr:ext cx="534377" cy="259045"/>
    <xdr:sp macro="" textlink="">
      <xdr:nvSpPr>
        <xdr:cNvPr id="254" name="テキスト ボックス 253"/>
        <xdr:cNvSpPr txBox="1"/>
      </xdr:nvSpPr>
      <xdr:spPr>
        <a:xfrm>
          <a:off x="3530111" y="1706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15063</xdr:rowOff>
    </xdr:from>
    <xdr:to>
      <xdr:col>4</xdr:col>
      <xdr:colOff>206375</xdr:colOff>
      <xdr:row>99</xdr:row>
      <xdr:rowOff>116663</xdr:rowOff>
    </xdr:to>
    <xdr:sp macro="" textlink="">
      <xdr:nvSpPr>
        <xdr:cNvPr id="255" name="円/楕円 254"/>
        <xdr:cNvSpPr/>
      </xdr:nvSpPr>
      <xdr:spPr>
        <a:xfrm>
          <a:off x="2857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107790</xdr:rowOff>
    </xdr:from>
    <xdr:ext cx="534377" cy="259045"/>
    <xdr:sp macro="" textlink="">
      <xdr:nvSpPr>
        <xdr:cNvPr id="256" name="テキスト ボックス 255"/>
        <xdr:cNvSpPr txBox="1"/>
      </xdr:nvSpPr>
      <xdr:spPr>
        <a:xfrm>
          <a:off x="2641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14681</xdr:rowOff>
    </xdr:from>
    <xdr:to>
      <xdr:col>3</xdr:col>
      <xdr:colOff>3175</xdr:colOff>
      <xdr:row>99</xdr:row>
      <xdr:rowOff>116281</xdr:rowOff>
    </xdr:to>
    <xdr:sp macro="" textlink="">
      <xdr:nvSpPr>
        <xdr:cNvPr id="257" name="円/楕円 256"/>
        <xdr:cNvSpPr/>
      </xdr:nvSpPr>
      <xdr:spPr>
        <a:xfrm>
          <a:off x="1968500" y="169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107408</xdr:rowOff>
    </xdr:from>
    <xdr:ext cx="534377" cy="259045"/>
    <xdr:sp macro="" textlink="">
      <xdr:nvSpPr>
        <xdr:cNvPr id="258" name="テキスト ボックス 257"/>
        <xdr:cNvSpPr txBox="1"/>
      </xdr:nvSpPr>
      <xdr:spPr>
        <a:xfrm>
          <a:off x="1752111" y="17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164815</xdr:rowOff>
    </xdr:from>
    <xdr:to>
      <xdr:col>1</xdr:col>
      <xdr:colOff>485775</xdr:colOff>
      <xdr:row>99</xdr:row>
      <xdr:rowOff>94965</xdr:rowOff>
    </xdr:to>
    <xdr:sp macro="" textlink="">
      <xdr:nvSpPr>
        <xdr:cNvPr id="259" name="円/楕円 258"/>
        <xdr:cNvSpPr/>
      </xdr:nvSpPr>
      <xdr:spPr>
        <a:xfrm>
          <a:off x="1079500" y="169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86092</xdr:rowOff>
    </xdr:from>
    <xdr:ext cx="534377" cy="259045"/>
    <xdr:sp macro="" textlink="">
      <xdr:nvSpPr>
        <xdr:cNvPr id="260" name="テキスト ボックス 259"/>
        <xdr:cNvSpPr txBox="1"/>
      </xdr:nvSpPr>
      <xdr:spPr>
        <a:xfrm>
          <a:off x="863111" y="170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170180</xdr:rowOff>
    </xdr:from>
    <xdr:to>
      <xdr:col>15</xdr:col>
      <xdr:colOff>180975</xdr:colOff>
      <xdr:row>38</xdr:row>
      <xdr:rowOff>1397</xdr:rowOff>
    </xdr:to>
    <xdr:cxnSp macro="">
      <xdr:nvCxnSpPr>
        <xdr:cNvPr id="289" name="直線コネクタ 288"/>
        <xdr:cNvCxnSpPr/>
      </xdr:nvCxnSpPr>
      <xdr:spPr>
        <a:xfrm flipV="1">
          <a:off x="9639300" y="651383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57023</xdr:rowOff>
    </xdr:from>
    <xdr:to>
      <xdr:col>14</xdr:col>
      <xdr:colOff>28575</xdr:colOff>
      <xdr:row>38</xdr:row>
      <xdr:rowOff>1397</xdr:rowOff>
    </xdr:to>
    <xdr:cxnSp macro="">
      <xdr:nvCxnSpPr>
        <xdr:cNvPr id="292" name="直線コネクタ 291"/>
        <xdr:cNvCxnSpPr/>
      </xdr:nvCxnSpPr>
      <xdr:spPr>
        <a:xfrm>
          <a:off x="8750300" y="640067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4" name="テキスト ボックス 293"/>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136271</xdr:rowOff>
    </xdr:from>
    <xdr:to>
      <xdr:col>12</xdr:col>
      <xdr:colOff>511175</xdr:colOff>
      <xdr:row>37</xdr:row>
      <xdr:rowOff>57023</xdr:rowOff>
    </xdr:to>
    <xdr:cxnSp macro="">
      <xdr:nvCxnSpPr>
        <xdr:cNvPr id="295" name="直線コネクタ 294"/>
        <xdr:cNvCxnSpPr/>
      </xdr:nvCxnSpPr>
      <xdr:spPr>
        <a:xfrm>
          <a:off x="7861300" y="6308471"/>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113792</xdr:rowOff>
    </xdr:from>
    <xdr:to>
      <xdr:col>11</xdr:col>
      <xdr:colOff>307975</xdr:colOff>
      <xdr:row>36</xdr:row>
      <xdr:rowOff>136271</xdr:rowOff>
    </xdr:to>
    <xdr:cxnSp macro="">
      <xdr:nvCxnSpPr>
        <xdr:cNvPr id="298" name="直線コネクタ 297"/>
        <xdr:cNvCxnSpPr/>
      </xdr:nvCxnSpPr>
      <xdr:spPr>
        <a:xfrm>
          <a:off x="6972300" y="5428742"/>
          <a:ext cx="889000" cy="87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119380</xdr:rowOff>
    </xdr:from>
    <xdr:to>
      <xdr:col>15</xdr:col>
      <xdr:colOff>231775</xdr:colOff>
      <xdr:row>38</xdr:row>
      <xdr:rowOff>49530</xdr:rowOff>
    </xdr:to>
    <xdr:sp macro="" textlink="">
      <xdr:nvSpPr>
        <xdr:cNvPr id="308" name="円/楕円 307"/>
        <xdr:cNvSpPr/>
      </xdr:nvSpPr>
      <xdr:spPr>
        <a:xfrm>
          <a:off x="10426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97807</xdr:rowOff>
    </xdr:from>
    <xdr:ext cx="378565" cy="259045"/>
    <xdr:sp macro="" textlink="">
      <xdr:nvSpPr>
        <xdr:cNvPr id="309" name="労働費該当値テキスト"/>
        <xdr:cNvSpPr txBox="1"/>
      </xdr:nvSpPr>
      <xdr:spPr>
        <a:xfrm>
          <a:off x="10528300" y="644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122047</xdr:rowOff>
    </xdr:from>
    <xdr:to>
      <xdr:col>14</xdr:col>
      <xdr:colOff>79375</xdr:colOff>
      <xdr:row>38</xdr:row>
      <xdr:rowOff>52197</xdr:rowOff>
    </xdr:to>
    <xdr:sp macro="" textlink="">
      <xdr:nvSpPr>
        <xdr:cNvPr id="310" name="円/楕円 309"/>
        <xdr:cNvSpPr/>
      </xdr:nvSpPr>
      <xdr:spPr>
        <a:xfrm>
          <a:off x="9588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43324</xdr:rowOff>
    </xdr:from>
    <xdr:ext cx="378565" cy="259045"/>
    <xdr:sp macro="" textlink="">
      <xdr:nvSpPr>
        <xdr:cNvPr id="311" name="テキスト ボックス 310"/>
        <xdr:cNvSpPr txBox="1"/>
      </xdr:nvSpPr>
      <xdr:spPr>
        <a:xfrm>
          <a:off x="9450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6223</xdr:rowOff>
    </xdr:from>
    <xdr:to>
      <xdr:col>12</xdr:col>
      <xdr:colOff>561975</xdr:colOff>
      <xdr:row>37</xdr:row>
      <xdr:rowOff>107823</xdr:rowOff>
    </xdr:to>
    <xdr:sp macro="" textlink="">
      <xdr:nvSpPr>
        <xdr:cNvPr id="312" name="円/楕円 311"/>
        <xdr:cNvSpPr/>
      </xdr:nvSpPr>
      <xdr:spPr>
        <a:xfrm>
          <a:off x="8699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98950</xdr:rowOff>
    </xdr:from>
    <xdr:ext cx="378565" cy="259045"/>
    <xdr:sp macro="" textlink="">
      <xdr:nvSpPr>
        <xdr:cNvPr id="313" name="テキスト ボックス 312"/>
        <xdr:cNvSpPr txBox="1"/>
      </xdr:nvSpPr>
      <xdr:spPr>
        <a:xfrm>
          <a:off x="8561017" y="644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85471</xdr:rowOff>
    </xdr:from>
    <xdr:to>
      <xdr:col>11</xdr:col>
      <xdr:colOff>358775</xdr:colOff>
      <xdr:row>37</xdr:row>
      <xdr:rowOff>15621</xdr:rowOff>
    </xdr:to>
    <xdr:sp macro="" textlink="">
      <xdr:nvSpPr>
        <xdr:cNvPr id="314" name="円/楕円 313"/>
        <xdr:cNvSpPr/>
      </xdr:nvSpPr>
      <xdr:spPr>
        <a:xfrm>
          <a:off x="7810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6748</xdr:rowOff>
    </xdr:from>
    <xdr:ext cx="469744" cy="259045"/>
    <xdr:sp macro="" textlink="">
      <xdr:nvSpPr>
        <xdr:cNvPr id="315" name="テキスト ボックス 314"/>
        <xdr:cNvSpPr txBox="1"/>
      </xdr:nvSpPr>
      <xdr:spPr>
        <a:xfrm>
          <a:off x="7626427"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62992</xdr:rowOff>
    </xdr:from>
    <xdr:to>
      <xdr:col>10</xdr:col>
      <xdr:colOff>155575</xdr:colOff>
      <xdr:row>31</xdr:row>
      <xdr:rowOff>164592</xdr:rowOff>
    </xdr:to>
    <xdr:sp macro="" textlink="">
      <xdr:nvSpPr>
        <xdr:cNvPr id="316" name="円/楕円 315"/>
        <xdr:cNvSpPr/>
      </xdr:nvSpPr>
      <xdr:spPr>
        <a:xfrm>
          <a:off x="6921500" y="53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9669</xdr:rowOff>
    </xdr:from>
    <xdr:ext cx="469744" cy="259045"/>
    <xdr:sp macro="" textlink="">
      <xdr:nvSpPr>
        <xdr:cNvPr id="317" name="テキスト ボックス 316"/>
        <xdr:cNvSpPr txBox="1"/>
      </xdr:nvSpPr>
      <xdr:spPr>
        <a:xfrm>
          <a:off x="6737427" y="51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20896</xdr:rowOff>
    </xdr:from>
    <xdr:to>
      <xdr:col>15</xdr:col>
      <xdr:colOff>180975</xdr:colOff>
      <xdr:row>58</xdr:row>
      <xdr:rowOff>35161</xdr:rowOff>
    </xdr:to>
    <xdr:cxnSp macro="">
      <xdr:nvCxnSpPr>
        <xdr:cNvPr id="344" name="直線コネクタ 343"/>
        <xdr:cNvCxnSpPr/>
      </xdr:nvCxnSpPr>
      <xdr:spPr>
        <a:xfrm flipV="1">
          <a:off x="9639300" y="9964996"/>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25080</xdr:rowOff>
    </xdr:from>
    <xdr:to>
      <xdr:col>14</xdr:col>
      <xdr:colOff>28575</xdr:colOff>
      <xdr:row>58</xdr:row>
      <xdr:rowOff>35161</xdr:rowOff>
    </xdr:to>
    <xdr:cxnSp macro="">
      <xdr:nvCxnSpPr>
        <xdr:cNvPr id="347" name="直線コネクタ 346"/>
        <xdr:cNvCxnSpPr/>
      </xdr:nvCxnSpPr>
      <xdr:spPr>
        <a:xfrm>
          <a:off x="8750300" y="9969180"/>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25080</xdr:rowOff>
    </xdr:from>
    <xdr:to>
      <xdr:col>12</xdr:col>
      <xdr:colOff>511175</xdr:colOff>
      <xdr:row>58</xdr:row>
      <xdr:rowOff>44831</xdr:rowOff>
    </xdr:to>
    <xdr:cxnSp macro="">
      <xdr:nvCxnSpPr>
        <xdr:cNvPr id="350" name="直線コネクタ 349"/>
        <xdr:cNvCxnSpPr/>
      </xdr:nvCxnSpPr>
      <xdr:spPr>
        <a:xfrm flipV="1">
          <a:off x="7861300" y="9969180"/>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44831</xdr:rowOff>
    </xdr:from>
    <xdr:to>
      <xdr:col>11</xdr:col>
      <xdr:colOff>307975</xdr:colOff>
      <xdr:row>58</xdr:row>
      <xdr:rowOff>50774</xdr:rowOff>
    </xdr:to>
    <xdr:cxnSp macro="">
      <xdr:nvCxnSpPr>
        <xdr:cNvPr id="353" name="直線コネクタ 352"/>
        <xdr:cNvCxnSpPr/>
      </xdr:nvCxnSpPr>
      <xdr:spPr>
        <a:xfrm flipV="1">
          <a:off x="6972300" y="998893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141546</xdr:rowOff>
    </xdr:from>
    <xdr:to>
      <xdr:col>15</xdr:col>
      <xdr:colOff>231775</xdr:colOff>
      <xdr:row>58</xdr:row>
      <xdr:rowOff>71696</xdr:rowOff>
    </xdr:to>
    <xdr:sp macro="" textlink="">
      <xdr:nvSpPr>
        <xdr:cNvPr id="363" name="円/楕円 362"/>
        <xdr:cNvSpPr/>
      </xdr:nvSpPr>
      <xdr:spPr>
        <a:xfrm>
          <a:off x="10426700" y="99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106691</xdr:rowOff>
    </xdr:from>
    <xdr:ext cx="469744" cy="259045"/>
    <xdr:sp macro="" textlink="">
      <xdr:nvSpPr>
        <xdr:cNvPr id="364" name="農林水産業費該当値テキスト"/>
        <xdr:cNvSpPr txBox="1"/>
      </xdr:nvSpPr>
      <xdr:spPr>
        <a:xfrm>
          <a:off x="10528300" y="98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155811</xdr:rowOff>
    </xdr:from>
    <xdr:to>
      <xdr:col>14</xdr:col>
      <xdr:colOff>79375</xdr:colOff>
      <xdr:row>58</xdr:row>
      <xdr:rowOff>85961</xdr:rowOff>
    </xdr:to>
    <xdr:sp macro="" textlink="">
      <xdr:nvSpPr>
        <xdr:cNvPr id="365" name="円/楕円 364"/>
        <xdr:cNvSpPr/>
      </xdr:nvSpPr>
      <xdr:spPr>
        <a:xfrm>
          <a:off x="9588500" y="99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77088</xdr:rowOff>
    </xdr:from>
    <xdr:ext cx="469744" cy="259045"/>
    <xdr:sp macro="" textlink="">
      <xdr:nvSpPr>
        <xdr:cNvPr id="366" name="テキスト ボックス 365"/>
        <xdr:cNvSpPr txBox="1"/>
      </xdr:nvSpPr>
      <xdr:spPr>
        <a:xfrm>
          <a:off x="9404427" y="100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145730</xdr:rowOff>
    </xdr:from>
    <xdr:to>
      <xdr:col>12</xdr:col>
      <xdr:colOff>561975</xdr:colOff>
      <xdr:row>58</xdr:row>
      <xdr:rowOff>75880</xdr:rowOff>
    </xdr:to>
    <xdr:sp macro="" textlink="">
      <xdr:nvSpPr>
        <xdr:cNvPr id="367" name="円/楕円 366"/>
        <xdr:cNvSpPr/>
      </xdr:nvSpPr>
      <xdr:spPr>
        <a:xfrm>
          <a:off x="8699500" y="99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67007</xdr:rowOff>
    </xdr:from>
    <xdr:ext cx="469744" cy="259045"/>
    <xdr:sp macro="" textlink="">
      <xdr:nvSpPr>
        <xdr:cNvPr id="368" name="テキスト ボックス 367"/>
        <xdr:cNvSpPr txBox="1"/>
      </xdr:nvSpPr>
      <xdr:spPr>
        <a:xfrm>
          <a:off x="8515427" y="100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165481</xdr:rowOff>
    </xdr:from>
    <xdr:to>
      <xdr:col>11</xdr:col>
      <xdr:colOff>358775</xdr:colOff>
      <xdr:row>58</xdr:row>
      <xdr:rowOff>95631</xdr:rowOff>
    </xdr:to>
    <xdr:sp macro="" textlink="">
      <xdr:nvSpPr>
        <xdr:cNvPr id="369" name="円/楕円 368"/>
        <xdr:cNvSpPr/>
      </xdr:nvSpPr>
      <xdr:spPr>
        <a:xfrm>
          <a:off x="78105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86758</xdr:rowOff>
    </xdr:from>
    <xdr:ext cx="469744" cy="259045"/>
    <xdr:sp macro="" textlink="">
      <xdr:nvSpPr>
        <xdr:cNvPr id="370" name="テキスト ボックス 369"/>
        <xdr:cNvSpPr txBox="1"/>
      </xdr:nvSpPr>
      <xdr:spPr>
        <a:xfrm>
          <a:off x="76264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171424</xdr:rowOff>
    </xdr:from>
    <xdr:to>
      <xdr:col>10</xdr:col>
      <xdr:colOff>155575</xdr:colOff>
      <xdr:row>58</xdr:row>
      <xdr:rowOff>101574</xdr:rowOff>
    </xdr:to>
    <xdr:sp macro="" textlink="">
      <xdr:nvSpPr>
        <xdr:cNvPr id="371" name="円/楕円 370"/>
        <xdr:cNvSpPr/>
      </xdr:nvSpPr>
      <xdr:spPr>
        <a:xfrm>
          <a:off x="6921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92701</xdr:rowOff>
    </xdr:from>
    <xdr:ext cx="469744" cy="259045"/>
    <xdr:sp macro="" textlink="">
      <xdr:nvSpPr>
        <xdr:cNvPr id="372" name="テキスト ボックス 371"/>
        <xdr:cNvSpPr txBox="1"/>
      </xdr:nvSpPr>
      <xdr:spPr>
        <a:xfrm>
          <a:off x="6737427" y="100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129260</xdr:rowOff>
    </xdr:from>
    <xdr:to>
      <xdr:col>15</xdr:col>
      <xdr:colOff>180975</xdr:colOff>
      <xdr:row>78</xdr:row>
      <xdr:rowOff>155930</xdr:rowOff>
    </xdr:to>
    <xdr:cxnSp macro="">
      <xdr:nvCxnSpPr>
        <xdr:cNvPr id="401" name="直線コネクタ 400"/>
        <xdr:cNvCxnSpPr/>
      </xdr:nvCxnSpPr>
      <xdr:spPr>
        <a:xfrm>
          <a:off x="9639300" y="13502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129260</xdr:rowOff>
    </xdr:from>
    <xdr:to>
      <xdr:col>14</xdr:col>
      <xdr:colOff>28575</xdr:colOff>
      <xdr:row>79</xdr:row>
      <xdr:rowOff>12942</xdr:rowOff>
    </xdr:to>
    <xdr:cxnSp macro="">
      <xdr:nvCxnSpPr>
        <xdr:cNvPr id="404" name="直線コネクタ 403"/>
        <xdr:cNvCxnSpPr/>
      </xdr:nvCxnSpPr>
      <xdr:spPr>
        <a:xfrm flipV="1">
          <a:off x="8750300" y="13502360"/>
          <a:ext cx="8890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6" name="テキスト ボックス 405"/>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10694</xdr:rowOff>
    </xdr:from>
    <xdr:to>
      <xdr:col>12</xdr:col>
      <xdr:colOff>511175</xdr:colOff>
      <xdr:row>79</xdr:row>
      <xdr:rowOff>12942</xdr:rowOff>
    </xdr:to>
    <xdr:cxnSp macro="">
      <xdr:nvCxnSpPr>
        <xdr:cNvPr id="407" name="直線コネクタ 406"/>
        <xdr:cNvCxnSpPr/>
      </xdr:nvCxnSpPr>
      <xdr:spPr>
        <a:xfrm>
          <a:off x="7861300" y="1355524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10694</xdr:rowOff>
    </xdr:from>
    <xdr:to>
      <xdr:col>11</xdr:col>
      <xdr:colOff>307975</xdr:colOff>
      <xdr:row>79</xdr:row>
      <xdr:rowOff>13703</xdr:rowOff>
    </xdr:to>
    <xdr:cxnSp macro="">
      <xdr:nvCxnSpPr>
        <xdr:cNvPr id="410" name="直線コネクタ 409"/>
        <xdr:cNvCxnSpPr/>
      </xdr:nvCxnSpPr>
      <xdr:spPr>
        <a:xfrm flipV="1">
          <a:off x="6972300" y="13555244"/>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105130</xdr:rowOff>
    </xdr:from>
    <xdr:to>
      <xdr:col>15</xdr:col>
      <xdr:colOff>231775</xdr:colOff>
      <xdr:row>79</xdr:row>
      <xdr:rowOff>35280</xdr:rowOff>
    </xdr:to>
    <xdr:sp macro="" textlink="">
      <xdr:nvSpPr>
        <xdr:cNvPr id="420" name="円/楕円 419"/>
        <xdr:cNvSpPr/>
      </xdr:nvSpPr>
      <xdr:spPr>
        <a:xfrm>
          <a:off x="10426700" y="134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20057</xdr:rowOff>
    </xdr:from>
    <xdr:ext cx="469744" cy="259045"/>
    <xdr:sp macro="" textlink="">
      <xdr:nvSpPr>
        <xdr:cNvPr id="421" name="商工費該当値テキスト"/>
        <xdr:cNvSpPr txBox="1"/>
      </xdr:nvSpPr>
      <xdr:spPr>
        <a:xfrm>
          <a:off x="10528300" y="133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78460</xdr:rowOff>
    </xdr:from>
    <xdr:to>
      <xdr:col>14</xdr:col>
      <xdr:colOff>79375</xdr:colOff>
      <xdr:row>79</xdr:row>
      <xdr:rowOff>8610</xdr:rowOff>
    </xdr:to>
    <xdr:sp macro="" textlink="">
      <xdr:nvSpPr>
        <xdr:cNvPr id="422" name="円/楕円 421"/>
        <xdr:cNvSpPr/>
      </xdr:nvSpPr>
      <xdr:spPr>
        <a:xfrm>
          <a:off x="9588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171187</xdr:rowOff>
    </xdr:from>
    <xdr:ext cx="469744" cy="259045"/>
    <xdr:sp macro="" textlink="">
      <xdr:nvSpPr>
        <xdr:cNvPr id="423" name="テキスト ボックス 422"/>
        <xdr:cNvSpPr txBox="1"/>
      </xdr:nvSpPr>
      <xdr:spPr>
        <a:xfrm>
          <a:off x="9404427"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133592</xdr:rowOff>
    </xdr:from>
    <xdr:to>
      <xdr:col>12</xdr:col>
      <xdr:colOff>561975</xdr:colOff>
      <xdr:row>79</xdr:row>
      <xdr:rowOff>63742</xdr:rowOff>
    </xdr:to>
    <xdr:sp macro="" textlink="">
      <xdr:nvSpPr>
        <xdr:cNvPr id="424" name="円/楕円 423"/>
        <xdr:cNvSpPr/>
      </xdr:nvSpPr>
      <xdr:spPr>
        <a:xfrm>
          <a:off x="86995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54869</xdr:rowOff>
    </xdr:from>
    <xdr:ext cx="378565" cy="259045"/>
    <xdr:sp macro="" textlink="">
      <xdr:nvSpPr>
        <xdr:cNvPr id="425" name="テキスト ボックス 424"/>
        <xdr:cNvSpPr txBox="1"/>
      </xdr:nvSpPr>
      <xdr:spPr>
        <a:xfrm>
          <a:off x="8561017" y="1359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131344</xdr:rowOff>
    </xdr:from>
    <xdr:to>
      <xdr:col>11</xdr:col>
      <xdr:colOff>358775</xdr:colOff>
      <xdr:row>79</xdr:row>
      <xdr:rowOff>61494</xdr:rowOff>
    </xdr:to>
    <xdr:sp macro="" textlink="">
      <xdr:nvSpPr>
        <xdr:cNvPr id="426" name="円/楕円 425"/>
        <xdr:cNvSpPr/>
      </xdr:nvSpPr>
      <xdr:spPr>
        <a:xfrm>
          <a:off x="7810500" y="13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52621</xdr:rowOff>
    </xdr:from>
    <xdr:ext cx="378565" cy="259045"/>
    <xdr:sp macro="" textlink="">
      <xdr:nvSpPr>
        <xdr:cNvPr id="427" name="テキスト ボックス 426"/>
        <xdr:cNvSpPr txBox="1"/>
      </xdr:nvSpPr>
      <xdr:spPr>
        <a:xfrm>
          <a:off x="7672017" y="1359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134353</xdr:rowOff>
    </xdr:from>
    <xdr:to>
      <xdr:col>10</xdr:col>
      <xdr:colOff>155575</xdr:colOff>
      <xdr:row>79</xdr:row>
      <xdr:rowOff>64503</xdr:rowOff>
    </xdr:to>
    <xdr:sp macro="" textlink="">
      <xdr:nvSpPr>
        <xdr:cNvPr id="428" name="円/楕円 427"/>
        <xdr:cNvSpPr/>
      </xdr:nvSpPr>
      <xdr:spPr>
        <a:xfrm>
          <a:off x="6921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55630</xdr:rowOff>
    </xdr:from>
    <xdr:ext cx="378565" cy="259045"/>
    <xdr:sp macro="" textlink="">
      <xdr:nvSpPr>
        <xdr:cNvPr id="429" name="テキスト ボックス 428"/>
        <xdr:cNvSpPr txBox="1"/>
      </xdr:nvSpPr>
      <xdr:spPr>
        <a:xfrm>
          <a:off x="6783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25409</xdr:rowOff>
    </xdr:from>
    <xdr:to>
      <xdr:col>15</xdr:col>
      <xdr:colOff>180975</xdr:colOff>
      <xdr:row>98</xdr:row>
      <xdr:rowOff>25902</xdr:rowOff>
    </xdr:to>
    <xdr:cxnSp macro="">
      <xdr:nvCxnSpPr>
        <xdr:cNvPr id="456" name="直線コネクタ 455"/>
        <xdr:cNvCxnSpPr/>
      </xdr:nvCxnSpPr>
      <xdr:spPr>
        <a:xfrm>
          <a:off x="9639300" y="16827509"/>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25409</xdr:rowOff>
    </xdr:from>
    <xdr:to>
      <xdr:col>14</xdr:col>
      <xdr:colOff>28575</xdr:colOff>
      <xdr:row>98</xdr:row>
      <xdr:rowOff>32327</xdr:rowOff>
    </xdr:to>
    <xdr:cxnSp macro="">
      <xdr:nvCxnSpPr>
        <xdr:cNvPr id="459" name="直線コネクタ 458"/>
        <xdr:cNvCxnSpPr/>
      </xdr:nvCxnSpPr>
      <xdr:spPr>
        <a:xfrm flipV="1">
          <a:off x="8750300" y="16827509"/>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32327</xdr:rowOff>
    </xdr:from>
    <xdr:to>
      <xdr:col>12</xdr:col>
      <xdr:colOff>511175</xdr:colOff>
      <xdr:row>98</xdr:row>
      <xdr:rowOff>40588</xdr:rowOff>
    </xdr:to>
    <xdr:cxnSp macro="">
      <xdr:nvCxnSpPr>
        <xdr:cNvPr id="462" name="直線コネクタ 461"/>
        <xdr:cNvCxnSpPr/>
      </xdr:nvCxnSpPr>
      <xdr:spPr>
        <a:xfrm flipV="1">
          <a:off x="7861300" y="16834427"/>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139677</xdr:rowOff>
    </xdr:from>
    <xdr:to>
      <xdr:col>11</xdr:col>
      <xdr:colOff>307975</xdr:colOff>
      <xdr:row>98</xdr:row>
      <xdr:rowOff>40588</xdr:rowOff>
    </xdr:to>
    <xdr:cxnSp macro="">
      <xdr:nvCxnSpPr>
        <xdr:cNvPr id="465" name="直線コネクタ 464"/>
        <xdr:cNvCxnSpPr/>
      </xdr:nvCxnSpPr>
      <xdr:spPr>
        <a:xfrm>
          <a:off x="6972300" y="16770327"/>
          <a:ext cx="889000" cy="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146552</xdr:rowOff>
    </xdr:from>
    <xdr:to>
      <xdr:col>15</xdr:col>
      <xdr:colOff>231775</xdr:colOff>
      <xdr:row>98</xdr:row>
      <xdr:rowOff>76702</xdr:rowOff>
    </xdr:to>
    <xdr:sp macro="" textlink="">
      <xdr:nvSpPr>
        <xdr:cNvPr id="475" name="円/楕円 474"/>
        <xdr:cNvSpPr/>
      </xdr:nvSpPr>
      <xdr:spPr>
        <a:xfrm>
          <a:off x="10426700" y="167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146059</xdr:rowOff>
    </xdr:from>
    <xdr:to>
      <xdr:col>14</xdr:col>
      <xdr:colOff>79375</xdr:colOff>
      <xdr:row>98</xdr:row>
      <xdr:rowOff>76209</xdr:rowOff>
    </xdr:to>
    <xdr:sp macro="" textlink="">
      <xdr:nvSpPr>
        <xdr:cNvPr id="477" name="円/楕円 476"/>
        <xdr:cNvSpPr/>
      </xdr:nvSpPr>
      <xdr:spPr>
        <a:xfrm>
          <a:off x="9588500" y="167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67336</xdr:rowOff>
    </xdr:from>
    <xdr:ext cx="534377" cy="259045"/>
    <xdr:sp macro="" textlink="">
      <xdr:nvSpPr>
        <xdr:cNvPr id="478" name="テキスト ボックス 477"/>
        <xdr:cNvSpPr txBox="1"/>
      </xdr:nvSpPr>
      <xdr:spPr>
        <a:xfrm>
          <a:off x="9372111" y="168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152977</xdr:rowOff>
    </xdr:from>
    <xdr:to>
      <xdr:col>12</xdr:col>
      <xdr:colOff>561975</xdr:colOff>
      <xdr:row>98</xdr:row>
      <xdr:rowOff>83127</xdr:rowOff>
    </xdr:to>
    <xdr:sp macro="" textlink="">
      <xdr:nvSpPr>
        <xdr:cNvPr id="479" name="円/楕円 478"/>
        <xdr:cNvSpPr/>
      </xdr:nvSpPr>
      <xdr:spPr>
        <a:xfrm>
          <a:off x="8699500" y="167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74254</xdr:rowOff>
    </xdr:from>
    <xdr:ext cx="534377" cy="259045"/>
    <xdr:sp macro="" textlink="">
      <xdr:nvSpPr>
        <xdr:cNvPr id="480" name="テキスト ボックス 479"/>
        <xdr:cNvSpPr txBox="1"/>
      </xdr:nvSpPr>
      <xdr:spPr>
        <a:xfrm>
          <a:off x="8483111" y="168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161238</xdr:rowOff>
    </xdr:from>
    <xdr:to>
      <xdr:col>11</xdr:col>
      <xdr:colOff>358775</xdr:colOff>
      <xdr:row>98</xdr:row>
      <xdr:rowOff>91388</xdr:rowOff>
    </xdr:to>
    <xdr:sp macro="" textlink="">
      <xdr:nvSpPr>
        <xdr:cNvPr id="481" name="円/楕円 480"/>
        <xdr:cNvSpPr/>
      </xdr:nvSpPr>
      <xdr:spPr>
        <a:xfrm>
          <a:off x="7810500" y="167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82515</xdr:rowOff>
    </xdr:from>
    <xdr:ext cx="534377" cy="259045"/>
    <xdr:sp macro="" textlink="">
      <xdr:nvSpPr>
        <xdr:cNvPr id="482" name="テキスト ボックス 481"/>
        <xdr:cNvSpPr txBox="1"/>
      </xdr:nvSpPr>
      <xdr:spPr>
        <a:xfrm>
          <a:off x="7594111" y="168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88877</xdr:rowOff>
    </xdr:from>
    <xdr:to>
      <xdr:col>10</xdr:col>
      <xdr:colOff>155575</xdr:colOff>
      <xdr:row>98</xdr:row>
      <xdr:rowOff>19027</xdr:rowOff>
    </xdr:to>
    <xdr:sp macro="" textlink="">
      <xdr:nvSpPr>
        <xdr:cNvPr id="483" name="円/楕円 482"/>
        <xdr:cNvSpPr/>
      </xdr:nvSpPr>
      <xdr:spPr>
        <a:xfrm>
          <a:off x="6921500" y="167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10154</xdr:rowOff>
    </xdr:from>
    <xdr:ext cx="534377" cy="259045"/>
    <xdr:sp macro="" textlink="">
      <xdr:nvSpPr>
        <xdr:cNvPr id="484" name="テキスト ボックス 483"/>
        <xdr:cNvSpPr txBox="1"/>
      </xdr:nvSpPr>
      <xdr:spPr>
        <a:xfrm>
          <a:off x="6705111" y="168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31161</xdr:rowOff>
    </xdr:from>
    <xdr:to>
      <xdr:col>23</xdr:col>
      <xdr:colOff>517525</xdr:colOff>
      <xdr:row>37</xdr:row>
      <xdr:rowOff>81041</xdr:rowOff>
    </xdr:to>
    <xdr:cxnSp macro="">
      <xdr:nvCxnSpPr>
        <xdr:cNvPr id="512" name="直線コネクタ 511"/>
        <xdr:cNvCxnSpPr/>
      </xdr:nvCxnSpPr>
      <xdr:spPr>
        <a:xfrm flipV="1">
          <a:off x="15481300" y="6203361"/>
          <a:ext cx="838200" cy="22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81041</xdr:rowOff>
    </xdr:from>
    <xdr:to>
      <xdr:col>22</xdr:col>
      <xdr:colOff>365125</xdr:colOff>
      <xdr:row>37</xdr:row>
      <xdr:rowOff>93203</xdr:rowOff>
    </xdr:to>
    <xdr:cxnSp macro="">
      <xdr:nvCxnSpPr>
        <xdr:cNvPr id="515" name="直線コネクタ 514"/>
        <xdr:cNvCxnSpPr/>
      </xdr:nvCxnSpPr>
      <xdr:spPr>
        <a:xfrm flipV="1">
          <a:off x="14592300" y="6424691"/>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6" name="フローチャート : 判断 515"/>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7" name="テキスト ボックス 516"/>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20965</xdr:rowOff>
    </xdr:from>
    <xdr:to>
      <xdr:col>21</xdr:col>
      <xdr:colOff>161925</xdr:colOff>
      <xdr:row>37</xdr:row>
      <xdr:rowOff>93203</xdr:rowOff>
    </xdr:to>
    <xdr:cxnSp macro="">
      <xdr:nvCxnSpPr>
        <xdr:cNvPr id="518" name="直線コネクタ 517"/>
        <xdr:cNvCxnSpPr/>
      </xdr:nvCxnSpPr>
      <xdr:spPr>
        <a:xfrm>
          <a:off x="13703300" y="6364615"/>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20965</xdr:rowOff>
    </xdr:from>
    <xdr:to>
      <xdr:col>19</xdr:col>
      <xdr:colOff>644525</xdr:colOff>
      <xdr:row>37</xdr:row>
      <xdr:rowOff>98735</xdr:rowOff>
    </xdr:to>
    <xdr:cxnSp macro="">
      <xdr:nvCxnSpPr>
        <xdr:cNvPr id="521" name="直線コネクタ 520"/>
        <xdr:cNvCxnSpPr/>
      </xdr:nvCxnSpPr>
      <xdr:spPr>
        <a:xfrm flipV="1">
          <a:off x="12814300" y="6364615"/>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151811</xdr:rowOff>
    </xdr:from>
    <xdr:to>
      <xdr:col>23</xdr:col>
      <xdr:colOff>568325</xdr:colOff>
      <xdr:row>36</xdr:row>
      <xdr:rowOff>81961</xdr:rowOff>
    </xdr:to>
    <xdr:sp macro="" textlink="">
      <xdr:nvSpPr>
        <xdr:cNvPr id="531" name="円/楕円 530"/>
        <xdr:cNvSpPr/>
      </xdr:nvSpPr>
      <xdr:spPr>
        <a:xfrm>
          <a:off x="16268700" y="61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3238</xdr:rowOff>
    </xdr:from>
    <xdr:ext cx="534377" cy="259045"/>
    <xdr:sp macro="" textlink="">
      <xdr:nvSpPr>
        <xdr:cNvPr id="532" name="消防費該当値テキスト"/>
        <xdr:cNvSpPr txBox="1"/>
      </xdr:nvSpPr>
      <xdr:spPr>
        <a:xfrm>
          <a:off x="16370300" y="600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30241</xdr:rowOff>
    </xdr:from>
    <xdr:to>
      <xdr:col>22</xdr:col>
      <xdr:colOff>415925</xdr:colOff>
      <xdr:row>37</xdr:row>
      <xdr:rowOff>131841</xdr:rowOff>
    </xdr:to>
    <xdr:sp macro="" textlink="">
      <xdr:nvSpPr>
        <xdr:cNvPr id="533" name="円/楕円 532"/>
        <xdr:cNvSpPr/>
      </xdr:nvSpPr>
      <xdr:spPr>
        <a:xfrm>
          <a:off x="15430500" y="63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122968</xdr:rowOff>
    </xdr:from>
    <xdr:ext cx="534377" cy="259045"/>
    <xdr:sp macro="" textlink="">
      <xdr:nvSpPr>
        <xdr:cNvPr id="534" name="テキスト ボックス 533"/>
        <xdr:cNvSpPr txBox="1"/>
      </xdr:nvSpPr>
      <xdr:spPr>
        <a:xfrm>
          <a:off x="15214111" y="64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42403</xdr:rowOff>
    </xdr:from>
    <xdr:to>
      <xdr:col>21</xdr:col>
      <xdr:colOff>212725</xdr:colOff>
      <xdr:row>37</xdr:row>
      <xdr:rowOff>144003</xdr:rowOff>
    </xdr:to>
    <xdr:sp macro="" textlink="">
      <xdr:nvSpPr>
        <xdr:cNvPr id="535" name="円/楕円 534"/>
        <xdr:cNvSpPr/>
      </xdr:nvSpPr>
      <xdr:spPr>
        <a:xfrm>
          <a:off x="14541500" y="63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135130</xdr:rowOff>
    </xdr:from>
    <xdr:ext cx="534377" cy="259045"/>
    <xdr:sp macro="" textlink="">
      <xdr:nvSpPr>
        <xdr:cNvPr id="536" name="テキスト ボックス 535"/>
        <xdr:cNvSpPr txBox="1"/>
      </xdr:nvSpPr>
      <xdr:spPr>
        <a:xfrm>
          <a:off x="14325111" y="64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141615</xdr:rowOff>
    </xdr:from>
    <xdr:to>
      <xdr:col>20</xdr:col>
      <xdr:colOff>9525</xdr:colOff>
      <xdr:row>37</xdr:row>
      <xdr:rowOff>71765</xdr:rowOff>
    </xdr:to>
    <xdr:sp macro="" textlink="">
      <xdr:nvSpPr>
        <xdr:cNvPr id="537" name="円/楕円 536"/>
        <xdr:cNvSpPr/>
      </xdr:nvSpPr>
      <xdr:spPr>
        <a:xfrm>
          <a:off x="13652500" y="63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62892</xdr:rowOff>
    </xdr:from>
    <xdr:ext cx="534377" cy="259045"/>
    <xdr:sp macro="" textlink="">
      <xdr:nvSpPr>
        <xdr:cNvPr id="538" name="テキスト ボックス 537"/>
        <xdr:cNvSpPr txBox="1"/>
      </xdr:nvSpPr>
      <xdr:spPr>
        <a:xfrm>
          <a:off x="13436111" y="64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47935</xdr:rowOff>
    </xdr:from>
    <xdr:to>
      <xdr:col>18</xdr:col>
      <xdr:colOff>492125</xdr:colOff>
      <xdr:row>37</xdr:row>
      <xdr:rowOff>149535</xdr:rowOff>
    </xdr:to>
    <xdr:sp macro="" textlink="">
      <xdr:nvSpPr>
        <xdr:cNvPr id="539" name="円/楕円 538"/>
        <xdr:cNvSpPr/>
      </xdr:nvSpPr>
      <xdr:spPr>
        <a:xfrm>
          <a:off x="12763500" y="63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140662</xdr:rowOff>
    </xdr:from>
    <xdr:ext cx="534377" cy="259045"/>
    <xdr:sp macro="" textlink="">
      <xdr:nvSpPr>
        <xdr:cNvPr id="540" name="テキスト ボックス 539"/>
        <xdr:cNvSpPr txBox="1"/>
      </xdr:nvSpPr>
      <xdr:spPr>
        <a:xfrm>
          <a:off x="12547111" y="64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110880</xdr:rowOff>
    </xdr:from>
    <xdr:to>
      <xdr:col>23</xdr:col>
      <xdr:colOff>517525</xdr:colOff>
      <xdr:row>58</xdr:row>
      <xdr:rowOff>63936</xdr:rowOff>
    </xdr:to>
    <xdr:cxnSp macro="">
      <xdr:nvCxnSpPr>
        <xdr:cNvPr id="572" name="直線コネクタ 571"/>
        <xdr:cNvCxnSpPr/>
      </xdr:nvCxnSpPr>
      <xdr:spPr>
        <a:xfrm>
          <a:off x="15481300" y="9712080"/>
          <a:ext cx="838200" cy="2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110880</xdr:rowOff>
    </xdr:from>
    <xdr:to>
      <xdr:col>22</xdr:col>
      <xdr:colOff>365125</xdr:colOff>
      <xdr:row>58</xdr:row>
      <xdr:rowOff>111174</xdr:rowOff>
    </xdr:to>
    <xdr:cxnSp macro="">
      <xdr:nvCxnSpPr>
        <xdr:cNvPr id="575" name="直線コネクタ 574"/>
        <xdr:cNvCxnSpPr/>
      </xdr:nvCxnSpPr>
      <xdr:spPr>
        <a:xfrm flipV="1">
          <a:off x="14592300" y="9712080"/>
          <a:ext cx="889000" cy="34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6" name="フローチャート : 判断 575"/>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3377</xdr:rowOff>
    </xdr:from>
    <xdr:ext cx="534377" cy="259045"/>
    <xdr:sp macro="" textlink="">
      <xdr:nvSpPr>
        <xdr:cNvPr id="577" name="テキスト ボックス 576"/>
        <xdr:cNvSpPr txBox="1"/>
      </xdr:nvSpPr>
      <xdr:spPr>
        <a:xfrm>
          <a:off x="15214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39475</xdr:rowOff>
    </xdr:from>
    <xdr:to>
      <xdr:col>21</xdr:col>
      <xdr:colOff>161925</xdr:colOff>
      <xdr:row>58</xdr:row>
      <xdr:rowOff>111174</xdr:rowOff>
    </xdr:to>
    <xdr:cxnSp macro="">
      <xdr:nvCxnSpPr>
        <xdr:cNvPr id="578" name="直線コネクタ 577"/>
        <xdr:cNvCxnSpPr/>
      </xdr:nvCxnSpPr>
      <xdr:spPr>
        <a:xfrm>
          <a:off x="13703300" y="9983575"/>
          <a:ext cx="889000" cy="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170790</xdr:rowOff>
    </xdr:from>
    <xdr:to>
      <xdr:col>19</xdr:col>
      <xdr:colOff>644525</xdr:colOff>
      <xdr:row>58</xdr:row>
      <xdr:rowOff>39475</xdr:rowOff>
    </xdr:to>
    <xdr:cxnSp macro="">
      <xdr:nvCxnSpPr>
        <xdr:cNvPr id="581" name="直線コネクタ 580"/>
        <xdr:cNvCxnSpPr/>
      </xdr:nvCxnSpPr>
      <xdr:spPr>
        <a:xfrm>
          <a:off x="12814300" y="9600540"/>
          <a:ext cx="889000" cy="38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13136</xdr:rowOff>
    </xdr:from>
    <xdr:to>
      <xdr:col>23</xdr:col>
      <xdr:colOff>568325</xdr:colOff>
      <xdr:row>58</xdr:row>
      <xdr:rowOff>114736</xdr:rowOff>
    </xdr:to>
    <xdr:sp macro="" textlink="">
      <xdr:nvSpPr>
        <xdr:cNvPr id="591" name="円/楕円 590"/>
        <xdr:cNvSpPr/>
      </xdr:nvSpPr>
      <xdr:spPr>
        <a:xfrm>
          <a:off x="16268700" y="9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163013</xdr:rowOff>
    </xdr:from>
    <xdr:ext cx="534377" cy="259045"/>
    <xdr:sp macro="" textlink="">
      <xdr:nvSpPr>
        <xdr:cNvPr id="592" name="教育費該当値テキスト"/>
        <xdr:cNvSpPr txBox="1"/>
      </xdr:nvSpPr>
      <xdr:spPr>
        <a:xfrm>
          <a:off x="16370300" y="99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60080</xdr:rowOff>
    </xdr:from>
    <xdr:to>
      <xdr:col>22</xdr:col>
      <xdr:colOff>415925</xdr:colOff>
      <xdr:row>56</xdr:row>
      <xdr:rowOff>161680</xdr:rowOff>
    </xdr:to>
    <xdr:sp macro="" textlink="">
      <xdr:nvSpPr>
        <xdr:cNvPr id="593" name="円/楕円 592"/>
        <xdr:cNvSpPr/>
      </xdr:nvSpPr>
      <xdr:spPr>
        <a:xfrm>
          <a:off x="15430500" y="96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152807</xdr:rowOff>
    </xdr:from>
    <xdr:ext cx="534377" cy="259045"/>
    <xdr:sp macro="" textlink="">
      <xdr:nvSpPr>
        <xdr:cNvPr id="594" name="テキスト ボックス 593"/>
        <xdr:cNvSpPr txBox="1"/>
      </xdr:nvSpPr>
      <xdr:spPr>
        <a:xfrm>
          <a:off x="15214111" y="975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60374</xdr:rowOff>
    </xdr:from>
    <xdr:to>
      <xdr:col>21</xdr:col>
      <xdr:colOff>212725</xdr:colOff>
      <xdr:row>58</xdr:row>
      <xdr:rowOff>161974</xdr:rowOff>
    </xdr:to>
    <xdr:sp macro="" textlink="">
      <xdr:nvSpPr>
        <xdr:cNvPr id="595" name="円/楕円 594"/>
        <xdr:cNvSpPr/>
      </xdr:nvSpPr>
      <xdr:spPr>
        <a:xfrm>
          <a:off x="14541500" y="100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153101</xdr:rowOff>
    </xdr:from>
    <xdr:ext cx="534377" cy="259045"/>
    <xdr:sp macro="" textlink="">
      <xdr:nvSpPr>
        <xdr:cNvPr id="596" name="テキスト ボックス 595"/>
        <xdr:cNvSpPr txBox="1"/>
      </xdr:nvSpPr>
      <xdr:spPr>
        <a:xfrm>
          <a:off x="14325111" y="1009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160125</xdr:rowOff>
    </xdr:from>
    <xdr:to>
      <xdr:col>20</xdr:col>
      <xdr:colOff>9525</xdr:colOff>
      <xdr:row>58</xdr:row>
      <xdr:rowOff>90275</xdr:rowOff>
    </xdr:to>
    <xdr:sp macro="" textlink="">
      <xdr:nvSpPr>
        <xdr:cNvPr id="597" name="円/楕円 596"/>
        <xdr:cNvSpPr/>
      </xdr:nvSpPr>
      <xdr:spPr>
        <a:xfrm>
          <a:off x="13652500" y="99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81402</xdr:rowOff>
    </xdr:from>
    <xdr:ext cx="534377" cy="259045"/>
    <xdr:sp macro="" textlink="">
      <xdr:nvSpPr>
        <xdr:cNvPr id="598" name="テキスト ボックス 597"/>
        <xdr:cNvSpPr txBox="1"/>
      </xdr:nvSpPr>
      <xdr:spPr>
        <a:xfrm>
          <a:off x="13436111" y="100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119990</xdr:rowOff>
    </xdr:from>
    <xdr:to>
      <xdr:col>18</xdr:col>
      <xdr:colOff>492125</xdr:colOff>
      <xdr:row>56</xdr:row>
      <xdr:rowOff>50140</xdr:rowOff>
    </xdr:to>
    <xdr:sp macro="" textlink="">
      <xdr:nvSpPr>
        <xdr:cNvPr id="599" name="円/楕円 598"/>
        <xdr:cNvSpPr/>
      </xdr:nvSpPr>
      <xdr:spPr>
        <a:xfrm>
          <a:off x="12763500" y="9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66667</xdr:rowOff>
    </xdr:from>
    <xdr:ext cx="534377" cy="259045"/>
    <xdr:sp macro="" textlink="">
      <xdr:nvSpPr>
        <xdr:cNvPr id="600" name="テキスト ボックス 599"/>
        <xdr:cNvSpPr txBox="1"/>
      </xdr:nvSpPr>
      <xdr:spPr>
        <a:xfrm>
          <a:off x="12547111" y="93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1" name="フローチャート : 判断 630"/>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2" name="テキスト ボックス 631"/>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123058</xdr:rowOff>
    </xdr:from>
    <xdr:to>
      <xdr:col>19</xdr:col>
      <xdr:colOff>644525</xdr:colOff>
      <xdr:row>78</xdr:row>
      <xdr:rowOff>139700</xdr:rowOff>
    </xdr:to>
    <xdr:cxnSp macro="">
      <xdr:nvCxnSpPr>
        <xdr:cNvPr id="636" name="直線コネクタ 635"/>
        <xdr:cNvCxnSpPr/>
      </xdr:nvCxnSpPr>
      <xdr:spPr>
        <a:xfrm>
          <a:off x="12814300" y="1349615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72258</xdr:rowOff>
    </xdr:from>
    <xdr:to>
      <xdr:col>18</xdr:col>
      <xdr:colOff>492125</xdr:colOff>
      <xdr:row>79</xdr:row>
      <xdr:rowOff>2408</xdr:rowOff>
    </xdr:to>
    <xdr:sp macro="" textlink="">
      <xdr:nvSpPr>
        <xdr:cNvPr id="654" name="円/楕円 653"/>
        <xdr:cNvSpPr/>
      </xdr:nvSpPr>
      <xdr:spPr>
        <a:xfrm>
          <a:off x="12763500" y="134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164985</xdr:rowOff>
    </xdr:from>
    <xdr:ext cx="378565" cy="259045"/>
    <xdr:sp macro="" textlink="">
      <xdr:nvSpPr>
        <xdr:cNvPr id="655" name="テキスト ボックス 654"/>
        <xdr:cNvSpPr txBox="1"/>
      </xdr:nvSpPr>
      <xdr:spPr>
        <a:xfrm>
          <a:off x="12625017" y="13538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159789</xdr:rowOff>
    </xdr:from>
    <xdr:to>
      <xdr:col>23</xdr:col>
      <xdr:colOff>517525</xdr:colOff>
      <xdr:row>98</xdr:row>
      <xdr:rowOff>3783</xdr:rowOff>
    </xdr:to>
    <xdr:cxnSp macro="">
      <xdr:nvCxnSpPr>
        <xdr:cNvPr id="688" name="直線コネクタ 687"/>
        <xdr:cNvCxnSpPr/>
      </xdr:nvCxnSpPr>
      <xdr:spPr>
        <a:xfrm flipV="1">
          <a:off x="15481300" y="16790439"/>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3783</xdr:rowOff>
    </xdr:from>
    <xdr:to>
      <xdr:col>22</xdr:col>
      <xdr:colOff>365125</xdr:colOff>
      <xdr:row>98</xdr:row>
      <xdr:rowOff>9341</xdr:rowOff>
    </xdr:to>
    <xdr:cxnSp macro="">
      <xdr:nvCxnSpPr>
        <xdr:cNvPr id="691" name="直線コネクタ 690"/>
        <xdr:cNvCxnSpPr/>
      </xdr:nvCxnSpPr>
      <xdr:spPr>
        <a:xfrm flipV="1">
          <a:off x="14592300" y="16805883"/>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2" name="フローチャート : 判断 691"/>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3" name="テキスト ボックス 692"/>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9341</xdr:rowOff>
    </xdr:from>
    <xdr:to>
      <xdr:col>21</xdr:col>
      <xdr:colOff>161925</xdr:colOff>
      <xdr:row>98</xdr:row>
      <xdr:rowOff>15956</xdr:rowOff>
    </xdr:to>
    <xdr:cxnSp macro="">
      <xdr:nvCxnSpPr>
        <xdr:cNvPr id="694" name="直線コネクタ 693"/>
        <xdr:cNvCxnSpPr/>
      </xdr:nvCxnSpPr>
      <xdr:spPr>
        <a:xfrm flipV="1">
          <a:off x="13703300" y="16811441"/>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165832</xdr:rowOff>
    </xdr:from>
    <xdr:to>
      <xdr:col>19</xdr:col>
      <xdr:colOff>644525</xdr:colOff>
      <xdr:row>98</xdr:row>
      <xdr:rowOff>15956</xdr:rowOff>
    </xdr:to>
    <xdr:cxnSp macro="">
      <xdr:nvCxnSpPr>
        <xdr:cNvPr id="697" name="直線コネクタ 696"/>
        <xdr:cNvCxnSpPr/>
      </xdr:nvCxnSpPr>
      <xdr:spPr>
        <a:xfrm>
          <a:off x="12814300" y="16796482"/>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108989</xdr:rowOff>
    </xdr:from>
    <xdr:to>
      <xdr:col>23</xdr:col>
      <xdr:colOff>568325</xdr:colOff>
      <xdr:row>98</xdr:row>
      <xdr:rowOff>39139</xdr:rowOff>
    </xdr:to>
    <xdr:sp macro="" textlink="">
      <xdr:nvSpPr>
        <xdr:cNvPr id="707" name="円/楕円 706"/>
        <xdr:cNvSpPr/>
      </xdr:nvSpPr>
      <xdr:spPr>
        <a:xfrm>
          <a:off x="16268700" y="167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87416</xdr:rowOff>
    </xdr:from>
    <xdr:ext cx="534377" cy="259045"/>
    <xdr:sp macro="" textlink="">
      <xdr:nvSpPr>
        <xdr:cNvPr id="708" name="公債費該当値テキスト"/>
        <xdr:cNvSpPr txBox="1"/>
      </xdr:nvSpPr>
      <xdr:spPr>
        <a:xfrm>
          <a:off x="16370300" y="167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124433</xdr:rowOff>
    </xdr:from>
    <xdr:to>
      <xdr:col>22</xdr:col>
      <xdr:colOff>415925</xdr:colOff>
      <xdr:row>98</xdr:row>
      <xdr:rowOff>54583</xdr:rowOff>
    </xdr:to>
    <xdr:sp macro="" textlink="">
      <xdr:nvSpPr>
        <xdr:cNvPr id="709" name="円/楕円 708"/>
        <xdr:cNvSpPr/>
      </xdr:nvSpPr>
      <xdr:spPr>
        <a:xfrm>
          <a:off x="15430500" y="167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45710</xdr:rowOff>
    </xdr:from>
    <xdr:ext cx="534377" cy="259045"/>
    <xdr:sp macro="" textlink="">
      <xdr:nvSpPr>
        <xdr:cNvPr id="710" name="テキスト ボックス 709"/>
        <xdr:cNvSpPr txBox="1"/>
      </xdr:nvSpPr>
      <xdr:spPr>
        <a:xfrm>
          <a:off x="15214111" y="168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129991</xdr:rowOff>
    </xdr:from>
    <xdr:to>
      <xdr:col>21</xdr:col>
      <xdr:colOff>212725</xdr:colOff>
      <xdr:row>98</xdr:row>
      <xdr:rowOff>60141</xdr:rowOff>
    </xdr:to>
    <xdr:sp macro="" textlink="">
      <xdr:nvSpPr>
        <xdr:cNvPr id="711" name="円/楕円 710"/>
        <xdr:cNvSpPr/>
      </xdr:nvSpPr>
      <xdr:spPr>
        <a:xfrm>
          <a:off x="14541500" y="16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51268</xdr:rowOff>
    </xdr:from>
    <xdr:ext cx="534377" cy="259045"/>
    <xdr:sp macro="" textlink="">
      <xdr:nvSpPr>
        <xdr:cNvPr id="712" name="テキスト ボックス 711"/>
        <xdr:cNvSpPr txBox="1"/>
      </xdr:nvSpPr>
      <xdr:spPr>
        <a:xfrm>
          <a:off x="14325111" y="168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136606</xdr:rowOff>
    </xdr:from>
    <xdr:to>
      <xdr:col>20</xdr:col>
      <xdr:colOff>9525</xdr:colOff>
      <xdr:row>98</xdr:row>
      <xdr:rowOff>66756</xdr:rowOff>
    </xdr:to>
    <xdr:sp macro="" textlink="">
      <xdr:nvSpPr>
        <xdr:cNvPr id="713" name="円/楕円 712"/>
        <xdr:cNvSpPr/>
      </xdr:nvSpPr>
      <xdr:spPr>
        <a:xfrm>
          <a:off x="13652500" y="167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57883</xdr:rowOff>
    </xdr:from>
    <xdr:ext cx="534377" cy="259045"/>
    <xdr:sp macro="" textlink="">
      <xdr:nvSpPr>
        <xdr:cNvPr id="714" name="テキスト ボックス 713"/>
        <xdr:cNvSpPr txBox="1"/>
      </xdr:nvSpPr>
      <xdr:spPr>
        <a:xfrm>
          <a:off x="13436111" y="1685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115032</xdr:rowOff>
    </xdr:from>
    <xdr:to>
      <xdr:col>18</xdr:col>
      <xdr:colOff>492125</xdr:colOff>
      <xdr:row>98</xdr:row>
      <xdr:rowOff>45182</xdr:rowOff>
    </xdr:to>
    <xdr:sp macro="" textlink="">
      <xdr:nvSpPr>
        <xdr:cNvPr id="715" name="円/楕円 714"/>
        <xdr:cNvSpPr/>
      </xdr:nvSpPr>
      <xdr:spPr>
        <a:xfrm>
          <a:off x="12763500" y="16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36309</xdr:rowOff>
    </xdr:from>
    <xdr:ext cx="534377" cy="259045"/>
    <xdr:sp macro="" textlink="">
      <xdr:nvSpPr>
        <xdr:cNvPr id="716" name="テキスト ボックス 715"/>
        <xdr:cNvSpPr txBox="1"/>
      </xdr:nvSpPr>
      <xdr:spPr>
        <a:xfrm>
          <a:off x="12547111" y="168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49" name="フローチャート : 判断 74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0" name="テキスト ボックス 74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当市の歳出については、平成２７年度と比較すると減少しているが、民生費や衛生費等については、人口の増加などの要因により微増している。</a:t>
          </a:r>
        </a:p>
        <a:p>
          <a:r>
            <a:rPr kumimoji="1" lang="ja-JP" altLang="en-US" sz="1300">
              <a:latin typeface="ＭＳ Ｐゴシック"/>
            </a:rPr>
            <a:t>　中でも、生活保護支給費や障がい者への介護訓練等給付費、保育委託料が増加していることが民生費の増加要因となっている。</a:t>
          </a:r>
        </a:p>
        <a:p>
          <a:r>
            <a:rPr kumimoji="1" lang="ja-JP" altLang="en-US" sz="1300">
              <a:latin typeface="ＭＳ Ｐゴシック"/>
            </a:rPr>
            <a:t>　また、その他主な増減要因として、総務費は基金積立金の減少、教育費は学校給食センターの施設整備費の減少、消防費は防災無線整備事業による増加等が挙げられる。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健全な状態を維持している。今後も、予算編成にあたっては、必要経費の的確な見積もりに努めるとともに、年度途中における歳入・歳出の執行状況の把握を徹底し、適切に補正予算で対応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財政調整基金残高については、翌年度予算における取崩しも大きいため、残高の管理を慎重に行っていく。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水道事業を除いた特別会計では、財源不足が生じる場合、一般会計からの繰り入れによって対応しており、全ての会計で黒字を維持している。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しかしながら、介護保険及び後期高齢者医療について、今後は高齢化に伴う事業費の増加が見込まれるため、予算編成においてより的確な見積に努める。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E34" sqref="E34:S3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21324089</v>
      </c>
      <c r="BO4" s="381"/>
      <c r="BP4" s="381"/>
      <c r="BQ4" s="381"/>
      <c r="BR4" s="381"/>
      <c r="BS4" s="381"/>
      <c r="BT4" s="381"/>
      <c r="BU4" s="382"/>
      <c r="BV4" s="380">
        <v>22914867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20751492</v>
      </c>
      <c r="BO5" s="418"/>
      <c r="BP5" s="418"/>
      <c r="BQ5" s="418"/>
      <c r="BR5" s="418"/>
      <c r="BS5" s="418"/>
      <c r="BT5" s="418"/>
      <c r="BU5" s="419"/>
      <c r="BV5" s="417">
        <v>22292382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90.8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572597</v>
      </c>
      <c r="BO6" s="418"/>
      <c r="BP6" s="418"/>
      <c r="BQ6" s="418"/>
      <c r="BR6" s="418"/>
      <c r="BS6" s="418"/>
      <c r="BT6" s="418"/>
      <c r="BU6" s="419"/>
      <c r="BV6" s="417">
        <v>622485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101.7</v>
      </c>
      <c r="CU6" s="455"/>
      <c r="CV6" s="455"/>
      <c r="CW6" s="455"/>
      <c r="CX6" s="455"/>
      <c r="CY6" s="455"/>
      <c r="CZ6" s="455"/>
      <c r="DA6" s="456"/>
      <c r="DB6" s="454">
        <v>98.6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53632</v>
      </c>
      <c r="BO7" s="418"/>
      <c r="BP7" s="418"/>
      <c r="BQ7" s="418"/>
      <c r="BR7" s="418"/>
      <c r="BS7" s="418"/>
      <c r="BT7" s="418"/>
      <c r="BU7" s="419"/>
      <c r="BV7" s="417">
        <v>26343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12491584</v>
      </c>
      <c r="CU7" s="418"/>
      <c r="CV7" s="418"/>
      <c r="CW7" s="418"/>
      <c r="CX7" s="418"/>
      <c r="CY7" s="418"/>
      <c r="CZ7" s="418"/>
      <c r="DA7" s="419"/>
      <c r="DB7" s="417">
        <v>12132275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518965</v>
      </c>
      <c r="BO8" s="418"/>
      <c r="BP8" s="418"/>
      <c r="BQ8" s="418"/>
      <c r="BR8" s="418"/>
      <c r="BS8" s="418"/>
      <c r="BT8" s="418"/>
      <c r="BU8" s="419"/>
      <c r="BV8" s="417">
        <v>596142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69738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-77177</v>
      </c>
      <c r="BO9" s="418"/>
      <c r="BP9" s="418"/>
      <c r="BQ9" s="418"/>
      <c r="BR9" s="418"/>
      <c r="BS9" s="418"/>
      <c r="BT9" s="418"/>
      <c r="BU9" s="419"/>
      <c r="BV9" s="417">
        <v>-31350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65298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v>
      </c>
      <c r="BO10" s="418"/>
      <c r="BP10" s="418"/>
      <c r="BQ10" s="418"/>
      <c r="BR10" s="418"/>
      <c r="BS10" s="418"/>
      <c r="BT10" s="418"/>
      <c r="BU10" s="419"/>
      <c r="BV10" s="417">
        <v>974238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49888</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71584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407601</v>
      </c>
      <c r="BO12" s="418"/>
      <c r="BP12" s="418"/>
      <c r="BQ12" s="418"/>
      <c r="BR12" s="418"/>
      <c r="BS12" s="418"/>
      <c r="BT12" s="418"/>
      <c r="BU12" s="419"/>
      <c r="BV12" s="417">
        <v>868857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70252</v>
      </c>
      <c r="S13" s="499"/>
      <c r="T13" s="499"/>
      <c r="U13" s="499"/>
      <c r="V13" s="500"/>
      <c r="W13" s="433" t="s">
        <v>124</v>
      </c>
      <c r="X13" s="434"/>
      <c r="Y13" s="434"/>
      <c r="Z13" s="434"/>
      <c r="AA13" s="434"/>
      <c r="AB13" s="424"/>
      <c r="AC13" s="468">
        <v>584</v>
      </c>
      <c r="AD13" s="469"/>
      <c r="AE13" s="469"/>
      <c r="AF13" s="469"/>
      <c r="AG13" s="508"/>
      <c r="AH13" s="468">
        <v>582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-484759</v>
      </c>
      <c r="BO13" s="418"/>
      <c r="BP13" s="418"/>
      <c r="BQ13" s="418"/>
      <c r="BR13" s="418"/>
      <c r="BS13" s="418"/>
      <c r="BT13" s="418"/>
      <c r="BU13" s="419"/>
      <c r="BV13" s="417">
        <v>123919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4.5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71048</v>
      </c>
      <c r="S14" s="499"/>
      <c r="T14" s="499"/>
      <c r="U14" s="499"/>
      <c r="V14" s="500"/>
      <c r="W14" s="407"/>
      <c r="X14" s="408"/>
      <c r="Y14" s="408"/>
      <c r="Z14" s="408"/>
      <c r="AA14" s="408"/>
      <c r="AB14" s="397"/>
      <c r="AC14" s="501">
        <v>1.8</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24.6</v>
      </c>
      <c r="CU14" s="513"/>
      <c r="CV14" s="513"/>
      <c r="CW14" s="513"/>
      <c r="CX14" s="513"/>
      <c r="CY14" s="513"/>
      <c r="CZ14" s="513"/>
      <c r="DA14" s="514"/>
      <c r="DB14" s="512">
        <v>31.9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69800</v>
      </c>
      <c r="S15" s="499"/>
      <c r="T15" s="499"/>
      <c r="U15" s="499"/>
      <c r="V15" s="500"/>
      <c r="W15" s="433" t="s">
        <v>131</v>
      </c>
      <c r="X15" s="434"/>
      <c r="Y15" s="434"/>
      <c r="Z15" s="434"/>
      <c r="AA15" s="434"/>
      <c r="AB15" s="424"/>
      <c r="AC15" s="468">
        <v>8666</v>
      </c>
      <c r="AD15" s="469"/>
      <c r="AE15" s="469"/>
      <c r="AF15" s="469"/>
      <c r="AG15" s="508"/>
      <c r="AH15" s="468">
        <v>8168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8055015</v>
      </c>
      <c r="BO15" s="381"/>
      <c r="BP15" s="381"/>
      <c r="BQ15" s="381"/>
      <c r="BR15" s="381"/>
      <c r="BS15" s="381"/>
      <c r="BT15" s="381"/>
      <c r="BU15" s="382"/>
      <c r="BV15" s="380">
        <v>7638036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26.7</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9374983</v>
      </c>
      <c r="BO16" s="418"/>
      <c r="BP16" s="418"/>
      <c r="BQ16" s="418"/>
      <c r="BR16" s="418"/>
      <c r="BS16" s="418"/>
      <c r="BT16" s="418"/>
      <c r="BU16" s="419"/>
      <c r="BV16" s="417">
        <v>8990118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23183</v>
      </c>
      <c r="AD17" s="469"/>
      <c r="AE17" s="469"/>
      <c r="AF17" s="469"/>
      <c r="AG17" s="508"/>
      <c r="AH17" s="468">
        <v>21355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10339672</v>
      </c>
      <c r="BO17" s="418"/>
      <c r="BP17" s="418"/>
      <c r="BQ17" s="418"/>
      <c r="BR17" s="418"/>
      <c r="BS17" s="418"/>
      <c r="BT17" s="418"/>
      <c r="BU17" s="419"/>
      <c r="BV17" s="417">
        <v>9776089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31.66</v>
      </c>
      <c r="M18" s="530"/>
      <c r="N18" s="530"/>
      <c r="O18" s="530"/>
      <c r="P18" s="530"/>
      <c r="Q18" s="530"/>
      <c r="R18" s="531"/>
      <c r="S18" s="531"/>
      <c r="T18" s="531"/>
      <c r="U18" s="531"/>
      <c r="V18" s="532"/>
      <c r="W18" s="435"/>
      <c r="X18" s="436"/>
      <c r="Y18" s="436"/>
      <c r="Z18" s="436"/>
      <c r="AA18" s="436"/>
      <c r="AB18" s="427"/>
      <c r="AC18" s="533">
        <v>71.5</v>
      </c>
      <c r="AD18" s="534"/>
      <c r="AE18" s="534"/>
      <c r="AF18" s="534"/>
      <c r="AG18" s="535"/>
      <c r="AH18" s="533">
        <v>70.900000000000006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11872113</v>
      </c>
      <c r="BO18" s="418"/>
      <c r="BP18" s="418"/>
      <c r="BQ18" s="418"/>
      <c r="BR18" s="418"/>
      <c r="BS18" s="418"/>
      <c r="BT18" s="418"/>
      <c r="BU18" s="419"/>
      <c r="BV18" s="417">
        <v>11587441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2203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14638891</v>
      </c>
      <c r="BO19" s="418"/>
      <c r="BP19" s="418"/>
      <c r="BQ19" s="418"/>
      <c r="BR19" s="418"/>
      <c r="BS19" s="418"/>
      <c r="BT19" s="418"/>
      <c r="BU19" s="419"/>
      <c r="BV19" s="417">
        <v>15784692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25716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16247466</v>
      </c>
      <c r="BO23" s="418"/>
      <c r="BP23" s="418"/>
      <c r="BQ23" s="418"/>
      <c r="BR23" s="418"/>
      <c r="BS23" s="418"/>
      <c r="BT23" s="418"/>
      <c r="BU23" s="419"/>
      <c r="BV23" s="417">
        <v>16205025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8450</v>
      </c>
      <c r="R24" s="469"/>
      <c r="S24" s="469"/>
      <c r="T24" s="469"/>
      <c r="U24" s="469"/>
      <c r="V24" s="508"/>
      <c r="W24" s="563"/>
      <c r="X24" s="551"/>
      <c r="Y24" s="552"/>
      <c r="Z24" s="467" t="s">
        <v>155</v>
      </c>
      <c r="AA24" s="447"/>
      <c r="AB24" s="447"/>
      <c r="AC24" s="447"/>
      <c r="AD24" s="447"/>
      <c r="AE24" s="447"/>
      <c r="AF24" s="447"/>
      <c r="AG24" s="448"/>
      <c r="AH24" s="468">
        <v>364</v>
      </c>
      <c r="AI24" s="469"/>
      <c r="AJ24" s="469"/>
      <c r="AK24" s="469"/>
      <c r="AL24" s="508"/>
      <c r="AM24" s="468">
        <v>1107288</v>
      </c>
      <c r="AN24" s="469"/>
      <c r="AO24" s="469"/>
      <c r="AP24" s="469"/>
      <c r="AQ24" s="469"/>
      <c r="AR24" s="508"/>
      <c r="AS24" s="468">
        <v>3042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9769806</v>
      </c>
      <c r="BO24" s="418"/>
      <c r="BP24" s="418"/>
      <c r="BQ24" s="418"/>
      <c r="BR24" s="418"/>
      <c r="BS24" s="418"/>
      <c r="BT24" s="418"/>
      <c r="BU24" s="419"/>
      <c r="BV24" s="417">
        <v>9315889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7150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9868087</v>
      </c>
      <c r="BO25" s="381"/>
      <c r="BP25" s="381"/>
      <c r="BQ25" s="381"/>
      <c r="BR25" s="381"/>
      <c r="BS25" s="381"/>
      <c r="BT25" s="381"/>
      <c r="BU25" s="382"/>
      <c r="BV25" s="380">
        <v>10562987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6770</v>
      </c>
      <c r="R26" s="469"/>
      <c r="S26" s="469"/>
      <c r="T26" s="469"/>
      <c r="U26" s="469"/>
      <c r="V26" s="508"/>
      <c r="W26" s="563"/>
      <c r="X26" s="551"/>
      <c r="Y26" s="552"/>
      <c r="Z26" s="467" t="s">
        <v>161</v>
      </c>
      <c r="AA26" s="573"/>
      <c r="AB26" s="573"/>
      <c r="AC26" s="573"/>
      <c r="AD26" s="573"/>
      <c r="AE26" s="573"/>
      <c r="AF26" s="573"/>
      <c r="AG26" s="574"/>
      <c r="AH26" s="468">
        <v>23</v>
      </c>
      <c r="AI26" s="469"/>
      <c r="AJ26" s="469"/>
      <c r="AK26" s="469"/>
      <c r="AL26" s="508"/>
      <c r="AM26" s="468">
        <v>73761</v>
      </c>
      <c r="AN26" s="469"/>
      <c r="AO26" s="469"/>
      <c r="AP26" s="469"/>
      <c r="AQ26" s="469"/>
      <c r="AR26" s="508"/>
      <c r="AS26" s="468">
        <v>3207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4310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24234</v>
      </c>
      <c r="AN27" s="469"/>
      <c r="AO27" s="469"/>
      <c r="AP27" s="469"/>
      <c r="AQ27" s="469"/>
      <c r="AR27" s="508"/>
      <c r="AS27" s="468">
        <v>4039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50248</v>
      </c>
      <c r="BO27" s="587"/>
      <c r="BP27" s="587"/>
      <c r="BQ27" s="587"/>
      <c r="BR27" s="587"/>
      <c r="BS27" s="587"/>
      <c r="BT27" s="587"/>
      <c r="BU27" s="588"/>
      <c r="BV27" s="586">
        <v>50246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3760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1344834</v>
      </c>
      <c r="BO28" s="381"/>
      <c r="BP28" s="381"/>
      <c r="BQ28" s="381"/>
      <c r="BR28" s="381"/>
      <c r="BS28" s="381"/>
      <c r="BT28" s="381"/>
      <c r="BU28" s="382"/>
      <c r="BV28" s="380">
        <v>1752416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3530</v>
      </c>
      <c r="R29" s="469"/>
      <c r="S29" s="469"/>
      <c r="T29" s="469"/>
      <c r="U29" s="469"/>
      <c r="V29" s="508"/>
      <c r="W29" s="564"/>
      <c r="X29" s="565"/>
      <c r="Y29" s="566"/>
      <c r="Z29" s="467" t="s">
        <v>171</v>
      </c>
      <c r="AA29" s="447"/>
      <c r="AB29" s="447"/>
      <c r="AC29" s="447"/>
      <c r="AD29" s="447"/>
      <c r="AE29" s="447"/>
      <c r="AF29" s="447"/>
      <c r="AG29" s="448"/>
      <c r="AH29" s="468">
        <v>370</v>
      </c>
      <c r="AI29" s="469"/>
      <c r="AJ29" s="469"/>
      <c r="AK29" s="469"/>
      <c r="AL29" s="508"/>
      <c r="AM29" s="468">
        <v>1131522</v>
      </c>
      <c r="AN29" s="469"/>
      <c r="AO29" s="469"/>
      <c r="AP29" s="469"/>
      <c r="AQ29" s="469"/>
      <c r="AR29" s="508"/>
      <c r="AS29" s="468">
        <v>3058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2466436</v>
      </c>
      <c r="BO30" s="587"/>
      <c r="BP30" s="587"/>
      <c r="BQ30" s="587"/>
      <c r="BR30" s="587"/>
      <c r="BS30" s="587"/>
      <c r="BT30" s="587"/>
      <c r="BU30" s="588"/>
      <c r="BV30" s="586">
        <v>2690541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吉川市国民健康保険特別会計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吉川市水道事業会計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吉川市下水道事業特別会計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吉川市土地開発公社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吉川市介護保険特別会計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吉川市農業集落排水特別会計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吉川市後期高齢者医療特別会計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東埼玉資源環境組合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江戸川水防事務組合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吉川松伏消防組合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20.37</v>
      </c>
      <c r="G34" s="33">
        <v>22.29</v>
      </c>
      <c r="H34" s="33">
        <v>20.82</v>
      </c>
      <c r="I34" s="33">
        <v>19.440000000000001</v>
      </c>
      <c r="J34" s="34">
        <v>20.329999999999998</v>
      </c>
      <c r="K34" s="22"/>
      <c r="L34" s="22"/>
      <c r="M34" s="22"/>
      <c r="N34" s="22"/>
      <c r="O34" s="22"/>
      <c r="P34" s="22"/>
    </row>
    <row r="35" spans="1:16" ht="39" customHeight="1">
      <c r="A35" s="22"/>
      <c r="B35" s="35"/>
      <c r="C35" s="1178" t="s">
        <v>529</v>
      </c>
      <c r="D35" s="1179"/>
      <c r="E35" s="1180"/>
      <c r="F35" s="36">
        <v>6.34</v>
      </c>
      <c r="G35" s="37">
        <v>5.24</v>
      </c>
      <c r="H35" s="37">
        <v>5.29</v>
      </c>
      <c r="I35" s="37">
        <v>4.91</v>
      </c>
      <c r="J35" s="38">
        <v>4.1500000000000004</v>
      </c>
      <c r="K35" s="22"/>
      <c r="L35" s="22"/>
      <c r="M35" s="22"/>
      <c r="N35" s="22"/>
      <c r="O35" s="22"/>
      <c r="P35" s="22"/>
    </row>
    <row r="36" spans="1:16" ht="39" customHeight="1">
      <c r="A36" s="22"/>
      <c r="B36" s="35"/>
      <c r="C36" s="1178" t="s">
        <v>530</v>
      </c>
      <c r="D36" s="1179"/>
      <c r="E36" s="1180"/>
      <c r="F36" s="36">
        <v>6.61</v>
      </c>
      <c r="G36" s="37">
        <v>6.04</v>
      </c>
      <c r="H36" s="37">
        <v>6.98</v>
      </c>
      <c r="I36" s="37">
        <v>2.57</v>
      </c>
      <c r="J36" s="38">
        <v>3.48</v>
      </c>
      <c r="K36" s="22"/>
      <c r="L36" s="22"/>
      <c r="M36" s="22"/>
      <c r="N36" s="22"/>
      <c r="O36" s="22"/>
      <c r="P36" s="22"/>
    </row>
    <row r="37" spans="1:16" ht="39" customHeight="1">
      <c r="A37" s="22"/>
      <c r="B37" s="35"/>
      <c r="C37" s="1178" t="s">
        <v>531</v>
      </c>
      <c r="D37" s="1179"/>
      <c r="E37" s="1180"/>
      <c r="F37" s="36">
        <v>1.34</v>
      </c>
      <c r="G37" s="37">
        <v>0.71</v>
      </c>
      <c r="H37" s="37">
        <v>2.54</v>
      </c>
      <c r="I37" s="37">
        <v>1.08</v>
      </c>
      <c r="J37" s="38">
        <v>0.39</v>
      </c>
      <c r="K37" s="22"/>
      <c r="L37" s="22"/>
      <c r="M37" s="22"/>
      <c r="N37" s="22"/>
      <c r="O37" s="22"/>
      <c r="P37" s="22"/>
    </row>
    <row r="38" spans="1:16" ht="39" customHeight="1">
      <c r="A38" s="22"/>
      <c r="B38" s="35"/>
      <c r="C38" s="1178" t="s">
        <v>532</v>
      </c>
      <c r="D38" s="1179"/>
      <c r="E38" s="1180"/>
      <c r="F38" s="36">
        <v>0.32</v>
      </c>
      <c r="G38" s="37">
        <v>0.24</v>
      </c>
      <c r="H38" s="37">
        <v>0.23</v>
      </c>
      <c r="I38" s="37">
        <v>0.2</v>
      </c>
      <c r="J38" s="38">
        <v>0.14000000000000001</v>
      </c>
      <c r="K38" s="22"/>
      <c r="L38" s="22"/>
      <c r="M38" s="22"/>
      <c r="N38" s="22"/>
      <c r="O38" s="22"/>
      <c r="P38" s="22"/>
    </row>
    <row r="39" spans="1:16" ht="39" customHeight="1">
      <c r="A39" s="22"/>
      <c r="B39" s="35"/>
      <c r="C39" s="1178" t="s">
        <v>533</v>
      </c>
      <c r="D39" s="1179"/>
      <c r="E39" s="1180"/>
      <c r="F39" s="36">
        <v>0</v>
      </c>
      <c r="G39" s="37">
        <v>0.01</v>
      </c>
      <c r="H39" s="37">
        <v>0.01</v>
      </c>
      <c r="I39" s="37">
        <v>0.01</v>
      </c>
      <c r="J39" s="38">
        <v>0.02</v>
      </c>
      <c r="K39" s="22"/>
      <c r="L39" s="22"/>
      <c r="M39" s="22"/>
      <c r="N39" s="22"/>
      <c r="O39" s="22"/>
      <c r="P39" s="22"/>
    </row>
    <row r="40" spans="1:16" ht="39" customHeight="1">
      <c r="A40" s="22"/>
      <c r="B40" s="35"/>
      <c r="C40" s="1178" t="s">
        <v>534</v>
      </c>
      <c r="D40" s="1179"/>
      <c r="E40" s="1180"/>
      <c r="F40" s="36">
        <v>0.09</v>
      </c>
      <c r="G40" s="37">
        <v>0.02</v>
      </c>
      <c r="H40" s="37">
        <v>0.01</v>
      </c>
      <c r="I40" s="37">
        <v>0</v>
      </c>
      <c r="J40" s="38">
        <v>0.02</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1512</v>
      </c>
      <c r="L45" s="60">
        <v>1418</v>
      </c>
      <c r="M45" s="60">
        <v>1476</v>
      </c>
      <c r="N45" s="60">
        <v>1479</v>
      </c>
      <c r="O45" s="61">
        <v>1617</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286</v>
      </c>
      <c r="L48" s="64">
        <v>251</v>
      </c>
      <c r="M48" s="64">
        <v>261</v>
      </c>
      <c r="N48" s="64">
        <v>231</v>
      </c>
      <c r="O48" s="65">
        <v>257</v>
      </c>
      <c r="P48" s="48"/>
      <c r="Q48" s="48"/>
      <c r="R48" s="48"/>
      <c r="S48" s="48"/>
      <c r="T48" s="48"/>
      <c r="U48" s="48"/>
    </row>
    <row r="49" spans="1:21" ht="30.75" customHeight="1">
      <c r="A49" s="48"/>
      <c r="B49" s="1196"/>
      <c r="C49" s="1197"/>
      <c r="D49" s="62"/>
      <c r="E49" s="1188" t="s">
        <v>16</v>
      </c>
      <c r="F49" s="1188"/>
      <c r="G49" s="1188"/>
      <c r="H49" s="1188"/>
      <c r="I49" s="1188"/>
      <c r="J49" s="1189"/>
      <c r="K49" s="63">
        <v>118</v>
      </c>
      <c r="L49" s="64">
        <v>137</v>
      </c>
      <c r="M49" s="64">
        <v>125</v>
      </c>
      <c r="N49" s="64">
        <v>152</v>
      </c>
      <c r="O49" s="65">
        <v>148</v>
      </c>
      <c r="P49" s="48"/>
      <c r="Q49" s="48"/>
      <c r="R49" s="48"/>
      <c r="S49" s="48"/>
      <c r="T49" s="48"/>
      <c r="U49" s="48"/>
    </row>
    <row r="50" spans="1:21" ht="30.75" customHeight="1">
      <c r="A50" s="48"/>
      <c r="B50" s="1196"/>
      <c r="C50" s="1197"/>
      <c r="D50" s="62"/>
      <c r="E50" s="1188" t="s">
        <v>17</v>
      </c>
      <c r="F50" s="1188"/>
      <c r="G50" s="1188"/>
      <c r="H50" s="1188"/>
      <c r="I50" s="1188"/>
      <c r="J50" s="1189"/>
      <c r="K50" s="63">
        <v>64</v>
      </c>
      <c r="L50" s="64">
        <v>98</v>
      </c>
      <c r="M50" s="64">
        <v>94</v>
      </c>
      <c r="N50" s="64">
        <v>108</v>
      </c>
      <c r="O50" s="65">
        <v>187</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1320</v>
      </c>
      <c r="L52" s="64">
        <v>1416</v>
      </c>
      <c r="M52" s="64">
        <v>1495</v>
      </c>
      <c r="N52" s="64">
        <v>1448</v>
      </c>
      <c r="O52" s="65">
        <v>1529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660</v>
      </c>
      <c r="L53" s="69">
        <v>488</v>
      </c>
      <c r="M53" s="69">
        <v>461</v>
      </c>
      <c r="N53" s="69">
        <v>522</v>
      </c>
      <c r="O53" s="70">
        <v>680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14576</v>
      </c>
      <c r="J41" s="83">
        <v>14988</v>
      </c>
      <c r="K41" s="83">
        <v>14996</v>
      </c>
      <c r="L41" s="83">
        <v>16205</v>
      </c>
      <c r="M41" s="84">
        <v>16247</v>
      </c>
    </row>
    <row r="42" spans="2:13" ht="27.75" customHeight="1">
      <c r="B42" s="1204"/>
      <c r="C42" s="1205"/>
      <c r="D42" s="85"/>
      <c r="E42" s="1210" t="s">
        <v>26</v>
      </c>
      <c r="F42" s="1210"/>
      <c r="G42" s="1210"/>
      <c r="H42" s="1211"/>
      <c r="I42" s="86">
        <v>3125</v>
      </c>
      <c r="J42" s="87">
        <v>6001</v>
      </c>
      <c r="K42" s="87">
        <v>5895</v>
      </c>
      <c r="L42" s="87">
        <v>4223</v>
      </c>
      <c r="M42" s="88">
        <v>4033</v>
      </c>
    </row>
    <row r="43" spans="2:13" ht="27.75" customHeight="1">
      <c r="B43" s="1204"/>
      <c r="C43" s="1205"/>
      <c r="D43" s="85"/>
      <c r="E43" s="1210" t="s">
        <v>27</v>
      </c>
      <c r="F43" s="1210"/>
      <c r="G43" s="1210"/>
      <c r="H43" s="1211"/>
      <c r="I43" s="86">
        <v>3537</v>
      </c>
      <c r="J43" s="87">
        <v>2974</v>
      </c>
      <c r="K43" s="87">
        <v>2932</v>
      </c>
      <c r="L43" s="87">
        <v>2660</v>
      </c>
      <c r="M43" s="88">
        <v>2630</v>
      </c>
    </row>
    <row r="44" spans="2:13" ht="27.75" customHeight="1">
      <c r="B44" s="1204"/>
      <c r="C44" s="1205"/>
      <c r="D44" s="85"/>
      <c r="E44" s="1210" t="s">
        <v>28</v>
      </c>
      <c r="F44" s="1210"/>
      <c r="G44" s="1210"/>
      <c r="H44" s="1211"/>
      <c r="I44" s="86">
        <v>705</v>
      </c>
      <c r="J44" s="87">
        <v>780</v>
      </c>
      <c r="K44" s="87">
        <v>981</v>
      </c>
      <c r="L44" s="87">
        <v>1425</v>
      </c>
      <c r="M44" s="88">
        <v>1314</v>
      </c>
    </row>
    <row r="45" spans="2:13" ht="27.75" customHeight="1">
      <c r="B45" s="1204"/>
      <c r="C45" s="1205"/>
      <c r="D45" s="85"/>
      <c r="E45" s="1210" t="s">
        <v>29</v>
      </c>
      <c r="F45" s="1210"/>
      <c r="G45" s="1210"/>
      <c r="H45" s="1211"/>
      <c r="I45" s="86">
        <v>1800</v>
      </c>
      <c r="J45" s="87">
        <v>1731</v>
      </c>
      <c r="K45" s="87">
        <v>1147</v>
      </c>
      <c r="L45" s="87">
        <v>1337</v>
      </c>
      <c r="M45" s="88">
        <v>1103</v>
      </c>
    </row>
    <row r="46" spans="2:13" ht="27.75" customHeight="1">
      <c r="B46" s="1204"/>
      <c r="C46" s="1205"/>
      <c r="D46" s="89"/>
      <c r="E46" s="1210" t="s">
        <v>30</v>
      </c>
      <c r="F46" s="1210"/>
      <c r="G46" s="1210"/>
      <c r="H46" s="1211"/>
      <c r="I46" s="86">
        <v>0</v>
      </c>
      <c r="J46" s="87">
        <v>0</v>
      </c>
      <c r="K46" s="87">
        <v>1</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3029</v>
      </c>
      <c r="J50" s="87">
        <v>3873</v>
      </c>
      <c r="K50" s="87">
        <v>4035</v>
      </c>
      <c r="L50" s="87">
        <v>4953</v>
      </c>
      <c r="M50" s="88">
        <v>4499</v>
      </c>
    </row>
    <row r="51" spans="2:13" ht="27.75" customHeight="1">
      <c r="B51" s="1204"/>
      <c r="C51" s="1205"/>
      <c r="D51" s="85"/>
      <c r="E51" s="1210" t="s">
        <v>36</v>
      </c>
      <c r="F51" s="1210"/>
      <c r="G51" s="1210"/>
      <c r="H51" s="1211"/>
      <c r="I51" s="86">
        <v>1871</v>
      </c>
      <c r="J51" s="87">
        <v>2137</v>
      </c>
      <c r="K51" s="87">
        <v>2353</v>
      </c>
      <c r="L51" s="87">
        <v>2364</v>
      </c>
      <c r="M51" s="88">
        <v>2508</v>
      </c>
    </row>
    <row r="52" spans="2:13" ht="27.75" customHeight="1">
      <c r="B52" s="1206"/>
      <c r="C52" s="1207"/>
      <c r="D52" s="85"/>
      <c r="E52" s="1210" t="s">
        <v>37</v>
      </c>
      <c r="F52" s="1210"/>
      <c r="G52" s="1210"/>
      <c r="H52" s="1211"/>
      <c r="I52" s="86">
        <v>13881</v>
      </c>
      <c r="J52" s="87">
        <v>14217</v>
      </c>
      <c r="K52" s="87">
        <v>14771</v>
      </c>
      <c r="L52" s="87">
        <v>15015</v>
      </c>
      <c r="M52" s="88">
        <v>15521</v>
      </c>
    </row>
    <row r="53" spans="2:13" ht="27.75" customHeight="1" thickBot="1">
      <c r="B53" s="1217" t="s">
        <v>38</v>
      </c>
      <c r="C53" s="1218"/>
      <c r="D53" s="92"/>
      <c r="E53" s="1219" t="s">
        <v>39</v>
      </c>
      <c r="F53" s="1219"/>
      <c r="G53" s="1219"/>
      <c r="H53" s="1220"/>
      <c r="I53" s="93">
        <v>4963</v>
      </c>
      <c r="J53" s="94">
        <v>6246</v>
      </c>
      <c r="K53" s="94">
        <v>4792</v>
      </c>
      <c r="L53" s="94">
        <v>3518</v>
      </c>
      <c r="M53" s="95">
        <v>2799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t="s">
        <v>571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565</v>
      </c>
      <c r="H51" s="1248"/>
      <c r="I51" s="1253" t="s">
        <v>566</v>
      </c>
      <c r="J51" s="1253"/>
      <c r="K51" s="1255"/>
      <c r="L51" s="1255"/>
      <c r="M51" s="1255"/>
      <c r="N51" s="1221">
        <v>31.9</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572</v>
      </c>
      <c r="J53" s="1233"/>
      <c r="K53" s="1256"/>
      <c r="L53" s="1256"/>
      <c r="M53" s="1256"/>
      <c r="N53" s="1225">
        <v>49.5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567</v>
      </c>
      <c r="H55" s="1228"/>
      <c r="I55" s="1233" t="s">
        <v>566</v>
      </c>
      <c r="J55" s="1233"/>
      <c r="K55" s="1255"/>
      <c r="L55" s="1255"/>
      <c r="M55" s="1255"/>
      <c r="N55" s="1221">
        <v>39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572</v>
      </c>
      <c r="J57" s="1223"/>
      <c r="K57" s="1256"/>
      <c r="L57" s="1256"/>
      <c r="M57" s="1256"/>
      <c r="N57" s="1225">
        <v>55.4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565</v>
      </c>
      <c r="H73" s="1248"/>
      <c r="I73" s="1253" t="s">
        <v>566</v>
      </c>
      <c r="J73" s="1253"/>
      <c r="K73" s="1234">
        <v>47.2</v>
      </c>
      <c r="L73" s="1234">
        <v>57.9</v>
      </c>
      <c r="M73" s="1221">
        <v>44.7</v>
      </c>
      <c r="N73" s="1221">
        <v>31.9</v>
      </c>
      <c r="O73" s="1221">
        <v>24.6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570</v>
      </c>
      <c r="J75" s="1233"/>
      <c r="K75" s="1225">
        <v>5.5</v>
      </c>
      <c r="L75" s="1225">
        <v>5.3</v>
      </c>
      <c r="M75" s="1225">
        <v>5</v>
      </c>
      <c r="N75" s="1225">
        <v>4.5</v>
      </c>
      <c r="O75" s="1225">
        <v>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567</v>
      </c>
      <c r="H77" s="1228"/>
      <c r="I77" s="1233" t="s">
        <v>566</v>
      </c>
      <c r="J77" s="1233"/>
      <c r="K77" s="1234">
        <v>58.2</v>
      </c>
      <c r="L77" s="1234">
        <v>50.3</v>
      </c>
      <c r="M77" s="1221">
        <v>45.9</v>
      </c>
      <c r="N77" s="1221">
        <v>39</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570</v>
      </c>
      <c r="J79" s="1223"/>
      <c r="K79" s="1224">
        <v>10.3</v>
      </c>
      <c r="L79" s="1224">
        <v>9.6</v>
      </c>
      <c r="M79" s="1224">
        <v>8.8000000000000007</v>
      </c>
      <c r="N79" s="1224">
        <v>9</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7" sqref="A1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56791</v>
      </c>
      <c r="E3" s="118"/>
      <c r="F3" s="119">
        <v>50880</v>
      </c>
      <c r="G3" s="120"/>
      <c r="H3" s="121"/>
    </row>
    <row r="4" spans="1:8">
      <c r="A4" s="122"/>
      <c r="B4" s="123"/>
      <c r="C4" s="124"/>
      <c r="D4" s="125">
        <v>27399</v>
      </c>
      <c r="E4" s="126"/>
      <c r="F4" s="127">
        <v>26879</v>
      </c>
      <c r="G4" s="128"/>
      <c r="H4" s="129"/>
    </row>
    <row r="5" spans="1:8">
      <c r="A5" s="110" t="s">
        <v>514</v>
      </c>
      <c r="B5" s="115"/>
      <c r="C5" s="116"/>
      <c r="D5" s="117">
        <v>21464</v>
      </c>
      <c r="E5" s="118"/>
      <c r="F5" s="119">
        <v>63956</v>
      </c>
      <c r="G5" s="120"/>
      <c r="H5" s="121"/>
    </row>
    <row r="6" spans="1:8">
      <c r="A6" s="122"/>
      <c r="B6" s="123"/>
      <c r="C6" s="124"/>
      <c r="D6" s="125">
        <v>13990</v>
      </c>
      <c r="E6" s="126"/>
      <c r="F6" s="127">
        <v>29239</v>
      </c>
      <c r="G6" s="128"/>
      <c r="H6" s="129"/>
    </row>
    <row r="7" spans="1:8">
      <c r="A7" s="110" t="s">
        <v>515</v>
      </c>
      <c r="B7" s="115"/>
      <c r="C7" s="116"/>
      <c r="D7" s="117">
        <v>19792</v>
      </c>
      <c r="E7" s="118"/>
      <c r="F7" s="119">
        <v>66255</v>
      </c>
      <c r="G7" s="120"/>
      <c r="H7" s="121"/>
    </row>
    <row r="8" spans="1:8">
      <c r="A8" s="122"/>
      <c r="B8" s="123"/>
      <c r="C8" s="124"/>
      <c r="D8" s="125">
        <v>11268</v>
      </c>
      <c r="E8" s="126"/>
      <c r="F8" s="127">
        <v>31822</v>
      </c>
      <c r="G8" s="128"/>
      <c r="H8" s="129"/>
    </row>
    <row r="9" spans="1:8">
      <c r="A9" s="110" t="s">
        <v>516</v>
      </c>
      <c r="B9" s="115"/>
      <c r="C9" s="116"/>
      <c r="D9" s="117">
        <v>43252</v>
      </c>
      <c r="E9" s="118"/>
      <c r="F9" s="119">
        <v>92247</v>
      </c>
      <c r="G9" s="120"/>
      <c r="H9" s="121"/>
    </row>
    <row r="10" spans="1:8">
      <c r="A10" s="122"/>
      <c r="B10" s="123"/>
      <c r="C10" s="124"/>
      <c r="D10" s="125">
        <v>24091</v>
      </c>
      <c r="E10" s="126"/>
      <c r="F10" s="127">
        <v>37204</v>
      </c>
      <c r="G10" s="128"/>
      <c r="H10" s="129"/>
    </row>
    <row r="11" spans="1:8">
      <c r="A11" s="110" t="s">
        <v>517</v>
      </c>
      <c r="B11" s="115"/>
      <c r="C11" s="116"/>
      <c r="D11" s="117">
        <v>30516</v>
      </c>
      <c r="E11" s="118"/>
      <c r="F11" s="119">
        <v>44504</v>
      </c>
      <c r="G11" s="120"/>
      <c r="H11" s="121"/>
    </row>
    <row r="12" spans="1:8">
      <c r="A12" s="122"/>
      <c r="B12" s="123"/>
      <c r="C12" s="130"/>
      <c r="D12" s="125">
        <v>21719</v>
      </c>
      <c r="E12" s="126"/>
      <c r="F12" s="127">
        <v>25876</v>
      </c>
      <c r="G12" s="128"/>
      <c r="H12" s="129"/>
    </row>
    <row r="13" spans="1:8">
      <c r="A13" s="110"/>
      <c r="B13" s="115"/>
      <c r="C13" s="131"/>
      <c r="D13" s="132">
        <v>34363</v>
      </c>
      <c r="E13" s="133"/>
      <c r="F13" s="134">
        <v>63568</v>
      </c>
      <c r="G13" s="135"/>
      <c r="H13" s="121"/>
    </row>
    <row r="14" spans="1:8">
      <c r="A14" s="122"/>
      <c r="B14" s="123"/>
      <c r="C14" s="124"/>
      <c r="D14" s="125">
        <v>19693</v>
      </c>
      <c r="E14" s="126"/>
      <c r="F14" s="127">
        <v>30204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6.35</v>
      </c>
      <c r="C19" s="136">
        <f>ROUND(VALUE(SUBSTITUTE(実質収支比率等に係る経年分析!G$48,"▲","-")),2)</f>
        <v>5.25</v>
      </c>
      <c r="D19" s="136">
        <f>ROUND(VALUE(SUBSTITUTE(実質収支比率等に係る経年分析!H$48,"▲","-")),2)</f>
        <v>5.3</v>
      </c>
      <c r="E19" s="136">
        <f>ROUND(VALUE(SUBSTITUTE(実質収支比率等に係る経年分析!I$48,"▲","-")),2)</f>
        <v>4.91</v>
      </c>
      <c r="F19" s="136">
        <f>ROUND(VALUE(SUBSTITUTE(実質収支比率等に係る経年分析!J$48,"▲","-")),2)</f>
        <v>4.1500000000000004</v>
      </c>
    </row>
    <row r="20" spans="1:11">
      <c r="A20" s="136" t="s">
        <v>44</v>
      </c>
      <c r="B20" s="136">
        <f>ROUND(VALUE(SUBSTITUTE(実質収支比率等に係る経年分析!F$47,"▲","-")),2)</f>
        <v>12.69</v>
      </c>
      <c r="C20" s="136">
        <f>ROUND(VALUE(SUBSTITUTE(実質収支比率等に係る経年分析!G$47,"▲","-")),2)</f>
        <v>16.239999999999998</v>
      </c>
      <c r="D20" s="136">
        <f>ROUND(VALUE(SUBSTITUTE(実質収支比率等に係る経年分析!H$47,"▲","-")),2)</f>
        <v>13.9</v>
      </c>
      <c r="E20" s="136">
        <f>ROUND(VALUE(SUBSTITUTE(実質収支比率等に係る経年分析!I$47,"▲","-")),2)</f>
        <v>14.44</v>
      </c>
      <c r="F20" s="136">
        <f>ROUND(VALUE(SUBSTITUTE(実質収支比率等に係る経年分析!J$47,"▲","-")),2)</f>
        <v>10.77</v>
      </c>
    </row>
    <row r="21" spans="1:11">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2.94</v>
      </c>
      <c r="D21" s="136">
        <f>IF(ISNUMBER(VALUE(SUBSTITUTE(実質収支比率等に係る経年分析!H$49,"▲","-"))),ROUND(VALUE(SUBSTITUTE(実質収支比率等に係る経年分析!H$49,"▲","-")),2),NA())</f>
        <v>-2.2999999999999998</v>
      </c>
      <c r="E21" s="136">
        <f>IF(ISNUMBER(VALUE(SUBSTITUTE(実質収支比率等に係る経年分析!I$49,"▲","-"))),ROUND(VALUE(SUBSTITUTE(実質収支比率等に係る経年分析!I$49,"▲","-")),2),NA())</f>
        <v>1.02</v>
      </c>
      <c r="F21" s="136">
        <f>IF(ISNUMBER(VALUE(SUBSTITUTE(実質収支比率等に係る経年分析!J$49,"▲","-"))),ROUND(VALUE(SUBSTITUTE(実質収支比率等に係る経年分析!J$49,"▲","-")),2),NA())</f>
        <v>-3.88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吉川市後期高齢者医療特別会計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吉川市農業集落排水特別会計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吉川市下水道事業特別会計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吉川市介護保険特別会計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c r="A34" s="137" t="str">
        <f>IF(連結実質赤字比率に係る赤字・黒字の構成分析!C$36="",NA(),連結実質赤字比率に係る赤字・黒字の構成分析!C$36)</f>
        <v>吉川市国民健康保険特別会計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4.1500000000000004</v>
      </c>
    </row>
    <row r="36" spans="1:16">
      <c r="A36" s="137" t="str">
        <f>IF(連結実質赤字比率に係る赤字・黒字の構成分析!C$34="",NA(),連結実質赤字比率に係る赤字・黒字の構成分析!C$34)</f>
        <v>吉川市水道事業会計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19.440000000000001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20.329999999999998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1320</v>
      </c>
      <c r="E42" s="138"/>
      <c r="F42" s="138"/>
      <c r="G42" s="138">
        <f>'実質公債費比率（分子）の構造'!L$52</f>
        <v>1416</v>
      </c>
      <c r="H42" s="138"/>
      <c r="I42" s="138"/>
      <c r="J42" s="138">
        <f>'実質公債費比率（分子）の構造'!M$52</f>
        <v>1495</v>
      </c>
      <c r="K42" s="138"/>
      <c r="L42" s="138"/>
      <c r="M42" s="138">
        <f>'実質公債費比率（分子）の構造'!N$52</f>
        <v>1448</v>
      </c>
      <c r="N42" s="138"/>
      <c r="O42" s="138"/>
      <c r="P42" s="138">
        <f>'実質公債費比率（分子）の構造'!O$52</f>
        <v>1529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64</v>
      </c>
      <c r="C44" s="138"/>
      <c r="D44" s="138"/>
      <c r="E44" s="138">
        <f>'実質公債費比率（分子）の構造'!L$50</f>
        <v>98</v>
      </c>
      <c r="F44" s="138"/>
      <c r="G44" s="138"/>
      <c r="H44" s="138">
        <f>'実質公債費比率（分子）の構造'!M$50</f>
        <v>94</v>
      </c>
      <c r="I44" s="138"/>
      <c r="J44" s="138"/>
      <c r="K44" s="138">
        <f>'実質公債費比率（分子）の構造'!N$50</f>
        <v>108</v>
      </c>
      <c r="L44" s="138"/>
      <c r="M44" s="138"/>
      <c r="N44" s="138">
        <f>'実質公債費比率（分子）の構造'!O$50</f>
        <v>187</v>
      </c>
      <c r="O44" s="138"/>
      <c r="P44" s="138"/>
    </row>
    <row r="45" spans="1:16">
      <c r="A45" s="138" t="s">
        <v>55</v>
      </c>
      <c r="B45" s="138">
        <f>'実質公債費比率（分子）の構造'!K$49</f>
        <v>118</v>
      </c>
      <c r="C45" s="138"/>
      <c r="D45" s="138"/>
      <c r="E45" s="138">
        <f>'実質公債費比率（分子）の構造'!L$49</f>
        <v>137</v>
      </c>
      <c r="F45" s="138"/>
      <c r="G45" s="138"/>
      <c r="H45" s="138">
        <f>'実質公債費比率（分子）の構造'!M$49</f>
        <v>125</v>
      </c>
      <c r="I45" s="138"/>
      <c r="J45" s="138"/>
      <c r="K45" s="138">
        <f>'実質公債費比率（分子）の構造'!N$49</f>
        <v>152</v>
      </c>
      <c r="L45" s="138"/>
      <c r="M45" s="138"/>
      <c r="N45" s="138">
        <f>'実質公債費比率（分子）の構造'!O$49</f>
        <v>148</v>
      </c>
      <c r="O45" s="138"/>
      <c r="P45" s="138"/>
    </row>
    <row r="46" spans="1:16">
      <c r="A46" s="138" t="s">
        <v>56</v>
      </c>
      <c r="B46" s="138">
        <f>'実質公債費比率（分子）の構造'!K$48</f>
        <v>286</v>
      </c>
      <c r="C46" s="138"/>
      <c r="D46" s="138"/>
      <c r="E46" s="138">
        <f>'実質公債費比率（分子）の構造'!L$48</f>
        <v>251</v>
      </c>
      <c r="F46" s="138"/>
      <c r="G46" s="138"/>
      <c r="H46" s="138">
        <f>'実質公債費比率（分子）の構造'!M$48</f>
        <v>261</v>
      </c>
      <c r="I46" s="138"/>
      <c r="J46" s="138"/>
      <c r="K46" s="138">
        <f>'実質公債費比率（分子）の構造'!N$48</f>
        <v>231</v>
      </c>
      <c r="L46" s="138"/>
      <c r="M46" s="138"/>
      <c r="N46" s="138">
        <f>'実質公債費比率（分子）の構造'!O$48</f>
        <v>257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1512</v>
      </c>
      <c r="C49" s="138"/>
      <c r="D49" s="138"/>
      <c r="E49" s="138">
        <f>'実質公債費比率（分子）の構造'!L$45</f>
        <v>1418</v>
      </c>
      <c r="F49" s="138"/>
      <c r="G49" s="138"/>
      <c r="H49" s="138">
        <f>'実質公債費比率（分子）の構造'!M$45</f>
        <v>1476</v>
      </c>
      <c r="I49" s="138"/>
      <c r="J49" s="138"/>
      <c r="K49" s="138">
        <f>'実質公債費比率（分子）の構造'!N$45</f>
        <v>1479</v>
      </c>
      <c r="L49" s="138"/>
      <c r="M49" s="138"/>
      <c r="N49" s="138">
        <f>'実質公債費比率（分子）の構造'!O$45</f>
        <v>1617</v>
      </c>
      <c r="O49" s="138"/>
      <c r="P49" s="138"/>
    </row>
    <row r="50" spans="1:16">
      <c r="A50" s="138" t="s">
        <v>60</v>
      </c>
      <c r="B50" s="138" t="e">
        <f>NA()</f>
        <v>#N/A</v>
      </c>
      <c r="C50" s="138">
        <f>IF(ISNUMBER('実質公債費比率（分子）の構造'!K$53),'実質公債費比率（分子）の構造'!K$53,NA())</f>
        <v>660</v>
      </c>
      <c r="D50" s="138" t="e">
        <f>NA()</f>
        <v>#N/A</v>
      </c>
      <c r="E50" s="138" t="e">
        <f>NA()</f>
        <v>#N/A</v>
      </c>
      <c r="F50" s="138">
        <f>IF(ISNUMBER('実質公債費比率（分子）の構造'!L$53),'実質公債費比率（分子）の構造'!L$53,NA())</f>
        <v>488</v>
      </c>
      <c r="G50" s="138" t="e">
        <f>NA()</f>
        <v>#N/A</v>
      </c>
      <c r="H50" s="138" t="e">
        <f>NA()</f>
        <v>#N/A</v>
      </c>
      <c r="I50" s="138">
        <f>IF(ISNUMBER('実質公債費比率（分子）の構造'!M$53),'実質公債費比率（分子）の構造'!M$53,NA())</f>
        <v>461</v>
      </c>
      <c r="J50" s="138" t="e">
        <f>NA()</f>
        <v>#N/A</v>
      </c>
      <c r="K50" s="138" t="e">
        <f>NA()</f>
        <v>#N/A</v>
      </c>
      <c r="L50" s="138">
        <f>IF(ISNUMBER('実質公債費比率（分子）の構造'!N$53),'実質公債費比率（分子）の構造'!N$53,NA())</f>
        <v>522</v>
      </c>
      <c r="M50" s="138" t="e">
        <f>NA()</f>
        <v>#N/A</v>
      </c>
      <c r="N50" s="138" t="e">
        <f>NA()</f>
        <v>#N/A</v>
      </c>
      <c r="O50" s="138">
        <f>IF(ISNUMBER('実質公債費比率（分子）の構造'!O$53),'実質公債費比率（分子）の構造'!O$53,NA())</f>
        <v>680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13881</v>
      </c>
      <c r="E56" s="137"/>
      <c r="F56" s="137"/>
      <c r="G56" s="137">
        <f>'将来負担比率（分子）の構造'!J$52</f>
        <v>14217</v>
      </c>
      <c r="H56" s="137"/>
      <c r="I56" s="137"/>
      <c r="J56" s="137">
        <f>'将来負担比率（分子）の構造'!K$52</f>
        <v>14771</v>
      </c>
      <c r="K56" s="137"/>
      <c r="L56" s="137"/>
      <c r="M56" s="137">
        <f>'将来負担比率（分子）の構造'!L$52</f>
        <v>15015</v>
      </c>
      <c r="N56" s="137"/>
      <c r="O56" s="137"/>
      <c r="P56" s="137">
        <f>'将来負担比率（分子）の構造'!M$52</f>
        <v>15521</v>
      </c>
    </row>
    <row r="57" spans="1:16">
      <c r="A57" s="137" t="s">
        <v>36</v>
      </c>
      <c r="B57" s="137"/>
      <c r="C57" s="137"/>
      <c r="D57" s="137">
        <f>'将来負担比率（分子）の構造'!I$51</f>
        <v>1871</v>
      </c>
      <c r="E57" s="137"/>
      <c r="F57" s="137"/>
      <c r="G57" s="137">
        <f>'将来負担比率（分子）の構造'!J$51</f>
        <v>2137</v>
      </c>
      <c r="H57" s="137"/>
      <c r="I57" s="137"/>
      <c r="J57" s="137">
        <f>'将来負担比率（分子）の構造'!K$51</f>
        <v>2353</v>
      </c>
      <c r="K57" s="137"/>
      <c r="L57" s="137"/>
      <c r="M57" s="137">
        <f>'将来負担比率（分子）の構造'!L$51</f>
        <v>2364</v>
      </c>
      <c r="N57" s="137"/>
      <c r="O57" s="137"/>
      <c r="P57" s="137">
        <f>'将来負担比率（分子）の構造'!M$51</f>
        <v>2508</v>
      </c>
    </row>
    <row r="58" spans="1:16">
      <c r="A58" s="137" t="s">
        <v>35</v>
      </c>
      <c r="B58" s="137"/>
      <c r="C58" s="137"/>
      <c r="D58" s="137">
        <f>'将来負担比率（分子）の構造'!I$50</f>
        <v>3029</v>
      </c>
      <c r="E58" s="137"/>
      <c r="F58" s="137"/>
      <c r="G58" s="137">
        <f>'将来負担比率（分子）の構造'!J$50</f>
        <v>3873</v>
      </c>
      <c r="H58" s="137"/>
      <c r="I58" s="137"/>
      <c r="J58" s="137">
        <f>'将来負担比率（分子）の構造'!K$50</f>
        <v>4035</v>
      </c>
      <c r="K58" s="137"/>
      <c r="L58" s="137"/>
      <c r="M58" s="137">
        <f>'将来負担比率（分子）の構造'!L$50</f>
        <v>4953</v>
      </c>
      <c r="N58" s="137"/>
      <c r="O58" s="137"/>
      <c r="P58" s="137">
        <f>'将来負担比率（分子）の構造'!M$50</f>
        <v>4499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1</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1800</v>
      </c>
      <c r="C62" s="137"/>
      <c r="D62" s="137"/>
      <c r="E62" s="137">
        <f>'将来負担比率（分子）の構造'!J$45</f>
        <v>1731</v>
      </c>
      <c r="F62" s="137"/>
      <c r="G62" s="137"/>
      <c r="H62" s="137">
        <f>'将来負担比率（分子）の構造'!K$45</f>
        <v>1147</v>
      </c>
      <c r="I62" s="137"/>
      <c r="J62" s="137"/>
      <c r="K62" s="137">
        <f>'将来負担比率（分子）の構造'!L$45</f>
        <v>1337</v>
      </c>
      <c r="L62" s="137"/>
      <c r="M62" s="137"/>
      <c r="N62" s="137">
        <f>'将来負担比率（分子）の構造'!M$45</f>
        <v>1103</v>
      </c>
      <c r="O62" s="137"/>
      <c r="P62" s="137"/>
    </row>
    <row r="63" spans="1:16">
      <c r="A63" s="137" t="s">
        <v>28</v>
      </c>
      <c r="B63" s="137">
        <f>'将来負担比率（分子）の構造'!I$44</f>
        <v>705</v>
      </c>
      <c r="C63" s="137"/>
      <c r="D63" s="137"/>
      <c r="E63" s="137">
        <f>'将来負担比率（分子）の構造'!J$44</f>
        <v>780</v>
      </c>
      <c r="F63" s="137"/>
      <c r="G63" s="137"/>
      <c r="H63" s="137">
        <f>'将来負担比率（分子）の構造'!K$44</f>
        <v>981</v>
      </c>
      <c r="I63" s="137"/>
      <c r="J63" s="137"/>
      <c r="K63" s="137">
        <f>'将来負担比率（分子）の構造'!L$44</f>
        <v>1425</v>
      </c>
      <c r="L63" s="137"/>
      <c r="M63" s="137"/>
      <c r="N63" s="137">
        <f>'将来負担比率（分子）の構造'!M$44</f>
        <v>1314</v>
      </c>
      <c r="O63" s="137"/>
      <c r="P63" s="137"/>
    </row>
    <row r="64" spans="1:16">
      <c r="A64" s="137" t="s">
        <v>27</v>
      </c>
      <c r="B64" s="137">
        <f>'将来負担比率（分子）の構造'!I$43</f>
        <v>3537</v>
      </c>
      <c r="C64" s="137"/>
      <c r="D64" s="137"/>
      <c r="E64" s="137">
        <f>'将来負担比率（分子）の構造'!J$43</f>
        <v>2974</v>
      </c>
      <c r="F64" s="137"/>
      <c r="G64" s="137"/>
      <c r="H64" s="137">
        <f>'将来負担比率（分子）の構造'!K$43</f>
        <v>2932</v>
      </c>
      <c r="I64" s="137"/>
      <c r="J64" s="137"/>
      <c r="K64" s="137">
        <f>'将来負担比率（分子）の構造'!L$43</f>
        <v>2660</v>
      </c>
      <c r="L64" s="137"/>
      <c r="M64" s="137"/>
      <c r="N64" s="137">
        <f>'将来負担比率（分子）の構造'!M$43</f>
        <v>2630</v>
      </c>
      <c r="O64" s="137"/>
      <c r="P64" s="137"/>
    </row>
    <row r="65" spans="1:16">
      <c r="A65" s="137" t="s">
        <v>26</v>
      </c>
      <c r="B65" s="137">
        <f>'将来負担比率（分子）の構造'!I$42</f>
        <v>3125</v>
      </c>
      <c r="C65" s="137"/>
      <c r="D65" s="137"/>
      <c r="E65" s="137">
        <f>'将来負担比率（分子）の構造'!J$42</f>
        <v>6001</v>
      </c>
      <c r="F65" s="137"/>
      <c r="G65" s="137"/>
      <c r="H65" s="137">
        <f>'将来負担比率（分子）の構造'!K$42</f>
        <v>5895</v>
      </c>
      <c r="I65" s="137"/>
      <c r="J65" s="137"/>
      <c r="K65" s="137">
        <f>'将来負担比率（分子）の構造'!L$42</f>
        <v>4223</v>
      </c>
      <c r="L65" s="137"/>
      <c r="M65" s="137"/>
      <c r="N65" s="137">
        <f>'将来負担比率（分子）の構造'!M$42</f>
        <v>4033</v>
      </c>
      <c r="O65" s="137"/>
      <c r="P65" s="137"/>
    </row>
    <row r="66" spans="1:16">
      <c r="A66" s="137" t="s">
        <v>25</v>
      </c>
      <c r="B66" s="137">
        <f>'将来負担比率（分子）の構造'!I$41</f>
        <v>14576</v>
      </c>
      <c r="C66" s="137"/>
      <c r="D66" s="137"/>
      <c r="E66" s="137">
        <f>'将来負担比率（分子）の構造'!J$41</f>
        <v>14988</v>
      </c>
      <c r="F66" s="137"/>
      <c r="G66" s="137"/>
      <c r="H66" s="137">
        <f>'将来負担比率（分子）の構造'!K$41</f>
        <v>14996</v>
      </c>
      <c r="I66" s="137"/>
      <c r="J66" s="137"/>
      <c r="K66" s="137">
        <f>'将来負担比率（分子）の構造'!L$41</f>
        <v>16205</v>
      </c>
      <c r="L66" s="137"/>
      <c r="M66" s="137"/>
      <c r="N66" s="137">
        <f>'将来負担比率（分子）の構造'!M$41</f>
        <v>16247</v>
      </c>
      <c r="O66" s="137"/>
      <c r="P66" s="137"/>
    </row>
    <row r="67" spans="1:16">
      <c r="A67" s="137" t="s">
        <v>64</v>
      </c>
      <c r="B67" s="137" t="e">
        <f>NA()</f>
        <v>#N/A</v>
      </c>
      <c r="C67" s="137">
        <f>IF(ISNUMBER('将来負担比率（分子）の構造'!I$53), IF('将来負担比率（分子）の構造'!I$53 &lt; 0, 0, '将来負担比率（分子）の構造'!I$53), NA())</f>
        <v>4963</v>
      </c>
      <c r="D67" s="137" t="e">
        <f>NA()</f>
        <v>#N/A</v>
      </c>
      <c r="E67" s="137" t="e">
        <f>NA()</f>
        <v>#N/A</v>
      </c>
      <c r="F67" s="137">
        <f>IF(ISNUMBER('将来負担比率（分子）の構造'!J$53), IF('将来負担比率（分子）の構造'!J$53 &lt; 0, 0, '将来負担比率（分子）の構造'!J$53), NA())</f>
        <v>6246</v>
      </c>
      <c r="G67" s="137" t="e">
        <f>NA()</f>
        <v>#N/A</v>
      </c>
      <c r="H67" s="137" t="e">
        <f>NA()</f>
        <v>#N/A</v>
      </c>
      <c r="I67" s="137">
        <f>IF(ISNUMBER('将来負担比率（分子）の構造'!K$53), IF('将来負担比率（分子）の構造'!K$53 &lt; 0, 0, '将来負担比率（分子）の構造'!K$53), NA())</f>
        <v>4792</v>
      </c>
      <c r="J67" s="137" t="e">
        <f>NA()</f>
        <v>#N/A</v>
      </c>
      <c r="K67" s="137" t="e">
        <f>NA()</f>
        <v>#N/A</v>
      </c>
      <c r="L67" s="137">
        <f>IF(ISNUMBER('将来負担比率（分子）の構造'!L$53), IF('将来負担比率（分子）の構造'!L$53 &lt; 0, 0, '将来負担比率（分子）の構造'!L$53), NA())</f>
        <v>3518</v>
      </c>
      <c r="M67" s="137" t="e">
        <f>NA()</f>
        <v>#N/A</v>
      </c>
      <c r="N67" s="137" t="e">
        <f>NA()</f>
        <v>#N/A</v>
      </c>
      <c r="O67" s="137">
        <f>IF(ISNUMBER('将来負担比率（分子）の構造'!M$53), IF('将来負担比率（分子）の構造'!M$53 &lt; 0, 0, '将来負担比率（分子）の構造'!M$53), NA())</f>
        <v>2799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9397436</v>
      </c>
      <c r="S5" s="615"/>
      <c r="T5" s="615"/>
      <c r="U5" s="615"/>
      <c r="V5" s="615"/>
      <c r="W5" s="615"/>
      <c r="X5" s="615"/>
      <c r="Y5" s="616"/>
      <c r="Z5" s="617">
        <v>44.1</v>
      </c>
      <c r="AA5" s="617"/>
      <c r="AB5" s="617"/>
      <c r="AC5" s="617"/>
      <c r="AD5" s="618">
        <v>8926637</v>
      </c>
      <c r="AE5" s="618"/>
      <c r="AF5" s="618"/>
      <c r="AG5" s="618"/>
      <c r="AH5" s="618"/>
      <c r="AI5" s="618"/>
      <c r="AJ5" s="618"/>
      <c r="AK5" s="618"/>
      <c r="AL5" s="619">
        <v>76.5</v>
      </c>
      <c r="AM5" s="620"/>
      <c r="AN5" s="620"/>
      <c r="AO5" s="621"/>
      <c r="AP5" s="611" t="s">
        <v>210</v>
      </c>
      <c r="AQ5" s="612"/>
      <c r="AR5" s="612"/>
      <c r="AS5" s="612"/>
      <c r="AT5" s="612"/>
      <c r="AU5" s="612"/>
      <c r="AV5" s="612"/>
      <c r="AW5" s="612"/>
      <c r="AX5" s="612"/>
      <c r="AY5" s="612"/>
      <c r="AZ5" s="612"/>
      <c r="BA5" s="612"/>
      <c r="BB5" s="612"/>
      <c r="BC5" s="612"/>
      <c r="BD5" s="612"/>
      <c r="BE5" s="612"/>
      <c r="BF5" s="613"/>
      <c r="BG5" s="625">
        <v>8926637</v>
      </c>
      <c r="BH5" s="626"/>
      <c r="BI5" s="626"/>
      <c r="BJ5" s="626"/>
      <c r="BK5" s="626"/>
      <c r="BL5" s="626"/>
      <c r="BM5" s="626"/>
      <c r="BN5" s="627"/>
      <c r="BO5" s="628">
        <v>95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189051</v>
      </c>
      <c r="S6" s="626"/>
      <c r="T6" s="626"/>
      <c r="U6" s="626"/>
      <c r="V6" s="626"/>
      <c r="W6" s="626"/>
      <c r="X6" s="626"/>
      <c r="Y6" s="627"/>
      <c r="Z6" s="628">
        <v>0.9</v>
      </c>
      <c r="AA6" s="628"/>
      <c r="AB6" s="628"/>
      <c r="AC6" s="628"/>
      <c r="AD6" s="629">
        <v>189051</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8926637</v>
      </c>
      <c r="BH6" s="626"/>
      <c r="BI6" s="626"/>
      <c r="BJ6" s="626"/>
      <c r="BK6" s="626"/>
      <c r="BL6" s="626"/>
      <c r="BM6" s="626"/>
      <c r="BN6" s="627"/>
      <c r="BO6" s="628">
        <v>95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208997</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208997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8585</v>
      </c>
      <c r="S7" s="626"/>
      <c r="T7" s="626"/>
      <c r="U7" s="626"/>
      <c r="V7" s="626"/>
      <c r="W7" s="626"/>
      <c r="X7" s="626"/>
      <c r="Y7" s="627"/>
      <c r="Z7" s="628">
        <v>0</v>
      </c>
      <c r="AA7" s="628"/>
      <c r="AB7" s="628"/>
      <c r="AC7" s="628"/>
      <c r="AD7" s="629">
        <v>8585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4497108</v>
      </c>
      <c r="BH7" s="626"/>
      <c r="BI7" s="626"/>
      <c r="BJ7" s="626"/>
      <c r="BK7" s="626"/>
      <c r="BL7" s="626"/>
      <c r="BM7" s="626"/>
      <c r="BN7" s="627"/>
      <c r="BO7" s="628">
        <v>47.9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2901268</v>
      </c>
      <c r="CS7" s="626"/>
      <c r="CT7" s="626"/>
      <c r="CU7" s="626"/>
      <c r="CV7" s="626"/>
      <c r="CW7" s="626"/>
      <c r="CX7" s="626"/>
      <c r="CY7" s="627"/>
      <c r="CZ7" s="628">
        <v>14</v>
      </c>
      <c r="DA7" s="628"/>
      <c r="DB7" s="628"/>
      <c r="DC7" s="628"/>
      <c r="DD7" s="634">
        <v>476943</v>
      </c>
      <c r="DE7" s="626"/>
      <c r="DF7" s="626"/>
      <c r="DG7" s="626"/>
      <c r="DH7" s="626"/>
      <c r="DI7" s="626"/>
      <c r="DJ7" s="626"/>
      <c r="DK7" s="626"/>
      <c r="DL7" s="626"/>
      <c r="DM7" s="626"/>
      <c r="DN7" s="626"/>
      <c r="DO7" s="626"/>
      <c r="DP7" s="627"/>
      <c r="DQ7" s="634">
        <v>2162076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35887</v>
      </c>
      <c r="S8" s="626"/>
      <c r="T8" s="626"/>
      <c r="U8" s="626"/>
      <c r="V8" s="626"/>
      <c r="W8" s="626"/>
      <c r="X8" s="626"/>
      <c r="Y8" s="627"/>
      <c r="Z8" s="628">
        <v>0.2</v>
      </c>
      <c r="AA8" s="628"/>
      <c r="AB8" s="628"/>
      <c r="AC8" s="628"/>
      <c r="AD8" s="629">
        <v>35887</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124892</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8508579</v>
      </c>
      <c r="CS8" s="626"/>
      <c r="CT8" s="626"/>
      <c r="CU8" s="626"/>
      <c r="CV8" s="626"/>
      <c r="CW8" s="626"/>
      <c r="CX8" s="626"/>
      <c r="CY8" s="627"/>
      <c r="CZ8" s="628">
        <v>41</v>
      </c>
      <c r="DA8" s="628"/>
      <c r="DB8" s="628"/>
      <c r="DC8" s="628"/>
      <c r="DD8" s="634">
        <v>106172</v>
      </c>
      <c r="DE8" s="626"/>
      <c r="DF8" s="626"/>
      <c r="DG8" s="626"/>
      <c r="DH8" s="626"/>
      <c r="DI8" s="626"/>
      <c r="DJ8" s="626"/>
      <c r="DK8" s="626"/>
      <c r="DL8" s="626"/>
      <c r="DM8" s="626"/>
      <c r="DN8" s="626"/>
      <c r="DO8" s="626"/>
      <c r="DP8" s="627"/>
      <c r="DQ8" s="634">
        <v>4076358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21969</v>
      </c>
      <c r="S9" s="626"/>
      <c r="T9" s="626"/>
      <c r="U9" s="626"/>
      <c r="V9" s="626"/>
      <c r="W9" s="626"/>
      <c r="X9" s="626"/>
      <c r="Y9" s="627"/>
      <c r="Z9" s="628">
        <v>0.1</v>
      </c>
      <c r="AA9" s="628"/>
      <c r="AB9" s="628"/>
      <c r="AC9" s="628"/>
      <c r="AD9" s="629">
        <v>21969</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3958296</v>
      </c>
      <c r="BH9" s="626"/>
      <c r="BI9" s="626"/>
      <c r="BJ9" s="626"/>
      <c r="BK9" s="626"/>
      <c r="BL9" s="626"/>
      <c r="BM9" s="626"/>
      <c r="BN9" s="627"/>
      <c r="BO9" s="628">
        <v>42.1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1448982</v>
      </c>
      <c r="CS9" s="626"/>
      <c r="CT9" s="626"/>
      <c r="CU9" s="626"/>
      <c r="CV9" s="626"/>
      <c r="CW9" s="626"/>
      <c r="CX9" s="626"/>
      <c r="CY9" s="627"/>
      <c r="CZ9" s="628">
        <v>7</v>
      </c>
      <c r="DA9" s="628"/>
      <c r="DB9" s="628"/>
      <c r="DC9" s="628"/>
      <c r="DD9" s="634">
        <v>98405</v>
      </c>
      <c r="DE9" s="626"/>
      <c r="DF9" s="626"/>
      <c r="DG9" s="626"/>
      <c r="DH9" s="626"/>
      <c r="DI9" s="626"/>
      <c r="DJ9" s="626"/>
      <c r="DK9" s="626"/>
      <c r="DL9" s="626"/>
      <c r="DM9" s="626"/>
      <c r="DN9" s="626"/>
      <c r="DO9" s="626"/>
      <c r="DP9" s="627"/>
      <c r="DQ9" s="634">
        <v>1293371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956584</v>
      </c>
      <c r="S10" s="626"/>
      <c r="T10" s="626"/>
      <c r="U10" s="626"/>
      <c r="V10" s="626"/>
      <c r="W10" s="626"/>
      <c r="X10" s="626"/>
      <c r="Y10" s="627"/>
      <c r="Z10" s="628">
        <v>4.5</v>
      </c>
      <c r="AA10" s="628"/>
      <c r="AB10" s="628"/>
      <c r="AC10" s="628"/>
      <c r="AD10" s="629">
        <v>956584</v>
      </c>
      <c r="AE10" s="629"/>
      <c r="AF10" s="629"/>
      <c r="AG10" s="629"/>
      <c r="AH10" s="629"/>
      <c r="AI10" s="629"/>
      <c r="AJ10" s="629"/>
      <c r="AK10" s="629"/>
      <c r="AL10" s="630">
        <v>8.1999999999999993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156159</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40779</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30779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15957</v>
      </c>
      <c r="S11" s="626"/>
      <c r="T11" s="626"/>
      <c r="U11" s="626"/>
      <c r="V11" s="626"/>
      <c r="W11" s="626"/>
      <c r="X11" s="626"/>
      <c r="Y11" s="627"/>
      <c r="Z11" s="628">
        <v>0.1</v>
      </c>
      <c r="AA11" s="628"/>
      <c r="AB11" s="628"/>
      <c r="AC11" s="628"/>
      <c r="AD11" s="629">
        <v>15957</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257761</v>
      </c>
      <c r="BH11" s="626"/>
      <c r="BI11" s="626"/>
      <c r="BJ11" s="626"/>
      <c r="BK11" s="626"/>
      <c r="BL11" s="626"/>
      <c r="BM11" s="626"/>
      <c r="BN11" s="627"/>
      <c r="BO11" s="628">
        <v>2.7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372015</v>
      </c>
      <c r="CS11" s="626"/>
      <c r="CT11" s="626"/>
      <c r="CU11" s="626"/>
      <c r="CV11" s="626"/>
      <c r="CW11" s="626"/>
      <c r="CX11" s="626"/>
      <c r="CY11" s="627"/>
      <c r="CZ11" s="628">
        <v>1.8</v>
      </c>
      <c r="DA11" s="628"/>
      <c r="DB11" s="628"/>
      <c r="DC11" s="628"/>
      <c r="DD11" s="634">
        <v>206223</v>
      </c>
      <c r="DE11" s="626"/>
      <c r="DF11" s="626"/>
      <c r="DG11" s="626"/>
      <c r="DH11" s="626"/>
      <c r="DI11" s="626"/>
      <c r="DJ11" s="626"/>
      <c r="DK11" s="626"/>
      <c r="DL11" s="626"/>
      <c r="DM11" s="626"/>
      <c r="DN11" s="626"/>
      <c r="DO11" s="626"/>
      <c r="DP11" s="627"/>
      <c r="DQ11" s="634">
        <v>241186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3838980</v>
      </c>
      <c r="BH12" s="626"/>
      <c r="BI12" s="626"/>
      <c r="BJ12" s="626"/>
      <c r="BK12" s="626"/>
      <c r="BL12" s="626"/>
      <c r="BM12" s="626"/>
      <c r="BN12" s="627"/>
      <c r="BO12" s="628">
        <v>40.9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112651</v>
      </c>
      <c r="CS12" s="626"/>
      <c r="CT12" s="626"/>
      <c r="CU12" s="626"/>
      <c r="CV12" s="626"/>
      <c r="CW12" s="626"/>
      <c r="CX12" s="626"/>
      <c r="CY12" s="627"/>
      <c r="CZ12" s="628">
        <v>0.5</v>
      </c>
      <c r="DA12" s="628"/>
      <c r="DB12" s="628"/>
      <c r="DC12" s="628"/>
      <c r="DD12" s="634">
        <v>3871</v>
      </c>
      <c r="DE12" s="626"/>
      <c r="DF12" s="626"/>
      <c r="DG12" s="626"/>
      <c r="DH12" s="626"/>
      <c r="DI12" s="626"/>
      <c r="DJ12" s="626"/>
      <c r="DK12" s="626"/>
      <c r="DL12" s="626"/>
      <c r="DM12" s="626"/>
      <c r="DN12" s="626"/>
      <c r="DO12" s="626"/>
      <c r="DP12" s="627"/>
      <c r="DQ12" s="634">
        <v>89915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55955</v>
      </c>
      <c r="S13" s="626"/>
      <c r="T13" s="626"/>
      <c r="U13" s="626"/>
      <c r="V13" s="626"/>
      <c r="W13" s="626"/>
      <c r="X13" s="626"/>
      <c r="Y13" s="627"/>
      <c r="Z13" s="628">
        <v>0.3</v>
      </c>
      <c r="AA13" s="628"/>
      <c r="AB13" s="628"/>
      <c r="AC13" s="628"/>
      <c r="AD13" s="629">
        <v>55955</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3836743</v>
      </c>
      <c r="BH13" s="626"/>
      <c r="BI13" s="626"/>
      <c r="BJ13" s="626"/>
      <c r="BK13" s="626"/>
      <c r="BL13" s="626"/>
      <c r="BM13" s="626"/>
      <c r="BN13" s="627"/>
      <c r="BO13" s="628">
        <v>40.799999999999997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1781718</v>
      </c>
      <c r="CS13" s="626"/>
      <c r="CT13" s="626"/>
      <c r="CU13" s="626"/>
      <c r="CV13" s="626"/>
      <c r="CW13" s="626"/>
      <c r="CX13" s="626"/>
      <c r="CY13" s="627"/>
      <c r="CZ13" s="628">
        <v>8.6</v>
      </c>
      <c r="DA13" s="628"/>
      <c r="DB13" s="628"/>
      <c r="DC13" s="628"/>
      <c r="DD13" s="634">
        <v>619971</v>
      </c>
      <c r="DE13" s="626"/>
      <c r="DF13" s="626"/>
      <c r="DG13" s="626"/>
      <c r="DH13" s="626"/>
      <c r="DI13" s="626"/>
      <c r="DJ13" s="626"/>
      <c r="DK13" s="626"/>
      <c r="DL13" s="626"/>
      <c r="DM13" s="626"/>
      <c r="DN13" s="626"/>
      <c r="DO13" s="626"/>
      <c r="DP13" s="627"/>
      <c r="DQ13" s="634">
        <v>1404099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104168</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1422648</v>
      </c>
      <c r="CS14" s="626"/>
      <c r="CT14" s="626"/>
      <c r="CU14" s="626"/>
      <c r="CV14" s="626"/>
      <c r="CW14" s="626"/>
      <c r="CX14" s="626"/>
      <c r="CY14" s="627"/>
      <c r="CZ14" s="628">
        <v>6.9</v>
      </c>
      <c r="DA14" s="628"/>
      <c r="DB14" s="628"/>
      <c r="DC14" s="628"/>
      <c r="DD14" s="634">
        <v>358699</v>
      </c>
      <c r="DE14" s="626"/>
      <c r="DF14" s="626"/>
      <c r="DG14" s="626"/>
      <c r="DH14" s="626"/>
      <c r="DI14" s="626"/>
      <c r="DJ14" s="626"/>
      <c r="DK14" s="626"/>
      <c r="DL14" s="626"/>
      <c r="DM14" s="626"/>
      <c r="DN14" s="626"/>
      <c r="DO14" s="626"/>
      <c r="DP14" s="627"/>
      <c r="DQ14" s="634">
        <v>1071973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86740</v>
      </c>
      <c r="S15" s="626"/>
      <c r="T15" s="626"/>
      <c r="U15" s="626"/>
      <c r="V15" s="626"/>
      <c r="W15" s="626"/>
      <c r="X15" s="626"/>
      <c r="Y15" s="627"/>
      <c r="Z15" s="628">
        <v>0.4</v>
      </c>
      <c r="AA15" s="628"/>
      <c r="AB15" s="628"/>
      <c r="AC15" s="628"/>
      <c r="AD15" s="629">
        <v>86740</v>
      </c>
      <c r="AE15" s="629"/>
      <c r="AF15" s="629"/>
      <c r="AG15" s="629"/>
      <c r="AH15" s="629"/>
      <c r="AI15" s="629"/>
      <c r="AJ15" s="629"/>
      <c r="AK15" s="629"/>
      <c r="AL15" s="630">
        <v>0.7</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486381</v>
      </c>
      <c r="BH15" s="626"/>
      <c r="BI15" s="626"/>
      <c r="BJ15" s="626"/>
      <c r="BK15" s="626"/>
      <c r="BL15" s="626"/>
      <c r="BM15" s="626"/>
      <c r="BN15" s="627"/>
      <c r="BO15" s="628">
        <v>5.2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2336495</v>
      </c>
      <c r="CS15" s="626"/>
      <c r="CT15" s="626"/>
      <c r="CU15" s="626"/>
      <c r="CV15" s="626"/>
      <c r="CW15" s="626"/>
      <c r="CX15" s="626"/>
      <c r="CY15" s="627"/>
      <c r="CZ15" s="628">
        <v>11.3</v>
      </c>
      <c r="DA15" s="628"/>
      <c r="DB15" s="628"/>
      <c r="DC15" s="628"/>
      <c r="DD15" s="634">
        <v>314162</v>
      </c>
      <c r="DE15" s="626"/>
      <c r="DF15" s="626"/>
      <c r="DG15" s="626"/>
      <c r="DH15" s="626"/>
      <c r="DI15" s="626"/>
      <c r="DJ15" s="626"/>
      <c r="DK15" s="626"/>
      <c r="DL15" s="626"/>
      <c r="DM15" s="626"/>
      <c r="DN15" s="626"/>
      <c r="DO15" s="626"/>
      <c r="DP15" s="627"/>
      <c r="DQ15" s="634">
        <v>1870180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1516103</v>
      </c>
      <c r="S16" s="626"/>
      <c r="T16" s="626"/>
      <c r="U16" s="626"/>
      <c r="V16" s="626"/>
      <c r="W16" s="626"/>
      <c r="X16" s="626"/>
      <c r="Y16" s="627"/>
      <c r="Z16" s="628">
        <v>7.1</v>
      </c>
      <c r="AA16" s="628"/>
      <c r="AB16" s="628"/>
      <c r="AC16" s="628"/>
      <c r="AD16" s="629">
        <v>1312256</v>
      </c>
      <c r="AE16" s="629"/>
      <c r="AF16" s="629"/>
      <c r="AG16" s="629"/>
      <c r="AH16" s="629"/>
      <c r="AI16" s="629"/>
      <c r="AJ16" s="629"/>
      <c r="AK16" s="629"/>
      <c r="AL16" s="630">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1312256</v>
      </c>
      <c r="S17" s="626"/>
      <c r="T17" s="626"/>
      <c r="U17" s="626"/>
      <c r="V17" s="626"/>
      <c r="W17" s="626"/>
      <c r="X17" s="626"/>
      <c r="Y17" s="627"/>
      <c r="Z17" s="628">
        <v>6.2</v>
      </c>
      <c r="AA17" s="628"/>
      <c r="AB17" s="628"/>
      <c r="AC17" s="628"/>
      <c r="AD17" s="629">
        <v>1312256</v>
      </c>
      <c r="AE17" s="629"/>
      <c r="AF17" s="629"/>
      <c r="AG17" s="629"/>
      <c r="AH17" s="629"/>
      <c r="AI17" s="629"/>
      <c r="AJ17" s="629"/>
      <c r="AK17" s="629"/>
      <c r="AL17" s="630">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1617360</v>
      </c>
      <c r="CS17" s="626"/>
      <c r="CT17" s="626"/>
      <c r="CU17" s="626"/>
      <c r="CV17" s="626"/>
      <c r="CW17" s="626"/>
      <c r="CX17" s="626"/>
      <c r="CY17" s="627"/>
      <c r="CZ17" s="628">
        <v>7.8</v>
      </c>
      <c r="DA17" s="628"/>
      <c r="DB17" s="628"/>
      <c r="DC17" s="628"/>
      <c r="DD17" s="634" t="s">
        <v>112</v>
      </c>
      <c r="DE17" s="626"/>
      <c r="DF17" s="626"/>
      <c r="DG17" s="626"/>
      <c r="DH17" s="626"/>
      <c r="DI17" s="626"/>
      <c r="DJ17" s="626"/>
      <c r="DK17" s="626"/>
      <c r="DL17" s="626"/>
      <c r="DM17" s="626"/>
      <c r="DN17" s="626"/>
      <c r="DO17" s="626"/>
      <c r="DP17" s="627"/>
      <c r="DQ17" s="634">
        <v>1617360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203494</v>
      </c>
      <c r="S18" s="626"/>
      <c r="T18" s="626"/>
      <c r="U18" s="626"/>
      <c r="V18" s="626"/>
      <c r="W18" s="626"/>
      <c r="X18" s="626"/>
      <c r="Y18" s="627"/>
      <c r="Z18" s="628">
        <v>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353</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470799</v>
      </c>
      <c r="BH19" s="626"/>
      <c r="BI19" s="626"/>
      <c r="BJ19" s="626"/>
      <c r="BK19" s="626"/>
      <c r="BL19" s="626"/>
      <c r="BM19" s="626"/>
      <c r="BN19" s="627"/>
      <c r="BO19" s="628">
        <v>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12284267</v>
      </c>
      <c r="S20" s="626"/>
      <c r="T20" s="626"/>
      <c r="U20" s="626"/>
      <c r="V20" s="626"/>
      <c r="W20" s="626"/>
      <c r="X20" s="626"/>
      <c r="Y20" s="627"/>
      <c r="Z20" s="628">
        <v>57.6</v>
      </c>
      <c r="AA20" s="628"/>
      <c r="AB20" s="628"/>
      <c r="AC20" s="628"/>
      <c r="AD20" s="629">
        <v>11609621</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470799</v>
      </c>
      <c r="BH20" s="626"/>
      <c r="BI20" s="626"/>
      <c r="BJ20" s="626"/>
      <c r="BK20" s="626"/>
      <c r="BL20" s="626"/>
      <c r="BM20" s="626"/>
      <c r="BN20" s="627"/>
      <c r="BO20" s="628">
        <v>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20751492</v>
      </c>
      <c r="CS20" s="626"/>
      <c r="CT20" s="626"/>
      <c r="CU20" s="626"/>
      <c r="CV20" s="626"/>
      <c r="CW20" s="626"/>
      <c r="CX20" s="626"/>
      <c r="CY20" s="627"/>
      <c r="CZ20" s="628">
        <v>100</v>
      </c>
      <c r="DA20" s="628"/>
      <c r="DB20" s="628"/>
      <c r="DC20" s="628"/>
      <c r="DD20" s="634">
        <v>2184446</v>
      </c>
      <c r="DE20" s="626"/>
      <c r="DF20" s="626"/>
      <c r="DG20" s="626"/>
      <c r="DH20" s="626"/>
      <c r="DI20" s="626"/>
      <c r="DJ20" s="626"/>
      <c r="DK20" s="626"/>
      <c r="DL20" s="626"/>
      <c r="DM20" s="626"/>
      <c r="DN20" s="626"/>
      <c r="DO20" s="626"/>
      <c r="DP20" s="627"/>
      <c r="DQ20" s="634">
        <v>14066294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9563</v>
      </c>
      <c r="S21" s="626"/>
      <c r="T21" s="626"/>
      <c r="U21" s="626"/>
      <c r="V21" s="626"/>
      <c r="W21" s="626"/>
      <c r="X21" s="626"/>
      <c r="Y21" s="627"/>
      <c r="Z21" s="628">
        <v>0</v>
      </c>
      <c r="AA21" s="628"/>
      <c r="AB21" s="628"/>
      <c r="AC21" s="628"/>
      <c r="AD21" s="629">
        <v>9563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409302</v>
      </c>
      <c r="S22" s="626"/>
      <c r="T22" s="626"/>
      <c r="U22" s="626"/>
      <c r="V22" s="626"/>
      <c r="W22" s="626"/>
      <c r="X22" s="626"/>
      <c r="Y22" s="627"/>
      <c r="Z22" s="628">
        <v>1.9</v>
      </c>
      <c r="AA22" s="628"/>
      <c r="AB22" s="628"/>
      <c r="AC22" s="628"/>
      <c r="AD22" s="629">
        <v>5733</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186237</v>
      </c>
      <c r="S23" s="626"/>
      <c r="T23" s="626"/>
      <c r="U23" s="626"/>
      <c r="V23" s="626"/>
      <c r="W23" s="626"/>
      <c r="X23" s="626"/>
      <c r="Y23" s="627"/>
      <c r="Z23" s="628">
        <v>0.9</v>
      </c>
      <c r="AA23" s="628"/>
      <c r="AB23" s="628"/>
      <c r="AC23" s="628"/>
      <c r="AD23" s="629">
        <v>28634</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470799</v>
      </c>
      <c r="BH23" s="626"/>
      <c r="BI23" s="626"/>
      <c r="BJ23" s="626"/>
      <c r="BK23" s="626"/>
      <c r="BL23" s="626"/>
      <c r="BM23" s="626"/>
      <c r="BN23" s="627"/>
      <c r="BO23" s="628">
        <v>5</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53109</v>
      </c>
      <c r="S24" s="626"/>
      <c r="T24" s="626"/>
      <c r="U24" s="626"/>
      <c r="V24" s="626"/>
      <c r="W24" s="626"/>
      <c r="X24" s="626"/>
      <c r="Y24" s="627"/>
      <c r="Z24" s="628">
        <v>0.2</v>
      </c>
      <c r="AA24" s="628"/>
      <c r="AB24" s="628"/>
      <c r="AC24" s="628"/>
      <c r="AD24" s="629">
        <v>232</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10536707</v>
      </c>
      <c r="CS24" s="615"/>
      <c r="CT24" s="615"/>
      <c r="CU24" s="615"/>
      <c r="CV24" s="615"/>
      <c r="CW24" s="615"/>
      <c r="CX24" s="615"/>
      <c r="CY24" s="616"/>
      <c r="CZ24" s="652">
        <v>50.8</v>
      </c>
      <c r="DA24" s="653"/>
      <c r="DB24" s="653"/>
      <c r="DC24" s="654"/>
      <c r="DD24" s="651">
        <v>6383557</v>
      </c>
      <c r="DE24" s="615"/>
      <c r="DF24" s="615"/>
      <c r="DG24" s="615"/>
      <c r="DH24" s="615"/>
      <c r="DI24" s="615"/>
      <c r="DJ24" s="615"/>
      <c r="DK24" s="616"/>
      <c r="DL24" s="651">
        <v>6306456</v>
      </c>
      <c r="DM24" s="615"/>
      <c r="DN24" s="615"/>
      <c r="DO24" s="615"/>
      <c r="DP24" s="615"/>
      <c r="DQ24" s="615"/>
      <c r="DR24" s="615"/>
      <c r="DS24" s="615"/>
      <c r="DT24" s="615"/>
      <c r="DU24" s="615"/>
      <c r="DV24" s="616"/>
      <c r="DW24" s="619">
        <v>50.4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3321509</v>
      </c>
      <c r="S25" s="626"/>
      <c r="T25" s="626"/>
      <c r="U25" s="626"/>
      <c r="V25" s="626"/>
      <c r="W25" s="626"/>
      <c r="X25" s="626"/>
      <c r="Y25" s="627"/>
      <c r="Z25" s="628">
        <v>15.6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3356860</v>
      </c>
      <c r="CS25" s="657"/>
      <c r="CT25" s="657"/>
      <c r="CU25" s="657"/>
      <c r="CV25" s="657"/>
      <c r="CW25" s="657"/>
      <c r="CX25" s="657"/>
      <c r="CY25" s="658"/>
      <c r="CZ25" s="659">
        <v>16.2</v>
      </c>
      <c r="DA25" s="660"/>
      <c r="DB25" s="660"/>
      <c r="DC25" s="661"/>
      <c r="DD25" s="634">
        <v>3008939</v>
      </c>
      <c r="DE25" s="657"/>
      <c r="DF25" s="657"/>
      <c r="DG25" s="657"/>
      <c r="DH25" s="657"/>
      <c r="DI25" s="657"/>
      <c r="DJ25" s="657"/>
      <c r="DK25" s="658"/>
      <c r="DL25" s="634">
        <v>2975162</v>
      </c>
      <c r="DM25" s="657"/>
      <c r="DN25" s="657"/>
      <c r="DO25" s="657"/>
      <c r="DP25" s="657"/>
      <c r="DQ25" s="657"/>
      <c r="DR25" s="657"/>
      <c r="DS25" s="657"/>
      <c r="DT25" s="657"/>
      <c r="DU25" s="657"/>
      <c r="DV25" s="658"/>
      <c r="DW25" s="630">
        <v>23.8</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2203198</v>
      </c>
      <c r="CS26" s="626"/>
      <c r="CT26" s="626"/>
      <c r="CU26" s="626"/>
      <c r="CV26" s="626"/>
      <c r="CW26" s="626"/>
      <c r="CX26" s="626"/>
      <c r="CY26" s="627"/>
      <c r="CZ26" s="659">
        <v>10.6</v>
      </c>
      <c r="DA26" s="660"/>
      <c r="DB26" s="660"/>
      <c r="DC26" s="661"/>
      <c r="DD26" s="634">
        <v>1980451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1333386</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9397436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5562487</v>
      </c>
      <c r="CS27" s="657"/>
      <c r="CT27" s="657"/>
      <c r="CU27" s="657"/>
      <c r="CV27" s="657"/>
      <c r="CW27" s="657"/>
      <c r="CX27" s="657"/>
      <c r="CY27" s="658"/>
      <c r="CZ27" s="659">
        <v>26.8</v>
      </c>
      <c r="DA27" s="660"/>
      <c r="DB27" s="660"/>
      <c r="DC27" s="661"/>
      <c r="DD27" s="634">
        <v>1757258</v>
      </c>
      <c r="DE27" s="657"/>
      <c r="DF27" s="657"/>
      <c r="DG27" s="657"/>
      <c r="DH27" s="657"/>
      <c r="DI27" s="657"/>
      <c r="DJ27" s="657"/>
      <c r="DK27" s="658"/>
      <c r="DL27" s="634">
        <v>1713934</v>
      </c>
      <c r="DM27" s="657"/>
      <c r="DN27" s="657"/>
      <c r="DO27" s="657"/>
      <c r="DP27" s="657"/>
      <c r="DQ27" s="657"/>
      <c r="DR27" s="657"/>
      <c r="DS27" s="657"/>
      <c r="DT27" s="657"/>
      <c r="DU27" s="657"/>
      <c r="DV27" s="658"/>
      <c r="DW27" s="630">
        <v>13.7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6993</v>
      </c>
      <c r="S28" s="626"/>
      <c r="T28" s="626"/>
      <c r="U28" s="626"/>
      <c r="V28" s="626"/>
      <c r="W28" s="626"/>
      <c r="X28" s="626"/>
      <c r="Y28" s="627"/>
      <c r="Z28" s="628">
        <v>0</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1617360</v>
      </c>
      <c r="CS28" s="626"/>
      <c r="CT28" s="626"/>
      <c r="CU28" s="626"/>
      <c r="CV28" s="626"/>
      <c r="CW28" s="626"/>
      <c r="CX28" s="626"/>
      <c r="CY28" s="627"/>
      <c r="CZ28" s="659">
        <v>7.8</v>
      </c>
      <c r="DA28" s="660"/>
      <c r="DB28" s="660"/>
      <c r="DC28" s="661"/>
      <c r="DD28" s="634">
        <v>1617360</v>
      </c>
      <c r="DE28" s="626"/>
      <c r="DF28" s="626"/>
      <c r="DG28" s="626"/>
      <c r="DH28" s="626"/>
      <c r="DI28" s="626"/>
      <c r="DJ28" s="626"/>
      <c r="DK28" s="627"/>
      <c r="DL28" s="634">
        <v>1617360</v>
      </c>
      <c r="DM28" s="626"/>
      <c r="DN28" s="626"/>
      <c r="DO28" s="626"/>
      <c r="DP28" s="626"/>
      <c r="DQ28" s="626"/>
      <c r="DR28" s="626"/>
      <c r="DS28" s="626"/>
      <c r="DT28" s="626"/>
      <c r="DU28" s="626"/>
      <c r="DV28" s="627"/>
      <c r="DW28" s="630">
        <v>12.9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34315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1617360</v>
      </c>
      <c r="CS29" s="657"/>
      <c r="CT29" s="657"/>
      <c r="CU29" s="657"/>
      <c r="CV29" s="657"/>
      <c r="CW29" s="657"/>
      <c r="CX29" s="657"/>
      <c r="CY29" s="658"/>
      <c r="CZ29" s="659">
        <v>7.8</v>
      </c>
      <c r="DA29" s="660"/>
      <c r="DB29" s="660"/>
      <c r="DC29" s="661"/>
      <c r="DD29" s="634">
        <v>1617360</v>
      </c>
      <c r="DE29" s="657"/>
      <c r="DF29" s="657"/>
      <c r="DG29" s="657"/>
      <c r="DH29" s="657"/>
      <c r="DI29" s="657"/>
      <c r="DJ29" s="657"/>
      <c r="DK29" s="658"/>
      <c r="DL29" s="634">
        <v>1617360</v>
      </c>
      <c r="DM29" s="657"/>
      <c r="DN29" s="657"/>
      <c r="DO29" s="657"/>
      <c r="DP29" s="657"/>
      <c r="DQ29" s="657"/>
      <c r="DR29" s="657"/>
      <c r="DS29" s="657"/>
      <c r="DT29" s="657"/>
      <c r="DU29" s="657"/>
      <c r="DV29" s="658"/>
      <c r="DW29" s="630">
        <v>12.9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877377</v>
      </c>
      <c r="S30" s="626"/>
      <c r="T30" s="626"/>
      <c r="U30" s="626"/>
      <c r="V30" s="626"/>
      <c r="W30" s="626"/>
      <c r="X30" s="626"/>
      <c r="Y30" s="627"/>
      <c r="Z30" s="628">
        <v>4.0999999999999996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v>
      </c>
      <c r="BH30" s="684"/>
      <c r="BI30" s="684"/>
      <c r="BJ30" s="684"/>
      <c r="BK30" s="684"/>
      <c r="BL30" s="684"/>
      <c r="BM30" s="620">
        <v>95.8</v>
      </c>
      <c r="BN30" s="684"/>
      <c r="BO30" s="684"/>
      <c r="BP30" s="684"/>
      <c r="BQ30" s="685"/>
      <c r="BR30" s="683">
        <v>98.8</v>
      </c>
      <c r="BS30" s="684"/>
      <c r="BT30" s="684"/>
      <c r="BU30" s="684"/>
      <c r="BV30" s="684"/>
      <c r="BW30" s="684"/>
      <c r="BX30" s="620">
        <v>95.2</v>
      </c>
      <c r="BY30" s="684"/>
      <c r="BZ30" s="684"/>
      <c r="CA30" s="684"/>
      <c r="CB30" s="685"/>
      <c r="CD30" s="688"/>
      <c r="CE30" s="689"/>
      <c r="CF30" s="639" t="s">
        <v>294</v>
      </c>
      <c r="CG30" s="640"/>
      <c r="CH30" s="640"/>
      <c r="CI30" s="640"/>
      <c r="CJ30" s="640"/>
      <c r="CK30" s="640"/>
      <c r="CL30" s="640"/>
      <c r="CM30" s="640"/>
      <c r="CN30" s="640"/>
      <c r="CO30" s="640"/>
      <c r="CP30" s="640"/>
      <c r="CQ30" s="641"/>
      <c r="CR30" s="625">
        <v>1479515</v>
      </c>
      <c r="CS30" s="626"/>
      <c r="CT30" s="626"/>
      <c r="CU30" s="626"/>
      <c r="CV30" s="626"/>
      <c r="CW30" s="626"/>
      <c r="CX30" s="626"/>
      <c r="CY30" s="627"/>
      <c r="CZ30" s="659">
        <v>7.1</v>
      </c>
      <c r="DA30" s="660"/>
      <c r="DB30" s="660"/>
      <c r="DC30" s="661"/>
      <c r="DD30" s="634">
        <v>1479515</v>
      </c>
      <c r="DE30" s="626"/>
      <c r="DF30" s="626"/>
      <c r="DG30" s="626"/>
      <c r="DH30" s="626"/>
      <c r="DI30" s="626"/>
      <c r="DJ30" s="626"/>
      <c r="DK30" s="627"/>
      <c r="DL30" s="634">
        <v>1479515</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622485</v>
      </c>
      <c r="S31" s="626"/>
      <c r="T31" s="626"/>
      <c r="U31" s="626"/>
      <c r="V31" s="626"/>
      <c r="W31" s="626"/>
      <c r="X31" s="626"/>
      <c r="Y31" s="627"/>
      <c r="Z31" s="628">
        <v>2.9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98.8</v>
      </c>
      <c r="BH31" s="657"/>
      <c r="BI31" s="657"/>
      <c r="BJ31" s="657"/>
      <c r="BK31" s="657"/>
      <c r="BL31" s="657"/>
      <c r="BM31" s="631">
        <v>95.1</v>
      </c>
      <c r="BN31" s="681"/>
      <c r="BO31" s="681"/>
      <c r="BP31" s="681"/>
      <c r="BQ31" s="682"/>
      <c r="BR31" s="680">
        <v>98.6</v>
      </c>
      <c r="BS31" s="657"/>
      <c r="BT31" s="657"/>
      <c r="BU31" s="657"/>
      <c r="BV31" s="657"/>
      <c r="BW31" s="657"/>
      <c r="BX31" s="631">
        <v>94.6</v>
      </c>
      <c r="BY31" s="681"/>
      <c r="BZ31" s="681"/>
      <c r="CA31" s="681"/>
      <c r="CB31" s="682"/>
      <c r="CD31" s="688"/>
      <c r="CE31" s="689"/>
      <c r="CF31" s="639" t="s">
        <v>298</v>
      </c>
      <c r="CG31" s="640"/>
      <c r="CH31" s="640"/>
      <c r="CI31" s="640"/>
      <c r="CJ31" s="640"/>
      <c r="CK31" s="640"/>
      <c r="CL31" s="640"/>
      <c r="CM31" s="640"/>
      <c r="CN31" s="640"/>
      <c r="CO31" s="640"/>
      <c r="CP31" s="640"/>
      <c r="CQ31" s="641"/>
      <c r="CR31" s="625">
        <v>137845</v>
      </c>
      <c r="CS31" s="657"/>
      <c r="CT31" s="657"/>
      <c r="CU31" s="657"/>
      <c r="CV31" s="657"/>
      <c r="CW31" s="657"/>
      <c r="CX31" s="657"/>
      <c r="CY31" s="658"/>
      <c r="CZ31" s="659">
        <v>0.7</v>
      </c>
      <c r="DA31" s="660"/>
      <c r="DB31" s="660"/>
      <c r="DC31" s="661"/>
      <c r="DD31" s="634">
        <v>137845</v>
      </c>
      <c r="DE31" s="657"/>
      <c r="DF31" s="657"/>
      <c r="DG31" s="657"/>
      <c r="DH31" s="657"/>
      <c r="DI31" s="657"/>
      <c r="DJ31" s="657"/>
      <c r="DK31" s="658"/>
      <c r="DL31" s="634">
        <v>137845</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663590</v>
      </c>
      <c r="S32" s="626"/>
      <c r="T32" s="626"/>
      <c r="U32" s="626"/>
      <c r="V32" s="626"/>
      <c r="W32" s="626"/>
      <c r="X32" s="626"/>
      <c r="Y32" s="627"/>
      <c r="Z32" s="628">
        <v>3.1</v>
      </c>
      <c r="AA32" s="628"/>
      <c r="AB32" s="628"/>
      <c r="AC32" s="628"/>
      <c r="AD32" s="629">
        <v>19550</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95.9</v>
      </c>
      <c r="BN32" s="693"/>
      <c r="BO32" s="693"/>
      <c r="BP32" s="693"/>
      <c r="BQ32" s="695"/>
      <c r="BR32" s="692">
        <v>98.9</v>
      </c>
      <c r="BS32" s="693"/>
      <c r="BT32" s="693"/>
      <c r="BU32" s="693"/>
      <c r="BV32" s="693"/>
      <c r="BW32" s="693"/>
      <c r="BX32" s="694">
        <v>95.2</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1521956</v>
      </c>
      <c r="S33" s="626"/>
      <c r="T33" s="626"/>
      <c r="U33" s="626"/>
      <c r="V33" s="626"/>
      <c r="W33" s="626"/>
      <c r="X33" s="626"/>
      <c r="Y33" s="627"/>
      <c r="Z33" s="628">
        <v>7.1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8030339</v>
      </c>
      <c r="CS33" s="657"/>
      <c r="CT33" s="657"/>
      <c r="CU33" s="657"/>
      <c r="CV33" s="657"/>
      <c r="CW33" s="657"/>
      <c r="CX33" s="657"/>
      <c r="CY33" s="658"/>
      <c r="CZ33" s="659">
        <v>38.700000000000003</v>
      </c>
      <c r="DA33" s="660"/>
      <c r="DB33" s="660"/>
      <c r="DC33" s="661"/>
      <c r="DD33" s="634">
        <v>6880743</v>
      </c>
      <c r="DE33" s="657"/>
      <c r="DF33" s="657"/>
      <c r="DG33" s="657"/>
      <c r="DH33" s="657"/>
      <c r="DI33" s="657"/>
      <c r="DJ33" s="657"/>
      <c r="DK33" s="658"/>
      <c r="DL33" s="634">
        <v>5565657</v>
      </c>
      <c r="DM33" s="657"/>
      <c r="DN33" s="657"/>
      <c r="DO33" s="657"/>
      <c r="DP33" s="657"/>
      <c r="DQ33" s="657"/>
      <c r="DR33" s="657"/>
      <c r="DS33" s="657"/>
      <c r="DT33" s="657"/>
      <c r="DU33" s="657"/>
      <c r="DV33" s="658"/>
      <c r="DW33" s="630">
        <v>44.5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3583940</v>
      </c>
      <c r="CS34" s="626"/>
      <c r="CT34" s="626"/>
      <c r="CU34" s="626"/>
      <c r="CV34" s="626"/>
      <c r="CW34" s="626"/>
      <c r="CX34" s="626"/>
      <c r="CY34" s="627"/>
      <c r="CZ34" s="659">
        <v>17.3</v>
      </c>
      <c r="DA34" s="660"/>
      <c r="DB34" s="660"/>
      <c r="DC34" s="661"/>
      <c r="DD34" s="634">
        <v>2928581</v>
      </c>
      <c r="DE34" s="626"/>
      <c r="DF34" s="626"/>
      <c r="DG34" s="626"/>
      <c r="DH34" s="626"/>
      <c r="DI34" s="626"/>
      <c r="DJ34" s="626"/>
      <c r="DK34" s="627"/>
      <c r="DL34" s="634">
        <v>2554186</v>
      </c>
      <c r="DM34" s="626"/>
      <c r="DN34" s="626"/>
      <c r="DO34" s="626"/>
      <c r="DP34" s="626"/>
      <c r="DQ34" s="626"/>
      <c r="DR34" s="626"/>
      <c r="DS34" s="626"/>
      <c r="DT34" s="626"/>
      <c r="DU34" s="626"/>
      <c r="DV34" s="627"/>
      <c r="DW34" s="630">
        <v>20.399999999999999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839656</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2073702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435369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59086</v>
      </c>
      <c r="CS35" s="657"/>
      <c r="CT35" s="657"/>
      <c r="CU35" s="657"/>
      <c r="CV35" s="657"/>
      <c r="CW35" s="657"/>
      <c r="CX35" s="657"/>
      <c r="CY35" s="658"/>
      <c r="CZ35" s="659">
        <v>0.3</v>
      </c>
      <c r="DA35" s="660"/>
      <c r="DB35" s="660"/>
      <c r="DC35" s="661"/>
      <c r="DD35" s="634">
        <v>51162</v>
      </c>
      <c r="DE35" s="657"/>
      <c r="DF35" s="657"/>
      <c r="DG35" s="657"/>
      <c r="DH35" s="657"/>
      <c r="DI35" s="657"/>
      <c r="DJ35" s="657"/>
      <c r="DK35" s="658"/>
      <c r="DL35" s="634">
        <v>47173</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21324089</v>
      </c>
      <c r="S36" s="698"/>
      <c r="T36" s="698"/>
      <c r="U36" s="698"/>
      <c r="V36" s="698"/>
      <c r="W36" s="698"/>
      <c r="X36" s="698"/>
      <c r="Y36" s="699"/>
      <c r="Z36" s="700">
        <v>100</v>
      </c>
      <c r="AA36" s="700"/>
      <c r="AB36" s="700"/>
      <c r="AC36" s="700"/>
      <c r="AD36" s="701">
        <v>11673333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445259</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191185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2132731</v>
      </c>
      <c r="CS36" s="626"/>
      <c r="CT36" s="626"/>
      <c r="CU36" s="626"/>
      <c r="CV36" s="626"/>
      <c r="CW36" s="626"/>
      <c r="CX36" s="626"/>
      <c r="CY36" s="627"/>
      <c r="CZ36" s="659">
        <v>10.3</v>
      </c>
      <c r="DA36" s="660"/>
      <c r="DB36" s="660"/>
      <c r="DC36" s="661"/>
      <c r="DD36" s="634">
        <v>1943321</v>
      </c>
      <c r="DE36" s="626"/>
      <c r="DF36" s="626"/>
      <c r="DG36" s="626"/>
      <c r="DH36" s="626"/>
      <c r="DI36" s="626"/>
      <c r="DJ36" s="626"/>
      <c r="DK36" s="627"/>
      <c r="DL36" s="634">
        <v>1687925</v>
      </c>
      <c r="DM36" s="626"/>
      <c r="DN36" s="626"/>
      <c r="DO36" s="626"/>
      <c r="DP36" s="626"/>
      <c r="DQ36" s="626"/>
      <c r="DR36" s="626"/>
      <c r="DS36" s="626"/>
      <c r="DT36" s="626"/>
      <c r="DU36" s="626"/>
      <c r="DV36" s="627"/>
      <c r="DW36" s="630">
        <v>13.5</v>
      </c>
      <c r="DX36" s="655"/>
      <c r="DY36" s="655"/>
      <c r="DZ36" s="655"/>
      <c r="EA36" s="655"/>
      <c r="EB36" s="655"/>
      <c r="EC36" s="656"/>
    </row>
    <row r="37" spans="2:133" ht="11.25" customHeight="1">
      <c r="AQ37" s="704" t="s">
        <v>316</v>
      </c>
      <c r="AR37" s="705"/>
      <c r="AS37" s="705"/>
      <c r="AT37" s="705"/>
      <c r="AU37" s="705"/>
      <c r="AV37" s="705"/>
      <c r="AW37" s="705"/>
      <c r="AX37" s="705"/>
      <c r="AY37" s="706"/>
      <c r="AZ37" s="625">
        <v>3046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10217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1285429</v>
      </c>
      <c r="CS37" s="657"/>
      <c r="CT37" s="657"/>
      <c r="CU37" s="657"/>
      <c r="CV37" s="657"/>
      <c r="CW37" s="657"/>
      <c r="CX37" s="657"/>
      <c r="CY37" s="658"/>
      <c r="CZ37" s="659">
        <v>6.2</v>
      </c>
      <c r="DA37" s="660"/>
      <c r="DB37" s="660"/>
      <c r="DC37" s="661"/>
      <c r="DD37" s="634">
        <v>1285429</v>
      </c>
      <c r="DE37" s="657"/>
      <c r="DF37" s="657"/>
      <c r="DG37" s="657"/>
      <c r="DH37" s="657"/>
      <c r="DI37" s="657"/>
      <c r="DJ37" s="657"/>
      <c r="DK37" s="658"/>
      <c r="DL37" s="634">
        <v>1217785</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17487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2070656</v>
      </c>
      <c r="CS38" s="626"/>
      <c r="CT38" s="626"/>
      <c r="CU38" s="626"/>
      <c r="CV38" s="626"/>
      <c r="CW38" s="626"/>
      <c r="CX38" s="626"/>
      <c r="CY38" s="627"/>
      <c r="CZ38" s="659">
        <v>10</v>
      </c>
      <c r="DA38" s="660"/>
      <c r="DB38" s="660"/>
      <c r="DC38" s="661"/>
      <c r="DD38" s="634">
        <v>1807679</v>
      </c>
      <c r="DE38" s="626"/>
      <c r="DF38" s="626"/>
      <c r="DG38" s="626"/>
      <c r="DH38" s="626"/>
      <c r="DI38" s="626"/>
      <c r="DJ38" s="626"/>
      <c r="DK38" s="627"/>
      <c r="DL38" s="634">
        <v>1276373</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102</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153926</v>
      </c>
      <c r="CS39" s="657"/>
      <c r="CT39" s="657"/>
      <c r="CU39" s="657"/>
      <c r="CV39" s="657"/>
      <c r="CW39" s="657"/>
      <c r="CX39" s="657"/>
      <c r="CY39" s="658"/>
      <c r="CZ39" s="659">
        <v>0.7</v>
      </c>
      <c r="DA39" s="660"/>
      <c r="DB39" s="660"/>
      <c r="DC39" s="661"/>
      <c r="DD39" s="634">
        <v>150000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617963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30000</v>
      </c>
      <c r="CS40" s="626"/>
      <c r="CT40" s="626"/>
      <c r="CU40" s="626"/>
      <c r="CV40" s="626"/>
      <c r="CW40" s="626"/>
      <c r="CX40" s="626"/>
      <c r="CY40" s="627"/>
      <c r="CZ40" s="659">
        <v>0.1</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1007434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2184446</v>
      </c>
      <c r="CS42" s="626"/>
      <c r="CT42" s="626"/>
      <c r="CU42" s="626"/>
      <c r="CV42" s="626"/>
      <c r="CW42" s="626"/>
      <c r="CX42" s="626"/>
      <c r="CY42" s="627"/>
      <c r="CZ42" s="659">
        <v>10.5</v>
      </c>
      <c r="DA42" s="708"/>
      <c r="DB42" s="708"/>
      <c r="DC42" s="709"/>
      <c r="DD42" s="634">
        <v>801994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33820</v>
      </c>
      <c r="CS43" s="657"/>
      <c r="CT43" s="657"/>
      <c r="CU43" s="657"/>
      <c r="CV43" s="657"/>
      <c r="CW43" s="657"/>
      <c r="CX43" s="657"/>
      <c r="CY43" s="658"/>
      <c r="CZ43" s="659">
        <v>0.2</v>
      </c>
      <c r="DA43" s="660"/>
      <c r="DB43" s="660"/>
      <c r="DC43" s="661"/>
      <c r="DD43" s="634">
        <v>33820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2184446</v>
      </c>
      <c r="CS44" s="626"/>
      <c r="CT44" s="626"/>
      <c r="CU44" s="626"/>
      <c r="CV44" s="626"/>
      <c r="CW44" s="626"/>
      <c r="CX44" s="626"/>
      <c r="CY44" s="627"/>
      <c r="CZ44" s="659">
        <v>10.5</v>
      </c>
      <c r="DA44" s="708"/>
      <c r="DB44" s="708"/>
      <c r="DC44" s="709"/>
      <c r="DD44" s="634">
        <v>801994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535563</v>
      </c>
      <c r="CS45" s="657"/>
      <c r="CT45" s="657"/>
      <c r="CU45" s="657"/>
      <c r="CV45" s="657"/>
      <c r="CW45" s="657"/>
      <c r="CX45" s="657"/>
      <c r="CY45" s="658"/>
      <c r="CZ45" s="659">
        <v>2.6</v>
      </c>
      <c r="DA45" s="660"/>
      <c r="DB45" s="660"/>
      <c r="DC45" s="661"/>
      <c r="DD45" s="634">
        <v>119504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1554731</v>
      </c>
      <c r="CS46" s="626"/>
      <c r="CT46" s="626"/>
      <c r="CU46" s="626"/>
      <c r="CV46" s="626"/>
      <c r="CW46" s="626"/>
      <c r="CX46" s="626"/>
      <c r="CY46" s="627"/>
      <c r="CZ46" s="659">
        <v>7.5</v>
      </c>
      <c r="DA46" s="708"/>
      <c r="DB46" s="708"/>
      <c r="DC46" s="709"/>
      <c r="DD46" s="634">
        <v>671038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20751492</v>
      </c>
      <c r="CS49" s="693"/>
      <c r="CT49" s="693"/>
      <c r="CU49" s="693"/>
      <c r="CV49" s="693"/>
      <c r="CW49" s="693"/>
      <c r="CX49" s="693"/>
      <c r="CY49" s="720"/>
      <c r="CZ49" s="721">
        <v>100</v>
      </c>
      <c r="DA49" s="722"/>
      <c r="DB49" s="722"/>
      <c r="DC49" s="723"/>
      <c r="DD49" s="724">
        <v>14066294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F22" sqref="AF22:AJ2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21324</v>
      </c>
      <c r="R7" s="755"/>
      <c r="S7" s="755"/>
      <c r="T7" s="755"/>
      <c r="U7" s="755"/>
      <c r="V7" s="755">
        <v>20751</v>
      </c>
      <c r="W7" s="755"/>
      <c r="X7" s="755"/>
      <c r="Y7" s="755"/>
      <c r="Z7" s="755"/>
      <c r="AA7" s="755">
        <v>573</v>
      </c>
      <c r="AB7" s="755"/>
      <c r="AC7" s="755"/>
      <c r="AD7" s="755"/>
      <c r="AE7" s="756"/>
      <c r="AF7" s="757">
        <v>519</v>
      </c>
      <c r="AG7" s="758"/>
      <c r="AH7" s="758"/>
      <c r="AI7" s="758"/>
      <c r="AJ7" s="759"/>
      <c r="AK7" s="794">
        <v>91</v>
      </c>
      <c r="AL7" s="795"/>
      <c r="AM7" s="795"/>
      <c r="AN7" s="795"/>
      <c r="AO7" s="795"/>
      <c r="AP7" s="795">
        <v>16247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540</v>
      </c>
      <c r="BS7" s="798" t="s">
        <v>541</v>
      </c>
      <c r="BT7" s="799"/>
      <c r="BU7" s="799"/>
      <c r="BV7" s="799"/>
      <c r="BW7" s="799"/>
      <c r="BX7" s="799"/>
      <c r="BY7" s="799"/>
      <c r="BZ7" s="799"/>
      <c r="CA7" s="799"/>
      <c r="CB7" s="799"/>
      <c r="CC7" s="799"/>
      <c r="CD7" s="799"/>
      <c r="CE7" s="799"/>
      <c r="CF7" s="799"/>
      <c r="CG7" s="800"/>
      <c r="CH7" s="791">
        <v>0</v>
      </c>
      <c r="CI7" s="792"/>
      <c r="CJ7" s="792"/>
      <c r="CK7" s="792"/>
      <c r="CL7" s="793"/>
      <c r="CM7" s="791">
        <v>1164</v>
      </c>
      <c r="CN7" s="792"/>
      <c r="CO7" s="792"/>
      <c r="CP7" s="792"/>
      <c r="CQ7" s="793"/>
      <c r="CR7" s="791">
        <v>1</v>
      </c>
      <c r="CS7" s="792"/>
      <c r="CT7" s="792"/>
      <c r="CU7" s="792"/>
      <c r="CV7" s="793"/>
      <c r="CW7" s="791">
        <v>9</v>
      </c>
      <c r="CX7" s="792"/>
      <c r="CY7" s="792"/>
      <c r="CZ7" s="792"/>
      <c r="DA7" s="793"/>
      <c r="DB7" s="791" t="s">
        <v>554</v>
      </c>
      <c r="DC7" s="792"/>
      <c r="DD7" s="792"/>
      <c r="DE7" s="792"/>
      <c r="DF7" s="793"/>
      <c r="DG7" s="791">
        <v>1604</v>
      </c>
      <c r="DH7" s="792"/>
      <c r="DI7" s="792"/>
      <c r="DJ7" s="792"/>
      <c r="DK7" s="793"/>
      <c r="DL7" s="791" t="s">
        <v>555</v>
      </c>
      <c r="DM7" s="792"/>
      <c r="DN7" s="792"/>
      <c r="DO7" s="792"/>
      <c r="DP7" s="793"/>
      <c r="DQ7" s="791" t="s">
        <v>554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f>SUM(Q7:U22)</f>
        <v>21324</v>
      </c>
      <c r="R23" s="814"/>
      <c r="S23" s="814"/>
      <c r="T23" s="814"/>
      <c r="U23" s="814"/>
      <c r="V23" s="814">
        <f>SUM(V7:Z22)</f>
        <v>20751</v>
      </c>
      <c r="W23" s="814"/>
      <c r="X23" s="814"/>
      <c r="Y23" s="814"/>
      <c r="Z23" s="814"/>
      <c r="AA23" s="814">
        <f>SUM(AA7:AE22)</f>
        <v>573</v>
      </c>
      <c r="AB23" s="814"/>
      <c r="AC23" s="814"/>
      <c r="AD23" s="814"/>
      <c r="AE23" s="815"/>
      <c r="AF23" s="816">
        <v>519</v>
      </c>
      <c r="AG23" s="814"/>
      <c r="AH23" s="814"/>
      <c r="AI23" s="814"/>
      <c r="AJ23" s="817"/>
      <c r="AK23" s="818"/>
      <c r="AL23" s="819"/>
      <c r="AM23" s="819"/>
      <c r="AN23" s="819"/>
      <c r="AO23" s="819"/>
      <c r="AP23" s="814">
        <f>SUM(AP7:AT22)</f>
        <v>16247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8759</v>
      </c>
      <c r="R28" s="843"/>
      <c r="S28" s="843"/>
      <c r="T28" s="843"/>
      <c r="U28" s="843"/>
      <c r="V28" s="843">
        <v>8324</v>
      </c>
      <c r="W28" s="843"/>
      <c r="X28" s="843"/>
      <c r="Y28" s="843"/>
      <c r="Z28" s="843"/>
      <c r="AA28" s="843">
        <v>435</v>
      </c>
      <c r="AB28" s="843"/>
      <c r="AC28" s="843"/>
      <c r="AD28" s="843"/>
      <c r="AE28" s="844"/>
      <c r="AF28" s="845">
        <v>435</v>
      </c>
      <c r="AG28" s="843"/>
      <c r="AH28" s="843"/>
      <c r="AI28" s="843"/>
      <c r="AJ28" s="846"/>
      <c r="AK28" s="847">
        <v>530</v>
      </c>
      <c r="AL28" s="838"/>
      <c r="AM28" s="838"/>
      <c r="AN28" s="838"/>
      <c r="AO28" s="838"/>
      <c r="AP28" s="838" t="s">
        <v>556</v>
      </c>
      <c r="AQ28" s="838"/>
      <c r="AR28" s="838"/>
      <c r="AS28" s="838"/>
      <c r="AT28" s="838"/>
      <c r="AU28" s="838" t="s">
        <v>556</v>
      </c>
      <c r="AV28" s="838"/>
      <c r="AW28" s="838"/>
      <c r="AX28" s="838"/>
      <c r="AY28" s="838"/>
      <c r="AZ28" s="839" t="s">
        <v>556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3228</v>
      </c>
      <c r="R29" s="779"/>
      <c r="S29" s="779"/>
      <c r="T29" s="779"/>
      <c r="U29" s="779"/>
      <c r="V29" s="779">
        <v>3179</v>
      </c>
      <c r="W29" s="779"/>
      <c r="X29" s="779"/>
      <c r="Y29" s="779"/>
      <c r="Z29" s="779"/>
      <c r="AA29" s="779">
        <v>50</v>
      </c>
      <c r="AB29" s="779"/>
      <c r="AC29" s="779"/>
      <c r="AD29" s="779"/>
      <c r="AE29" s="780"/>
      <c r="AF29" s="781">
        <v>50</v>
      </c>
      <c r="AG29" s="782"/>
      <c r="AH29" s="782"/>
      <c r="AI29" s="782"/>
      <c r="AJ29" s="783"/>
      <c r="AK29" s="850">
        <v>416</v>
      </c>
      <c r="AL29" s="851"/>
      <c r="AM29" s="851"/>
      <c r="AN29" s="851"/>
      <c r="AO29" s="851"/>
      <c r="AP29" s="851" t="s">
        <v>556</v>
      </c>
      <c r="AQ29" s="851"/>
      <c r="AR29" s="851"/>
      <c r="AS29" s="851"/>
      <c r="AT29" s="851"/>
      <c r="AU29" s="851" t="s">
        <v>556</v>
      </c>
      <c r="AV29" s="851"/>
      <c r="AW29" s="851"/>
      <c r="AX29" s="851"/>
      <c r="AY29" s="851"/>
      <c r="AZ29" s="852" t="s">
        <v>556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491</v>
      </c>
      <c r="R30" s="779"/>
      <c r="S30" s="779"/>
      <c r="T30" s="779"/>
      <c r="U30" s="779"/>
      <c r="V30" s="779">
        <v>488</v>
      </c>
      <c r="W30" s="779"/>
      <c r="X30" s="779"/>
      <c r="Y30" s="779"/>
      <c r="Z30" s="779"/>
      <c r="AA30" s="779">
        <v>3</v>
      </c>
      <c r="AB30" s="779"/>
      <c r="AC30" s="779"/>
      <c r="AD30" s="779"/>
      <c r="AE30" s="780"/>
      <c r="AF30" s="781">
        <v>3</v>
      </c>
      <c r="AG30" s="782"/>
      <c r="AH30" s="782"/>
      <c r="AI30" s="782"/>
      <c r="AJ30" s="783"/>
      <c r="AK30" s="850">
        <v>85</v>
      </c>
      <c r="AL30" s="851"/>
      <c r="AM30" s="851"/>
      <c r="AN30" s="851"/>
      <c r="AO30" s="851"/>
      <c r="AP30" s="851" t="s">
        <v>556</v>
      </c>
      <c r="AQ30" s="851"/>
      <c r="AR30" s="851"/>
      <c r="AS30" s="851"/>
      <c r="AT30" s="851"/>
      <c r="AU30" s="851" t="s">
        <v>556</v>
      </c>
      <c r="AV30" s="851"/>
      <c r="AW30" s="851"/>
      <c r="AX30" s="851"/>
      <c r="AY30" s="851"/>
      <c r="AZ30" s="852" t="s">
        <v>556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1477</v>
      </c>
      <c r="R31" s="779"/>
      <c r="S31" s="779"/>
      <c r="T31" s="779"/>
      <c r="U31" s="779"/>
      <c r="V31" s="779">
        <v>1357</v>
      </c>
      <c r="W31" s="779"/>
      <c r="X31" s="779"/>
      <c r="Y31" s="779"/>
      <c r="Z31" s="779"/>
      <c r="AA31" s="779">
        <v>120</v>
      </c>
      <c r="AB31" s="779"/>
      <c r="AC31" s="779"/>
      <c r="AD31" s="779"/>
      <c r="AE31" s="780"/>
      <c r="AF31" s="781">
        <v>2541</v>
      </c>
      <c r="AG31" s="782"/>
      <c r="AH31" s="782"/>
      <c r="AI31" s="782"/>
      <c r="AJ31" s="783"/>
      <c r="AK31" s="850">
        <v>3</v>
      </c>
      <c r="AL31" s="851"/>
      <c r="AM31" s="851"/>
      <c r="AN31" s="851"/>
      <c r="AO31" s="851"/>
      <c r="AP31" s="851">
        <v>3249</v>
      </c>
      <c r="AQ31" s="851"/>
      <c r="AR31" s="851"/>
      <c r="AS31" s="851"/>
      <c r="AT31" s="851"/>
      <c r="AU31" s="851" t="s">
        <v>557</v>
      </c>
      <c r="AV31" s="851"/>
      <c r="AW31" s="851"/>
      <c r="AX31" s="851"/>
      <c r="AY31" s="851"/>
      <c r="AZ31" s="852" t="s">
        <v>558</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1403</v>
      </c>
      <c r="R32" s="779"/>
      <c r="S32" s="779"/>
      <c r="T32" s="779"/>
      <c r="U32" s="779"/>
      <c r="V32" s="779">
        <v>1358</v>
      </c>
      <c r="W32" s="779"/>
      <c r="X32" s="779"/>
      <c r="Y32" s="779"/>
      <c r="Z32" s="779"/>
      <c r="AA32" s="779">
        <v>45</v>
      </c>
      <c r="AB32" s="779"/>
      <c r="AC32" s="779"/>
      <c r="AD32" s="779"/>
      <c r="AE32" s="780"/>
      <c r="AF32" s="781">
        <v>18</v>
      </c>
      <c r="AG32" s="782"/>
      <c r="AH32" s="782"/>
      <c r="AI32" s="782"/>
      <c r="AJ32" s="783"/>
      <c r="AK32" s="850">
        <v>418</v>
      </c>
      <c r="AL32" s="851"/>
      <c r="AM32" s="851"/>
      <c r="AN32" s="851"/>
      <c r="AO32" s="851"/>
      <c r="AP32" s="851">
        <v>5073</v>
      </c>
      <c r="AQ32" s="851"/>
      <c r="AR32" s="851"/>
      <c r="AS32" s="851"/>
      <c r="AT32" s="851"/>
      <c r="AU32" s="851">
        <v>2501</v>
      </c>
      <c r="AV32" s="851"/>
      <c r="AW32" s="851"/>
      <c r="AX32" s="851"/>
      <c r="AY32" s="851"/>
      <c r="AZ32" s="852" t="s">
        <v>556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45</v>
      </c>
      <c r="R33" s="779"/>
      <c r="S33" s="779"/>
      <c r="T33" s="779"/>
      <c r="U33" s="779"/>
      <c r="V33" s="779">
        <v>42</v>
      </c>
      <c r="W33" s="779"/>
      <c r="X33" s="779"/>
      <c r="Y33" s="779"/>
      <c r="Z33" s="779"/>
      <c r="AA33" s="779">
        <v>3</v>
      </c>
      <c r="AB33" s="779"/>
      <c r="AC33" s="779"/>
      <c r="AD33" s="779"/>
      <c r="AE33" s="780"/>
      <c r="AF33" s="781">
        <v>3</v>
      </c>
      <c r="AG33" s="782"/>
      <c r="AH33" s="782"/>
      <c r="AI33" s="782"/>
      <c r="AJ33" s="783"/>
      <c r="AK33" s="850">
        <v>27</v>
      </c>
      <c r="AL33" s="851"/>
      <c r="AM33" s="851"/>
      <c r="AN33" s="851"/>
      <c r="AO33" s="851"/>
      <c r="AP33" s="851">
        <v>194</v>
      </c>
      <c r="AQ33" s="851"/>
      <c r="AR33" s="851"/>
      <c r="AS33" s="851"/>
      <c r="AT33" s="851"/>
      <c r="AU33" s="851">
        <v>129</v>
      </c>
      <c r="AV33" s="851"/>
      <c r="AW33" s="851"/>
      <c r="AX33" s="851"/>
      <c r="AY33" s="851"/>
      <c r="AZ33" s="852" t="s">
        <v>556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3050</v>
      </c>
      <c r="AG63" s="862"/>
      <c r="AH63" s="862"/>
      <c r="AI63" s="862"/>
      <c r="AJ63" s="863"/>
      <c r="AK63" s="864"/>
      <c r="AL63" s="859"/>
      <c r="AM63" s="859"/>
      <c r="AN63" s="859"/>
      <c r="AO63" s="859"/>
      <c r="AP63" s="862">
        <f>SUM(AP28:AT62)</f>
        <v>8516</v>
      </c>
      <c r="AQ63" s="862"/>
      <c r="AR63" s="862"/>
      <c r="AS63" s="862"/>
      <c r="AT63" s="862"/>
      <c r="AU63" s="862">
        <f>SUM(AU28:AY62)</f>
        <v>2630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t="s">
        <v>547</v>
      </c>
      <c r="AL68" s="886"/>
      <c r="AM68" s="886"/>
      <c r="AN68" s="886"/>
      <c r="AO68" s="886"/>
      <c r="AP68" s="886" t="s">
        <v>548</v>
      </c>
      <c r="AQ68" s="886"/>
      <c r="AR68" s="886"/>
      <c r="AS68" s="886"/>
      <c r="AT68" s="886"/>
      <c r="AU68" s="886" t="s">
        <v>549</v>
      </c>
      <c r="AV68" s="886"/>
      <c r="AW68" s="886"/>
      <c r="AX68" s="886"/>
      <c r="AY68" s="886"/>
      <c r="AZ68" s="887" t="s">
        <v>542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t="s">
        <v>548</v>
      </c>
      <c r="AQ69" s="851"/>
      <c r="AR69" s="851"/>
      <c r="AS69" s="851"/>
      <c r="AT69" s="851"/>
      <c r="AU69" s="851" t="s">
        <v>549</v>
      </c>
      <c r="AV69" s="851"/>
      <c r="AW69" s="851"/>
      <c r="AX69" s="851"/>
      <c r="AY69" s="851"/>
      <c r="AZ69" s="897" t="s">
        <v>544</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t="s">
        <v>548</v>
      </c>
      <c r="AQ70" s="851"/>
      <c r="AR70" s="851"/>
      <c r="AS70" s="851"/>
      <c r="AT70" s="851"/>
      <c r="AU70" s="851" t="s">
        <v>548</v>
      </c>
      <c r="AV70" s="851"/>
      <c r="AW70" s="851"/>
      <c r="AX70" s="851"/>
      <c r="AY70" s="851"/>
      <c r="AZ70" s="897" t="s">
        <v>542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t="s">
        <v>548</v>
      </c>
      <c r="AL71" s="851"/>
      <c r="AM71" s="851"/>
      <c r="AN71" s="851"/>
      <c r="AO71" s="851"/>
      <c r="AP71" s="851" t="s">
        <v>550</v>
      </c>
      <c r="AQ71" s="851"/>
      <c r="AR71" s="851"/>
      <c r="AS71" s="851"/>
      <c r="AT71" s="851"/>
      <c r="AU71" s="851" t="s">
        <v>548</v>
      </c>
      <c r="AV71" s="851"/>
      <c r="AW71" s="851"/>
      <c r="AX71" s="851"/>
      <c r="AY71" s="851"/>
      <c r="AZ71" s="897" t="s">
        <v>546</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t="s">
        <v>548</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7024</v>
      </c>
      <c r="R73" s="851"/>
      <c r="S73" s="851"/>
      <c r="T73" s="851"/>
      <c r="U73" s="851"/>
      <c r="V73" s="851">
        <v>6629</v>
      </c>
      <c r="W73" s="851"/>
      <c r="X73" s="851"/>
      <c r="Y73" s="851"/>
      <c r="Z73" s="851"/>
      <c r="AA73" s="851">
        <v>395</v>
      </c>
      <c r="AB73" s="851"/>
      <c r="AC73" s="851"/>
      <c r="AD73" s="851"/>
      <c r="AE73" s="851"/>
      <c r="AF73" s="851">
        <v>395</v>
      </c>
      <c r="AG73" s="851"/>
      <c r="AH73" s="851"/>
      <c r="AI73" s="851"/>
      <c r="AJ73" s="851"/>
      <c r="AK73" s="851" t="s">
        <v>549</v>
      </c>
      <c r="AL73" s="851"/>
      <c r="AM73" s="851"/>
      <c r="AN73" s="851"/>
      <c r="AO73" s="851"/>
      <c r="AP73" s="851">
        <v>9059</v>
      </c>
      <c r="AQ73" s="851"/>
      <c r="AR73" s="851"/>
      <c r="AS73" s="851"/>
      <c r="AT73" s="851"/>
      <c r="AU73" s="851">
        <v>752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6</v>
      </c>
      <c r="R74" s="851"/>
      <c r="S74" s="851"/>
      <c r="T74" s="851"/>
      <c r="U74" s="851"/>
      <c r="V74" s="851">
        <v>4</v>
      </c>
      <c r="W74" s="851"/>
      <c r="X74" s="851"/>
      <c r="Y74" s="851"/>
      <c r="Z74" s="851"/>
      <c r="AA74" s="851">
        <v>2</v>
      </c>
      <c r="AB74" s="851"/>
      <c r="AC74" s="851"/>
      <c r="AD74" s="851"/>
      <c r="AE74" s="851"/>
      <c r="AF74" s="851">
        <v>2</v>
      </c>
      <c r="AG74" s="851"/>
      <c r="AH74" s="851"/>
      <c r="AI74" s="851"/>
      <c r="AJ74" s="851"/>
      <c r="AK74" s="851" t="s">
        <v>548</v>
      </c>
      <c r="AL74" s="851"/>
      <c r="AM74" s="851"/>
      <c r="AN74" s="851"/>
      <c r="AO74" s="851"/>
      <c r="AP74" s="851" t="s">
        <v>548</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553</v>
      </c>
      <c r="C75" s="894"/>
      <c r="D75" s="894"/>
      <c r="E75" s="894"/>
      <c r="F75" s="894"/>
      <c r="G75" s="894"/>
      <c r="H75" s="894"/>
      <c r="I75" s="894"/>
      <c r="J75" s="894"/>
      <c r="K75" s="894"/>
      <c r="L75" s="894"/>
      <c r="M75" s="894"/>
      <c r="N75" s="894"/>
      <c r="O75" s="894"/>
      <c r="P75" s="895"/>
      <c r="Q75" s="899">
        <v>1685</v>
      </c>
      <c r="R75" s="900"/>
      <c r="S75" s="900"/>
      <c r="T75" s="900"/>
      <c r="U75" s="850"/>
      <c r="V75" s="901">
        <v>1631</v>
      </c>
      <c r="W75" s="900"/>
      <c r="X75" s="900"/>
      <c r="Y75" s="900"/>
      <c r="Z75" s="850"/>
      <c r="AA75" s="901">
        <v>55</v>
      </c>
      <c r="AB75" s="900"/>
      <c r="AC75" s="900"/>
      <c r="AD75" s="900"/>
      <c r="AE75" s="850"/>
      <c r="AF75" s="901">
        <v>55</v>
      </c>
      <c r="AG75" s="900"/>
      <c r="AH75" s="900"/>
      <c r="AI75" s="900"/>
      <c r="AJ75" s="850"/>
      <c r="AK75" s="901">
        <v>5</v>
      </c>
      <c r="AL75" s="900"/>
      <c r="AM75" s="900"/>
      <c r="AN75" s="900"/>
      <c r="AO75" s="850"/>
      <c r="AP75" s="901">
        <v>846</v>
      </c>
      <c r="AQ75" s="900"/>
      <c r="AR75" s="900"/>
      <c r="AS75" s="900"/>
      <c r="AT75" s="850"/>
      <c r="AU75" s="901">
        <v>562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17061</v>
      </c>
      <c r="AG88" s="862"/>
      <c r="AH88" s="862"/>
      <c r="AI88" s="862"/>
      <c r="AJ88" s="862"/>
      <c r="AK88" s="859"/>
      <c r="AL88" s="859"/>
      <c r="AM88" s="859"/>
      <c r="AN88" s="859"/>
      <c r="AO88" s="859"/>
      <c r="AP88" s="862">
        <f>SUM(AP68:AT87)</f>
        <v>9905</v>
      </c>
      <c r="AQ88" s="862"/>
      <c r="AR88" s="862"/>
      <c r="AS88" s="862"/>
      <c r="AT88" s="862"/>
      <c r="AU88" s="862">
        <f>SUM(AU68:AY87)</f>
        <v>1314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v>
      </c>
      <c r="CS102" s="870"/>
      <c r="CT102" s="870"/>
      <c r="CU102" s="870"/>
      <c r="CV102" s="913"/>
      <c r="CW102" s="912">
        <f t="shared" ref="CW102" si="0">SUM(CW7:DA88)</f>
        <v>9</v>
      </c>
      <c r="CX102" s="870"/>
      <c r="CY102" s="870"/>
      <c r="CZ102" s="870"/>
      <c r="DA102" s="913"/>
      <c r="DB102" s="912" t="s">
        <v>560</v>
      </c>
      <c r="DC102" s="870"/>
      <c r="DD102" s="870"/>
      <c r="DE102" s="870"/>
      <c r="DF102" s="913"/>
      <c r="DG102" s="912">
        <f t="shared" ref="DG102" si="1">SUM(DG7:DK88)</f>
        <v>1604</v>
      </c>
      <c r="DH102" s="870"/>
      <c r="DI102" s="870"/>
      <c r="DJ102" s="870"/>
      <c r="DK102" s="913"/>
      <c r="DL102" s="912" t="s">
        <v>559</v>
      </c>
      <c r="DM102" s="870"/>
      <c r="DN102" s="870"/>
      <c r="DO102" s="870"/>
      <c r="DP102" s="913"/>
      <c r="DQ102" s="912" t="s">
        <v>559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1475949</v>
      </c>
      <c r="AB110" s="922"/>
      <c r="AC110" s="922"/>
      <c r="AD110" s="922"/>
      <c r="AE110" s="923"/>
      <c r="AF110" s="924">
        <v>1479091</v>
      </c>
      <c r="AG110" s="922"/>
      <c r="AH110" s="922"/>
      <c r="AI110" s="922"/>
      <c r="AJ110" s="923"/>
      <c r="AK110" s="924">
        <v>1617360</v>
      </c>
      <c r="AL110" s="922"/>
      <c r="AM110" s="922"/>
      <c r="AN110" s="922"/>
      <c r="AO110" s="923"/>
      <c r="AP110" s="925">
        <v>14.3</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14996433</v>
      </c>
      <c r="BR110" s="957"/>
      <c r="BS110" s="957"/>
      <c r="BT110" s="957"/>
      <c r="BU110" s="957"/>
      <c r="BV110" s="957">
        <v>16205025</v>
      </c>
      <c r="BW110" s="957"/>
      <c r="BX110" s="957"/>
      <c r="BY110" s="957"/>
      <c r="BZ110" s="957"/>
      <c r="CA110" s="957">
        <v>16247466</v>
      </c>
      <c r="CB110" s="957"/>
      <c r="CC110" s="957"/>
      <c r="CD110" s="957"/>
      <c r="CE110" s="957"/>
      <c r="CF110" s="971">
        <v>143.30000000000001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3001980</v>
      </c>
      <c r="DH110" s="957"/>
      <c r="DI110" s="957"/>
      <c r="DJ110" s="957"/>
      <c r="DK110" s="957"/>
      <c r="DL110" s="957">
        <v>1371620</v>
      </c>
      <c r="DM110" s="957"/>
      <c r="DN110" s="957"/>
      <c r="DO110" s="957"/>
      <c r="DP110" s="957"/>
      <c r="DQ110" s="957">
        <v>1191009</v>
      </c>
      <c r="DR110" s="957"/>
      <c r="DS110" s="957"/>
      <c r="DT110" s="957"/>
      <c r="DU110" s="957"/>
      <c r="DV110" s="958">
        <v>10.5</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5894912</v>
      </c>
      <c r="BR111" s="950"/>
      <c r="BS111" s="950"/>
      <c r="BT111" s="950"/>
      <c r="BU111" s="950"/>
      <c r="BV111" s="950">
        <v>4222769</v>
      </c>
      <c r="BW111" s="950"/>
      <c r="BX111" s="950"/>
      <c r="BY111" s="950"/>
      <c r="BZ111" s="950"/>
      <c r="CA111" s="950">
        <v>4032814</v>
      </c>
      <c r="CB111" s="950"/>
      <c r="CC111" s="950"/>
      <c r="CD111" s="950"/>
      <c r="CE111" s="950"/>
      <c r="CF111" s="944">
        <v>35.6</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2931793</v>
      </c>
      <c r="BR112" s="950"/>
      <c r="BS112" s="950"/>
      <c r="BT112" s="950"/>
      <c r="BU112" s="950"/>
      <c r="BV112" s="950">
        <v>2660493</v>
      </c>
      <c r="BW112" s="950"/>
      <c r="BX112" s="950"/>
      <c r="BY112" s="950"/>
      <c r="BZ112" s="950"/>
      <c r="CA112" s="950">
        <v>2630276</v>
      </c>
      <c r="CB112" s="950"/>
      <c r="CC112" s="950"/>
      <c r="CD112" s="950"/>
      <c r="CE112" s="950"/>
      <c r="CF112" s="944">
        <v>23.2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261383</v>
      </c>
      <c r="AB113" s="964"/>
      <c r="AC113" s="964"/>
      <c r="AD113" s="964"/>
      <c r="AE113" s="965"/>
      <c r="AF113" s="966">
        <v>230972</v>
      </c>
      <c r="AG113" s="964"/>
      <c r="AH113" s="964"/>
      <c r="AI113" s="964"/>
      <c r="AJ113" s="965"/>
      <c r="AK113" s="966">
        <v>257373</v>
      </c>
      <c r="AL113" s="964"/>
      <c r="AM113" s="964"/>
      <c r="AN113" s="964"/>
      <c r="AO113" s="965"/>
      <c r="AP113" s="967">
        <v>2.2999999999999998</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981055</v>
      </c>
      <c r="BR113" s="950"/>
      <c r="BS113" s="950"/>
      <c r="BT113" s="950"/>
      <c r="BU113" s="950"/>
      <c r="BV113" s="950">
        <v>1424809</v>
      </c>
      <c r="BW113" s="950"/>
      <c r="BX113" s="950"/>
      <c r="BY113" s="950"/>
      <c r="BZ113" s="950"/>
      <c r="CA113" s="950">
        <v>1313692</v>
      </c>
      <c r="CB113" s="950"/>
      <c r="CC113" s="950"/>
      <c r="CD113" s="950"/>
      <c r="CE113" s="950"/>
      <c r="CF113" s="944">
        <v>11.6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125191</v>
      </c>
      <c r="AB114" s="989"/>
      <c r="AC114" s="989"/>
      <c r="AD114" s="989"/>
      <c r="AE114" s="990"/>
      <c r="AF114" s="991">
        <v>152043</v>
      </c>
      <c r="AG114" s="989"/>
      <c r="AH114" s="989"/>
      <c r="AI114" s="989"/>
      <c r="AJ114" s="990"/>
      <c r="AK114" s="991">
        <v>147512</v>
      </c>
      <c r="AL114" s="989"/>
      <c r="AM114" s="989"/>
      <c r="AN114" s="989"/>
      <c r="AO114" s="990"/>
      <c r="AP114" s="992">
        <v>1.3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1146731</v>
      </c>
      <c r="BR114" s="950"/>
      <c r="BS114" s="950"/>
      <c r="BT114" s="950"/>
      <c r="BU114" s="950"/>
      <c r="BV114" s="950">
        <v>1337161</v>
      </c>
      <c r="BW114" s="950"/>
      <c r="BX114" s="950"/>
      <c r="BY114" s="950"/>
      <c r="BZ114" s="950"/>
      <c r="CA114" s="950">
        <v>1102726</v>
      </c>
      <c r="CB114" s="950"/>
      <c r="CC114" s="950"/>
      <c r="CD114" s="950"/>
      <c r="CE114" s="950"/>
      <c r="CF114" s="944">
        <v>9.6999999999999993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94387</v>
      </c>
      <c r="AB115" s="964"/>
      <c r="AC115" s="964"/>
      <c r="AD115" s="964"/>
      <c r="AE115" s="965"/>
      <c r="AF115" s="966">
        <v>107754</v>
      </c>
      <c r="AG115" s="964"/>
      <c r="AH115" s="964"/>
      <c r="AI115" s="964"/>
      <c r="AJ115" s="965"/>
      <c r="AK115" s="966">
        <v>187432</v>
      </c>
      <c r="AL115" s="964"/>
      <c r="AM115" s="964"/>
      <c r="AN115" s="964"/>
      <c r="AO115" s="965"/>
      <c r="AP115" s="967">
        <v>1.7</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695</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2772974</v>
      </c>
      <c r="DH115" s="989"/>
      <c r="DI115" s="989"/>
      <c r="DJ115" s="989"/>
      <c r="DK115" s="990"/>
      <c r="DL115" s="991">
        <v>2772974</v>
      </c>
      <c r="DM115" s="989"/>
      <c r="DN115" s="989"/>
      <c r="DO115" s="989"/>
      <c r="DP115" s="990"/>
      <c r="DQ115" s="991">
        <v>2772974</v>
      </c>
      <c r="DR115" s="989"/>
      <c r="DS115" s="989"/>
      <c r="DT115" s="989"/>
      <c r="DU115" s="990"/>
      <c r="DV115" s="992">
        <v>24.4</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49893</v>
      </c>
      <c r="DH116" s="989"/>
      <c r="DI116" s="989"/>
      <c r="DJ116" s="989"/>
      <c r="DK116" s="990"/>
      <c r="DL116" s="991">
        <v>46052</v>
      </c>
      <c r="DM116" s="989"/>
      <c r="DN116" s="989"/>
      <c r="DO116" s="989"/>
      <c r="DP116" s="990"/>
      <c r="DQ116" s="991">
        <v>42264</v>
      </c>
      <c r="DR116" s="989"/>
      <c r="DS116" s="989"/>
      <c r="DT116" s="989"/>
      <c r="DU116" s="990"/>
      <c r="DV116" s="992">
        <v>0.4</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1956910</v>
      </c>
      <c r="AB117" s="1007"/>
      <c r="AC117" s="1007"/>
      <c r="AD117" s="1007"/>
      <c r="AE117" s="1008"/>
      <c r="AF117" s="1009">
        <v>1969860</v>
      </c>
      <c r="AG117" s="1007"/>
      <c r="AH117" s="1007"/>
      <c r="AI117" s="1007"/>
      <c r="AJ117" s="1008"/>
      <c r="AK117" s="1009">
        <v>2209677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25951619</v>
      </c>
      <c r="BR119" s="1028"/>
      <c r="BS119" s="1028"/>
      <c r="BT119" s="1028"/>
      <c r="BU119" s="1028"/>
      <c r="BV119" s="1028">
        <v>25850257</v>
      </c>
      <c r="BW119" s="1028"/>
      <c r="BX119" s="1028"/>
      <c r="BY119" s="1028"/>
      <c r="BZ119" s="1028"/>
      <c r="CA119" s="1028">
        <v>25326974</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70065</v>
      </c>
      <c r="DH119" s="1014"/>
      <c r="DI119" s="1014"/>
      <c r="DJ119" s="1014"/>
      <c r="DK119" s="1015"/>
      <c r="DL119" s="1013">
        <v>32123</v>
      </c>
      <c r="DM119" s="1014"/>
      <c r="DN119" s="1014"/>
      <c r="DO119" s="1014"/>
      <c r="DP119" s="1015"/>
      <c r="DQ119" s="1013">
        <v>26567</v>
      </c>
      <c r="DR119" s="1014"/>
      <c r="DS119" s="1014"/>
      <c r="DT119" s="1014"/>
      <c r="DU119" s="1015"/>
      <c r="DV119" s="1016">
        <v>0.2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4035235</v>
      </c>
      <c r="BR120" s="957"/>
      <c r="BS120" s="957"/>
      <c r="BT120" s="957"/>
      <c r="BU120" s="957"/>
      <c r="BV120" s="957">
        <v>4953010</v>
      </c>
      <c r="BW120" s="957"/>
      <c r="BX120" s="957"/>
      <c r="BY120" s="957"/>
      <c r="BZ120" s="957"/>
      <c r="CA120" s="957">
        <v>4498826</v>
      </c>
      <c r="CB120" s="957"/>
      <c r="CC120" s="957"/>
      <c r="CD120" s="957"/>
      <c r="CE120" s="957"/>
      <c r="CF120" s="971">
        <v>39.700000000000003</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2746028</v>
      </c>
      <c r="DH120" s="957"/>
      <c r="DI120" s="957"/>
      <c r="DJ120" s="957"/>
      <c r="DK120" s="957"/>
      <c r="DL120" s="957">
        <v>2524824</v>
      </c>
      <c r="DM120" s="957"/>
      <c r="DN120" s="957"/>
      <c r="DO120" s="957"/>
      <c r="DP120" s="957"/>
      <c r="DQ120" s="957">
        <v>2500969</v>
      </c>
      <c r="DR120" s="957"/>
      <c r="DS120" s="957"/>
      <c r="DT120" s="957"/>
      <c r="DU120" s="957"/>
      <c r="DV120" s="958">
        <v>22.1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2353069</v>
      </c>
      <c r="BR121" s="950"/>
      <c r="BS121" s="950"/>
      <c r="BT121" s="950"/>
      <c r="BU121" s="950"/>
      <c r="BV121" s="950">
        <v>2364043</v>
      </c>
      <c r="BW121" s="950"/>
      <c r="BX121" s="950"/>
      <c r="BY121" s="950"/>
      <c r="BZ121" s="950"/>
      <c r="CA121" s="950">
        <v>2507816</v>
      </c>
      <c r="CB121" s="950"/>
      <c r="CC121" s="950"/>
      <c r="CD121" s="950"/>
      <c r="CE121" s="950"/>
      <c r="CF121" s="944">
        <v>22.1</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v>185765</v>
      </c>
      <c r="DH121" s="950"/>
      <c r="DI121" s="950"/>
      <c r="DJ121" s="950"/>
      <c r="DK121" s="950"/>
      <c r="DL121" s="950">
        <v>135669</v>
      </c>
      <c r="DM121" s="950"/>
      <c r="DN121" s="950"/>
      <c r="DO121" s="950"/>
      <c r="DP121" s="950"/>
      <c r="DQ121" s="950">
        <v>129307</v>
      </c>
      <c r="DR121" s="950"/>
      <c r="DS121" s="950"/>
      <c r="DT121" s="950"/>
      <c r="DU121" s="950"/>
      <c r="DV121" s="951">
        <v>1.1000000000000001</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14771445</v>
      </c>
      <c r="BR122" s="1028"/>
      <c r="BS122" s="1028"/>
      <c r="BT122" s="1028"/>
      <c r="BU122" s="1028"/>
      <c r="BV122" s="1028">
        <v>15015070</v>
      </c>
      <c r="BW122" s="1028"/>
      <c r="BX122" s="1028"/>
      <c r="BY122" s="1028"/>
      <c r="BZ122" s="1028"/>
      <c r="CA122" s="1028">
        <v>15521180</v>
      </c>
      <c r="CB122" s="1028"/>
      <c r="CC122" s="1028"/>
      <c r="CD122" s="1028"/>
      <c r="CE122" s="1028"/>
      <c r="CF122" s="1048">
        <v>136.9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21159749</v>
      </c>
      <c r="BR123" s="1096"/>
      <c r="BS123" s="1096"/>
      <c r="BT123" s="1096"/>
      <c r="BU123" s="1096"/>
      <c r="BV123" s="1096">
        <v>22332123</v>
      </c>
      <c r="BW123" s="1096"/>
      <c r="BX123" s="1096"/>
      <c r="BY123" s="1096"/>
      <c r="BZ123" s="1096"/>
      <c r="CA123" s="1096">
        <v>22527822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44.7</v>
      </c>
      <c r="BR124" s="1058"/>
      <c r="BS124" s="1058"/>
      <c r="BT124" s="1058"/>
      <c r="BU124" s="1058"/>
      <c r="BV124" s="1058">
        <v>31.9</v>
      </c>
      <c r="BW124" s="1058"/>
      <c r="BX124" s="1058"/>
      <c r="BY124" s="1058"/>
      <c r="BZ124" s="1058"/>
      <c r="CA124" s="1058">
        <v>24.6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94387</v>
      </c>
      <c r="AB126" s="989"/>
      <c r="AC126" s="989"/>
      <c r="AD126" s="989"/>
      <c r="AE126" s="990"/>
      <c r="AF126" s="991">
        <v>107754</v>
      </c>
      <c r="AG126" s="989"/>
      <c r="AH126" s="989"/>
      <c r="AI126" s="989"/>
      <c r="AJ126" s="990"/>
      <c r="AK126" s="991">
        <v>187432</v>
      </c>
      <c r="AL126" s="989"/>
      <c r="AM126" s="989"/>
      <c r="AN126" s="989"/>
      <c r="AO126" s="990"/>
      <c r="AP126" s="992">
        <v>1.7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349433</v>
      </c>
      <c r="AB128" s="1078"/>
      <c r="AC128" s="1078"/>
      <c r="AD128" s="1078"/>
      <c r="AE128" s="1079"/>
      <c r="AF128" s="1080">
        <v>337996</v>
      </c>
      <c r="AG128" s="1078"/>
      <c r="AH128" s="1078"/>
      <c r="AI128" s="1078"/>
      <c r="AJ128" s="1079"/>
      <c r="AK128" s="1080">
        <v>378572</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695</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11847672</v>
      </c>
      <c r="AB129" s="989"/>
      <c r="AC129" s="989"/>
      <c r="AD129" s="989"/>
      <c r="AE129" s="990"/>
      <c r="AF129" s="991">
        <v>12132275</v>
      </c>
      <c r="AG129" s="989"/>
      <c r="AH129" s="989"/>
      <c r="AI129" s="989"/>
      <c r="AJ129" s="990"/>
      <c r="AK129" s="991">
        <v>12491584</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1147143</v>
      </c>
      <c r="AB130" s="989"/>
      <c r="AC130" s="989"/>
      <c r="AD130" s="989"/>
      <c r="AE130" s="990"/>
      <c r="AF130" s="991">
        <v>1110467</v>
      </c>
      <c r="AG130" s="989"/>
      <c r="AH130" s="989"/>
      <c r="AI130" s="989"/>
      <c r="AJ130" s="990"/>
      <c r="AK130" s="991">
        <v>1150095</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10700529</v>
      </c>
      <c r="AB131" s="1014"/>
      <c r="AC131" s="1014"/>
      <c r="AD131" s="1014"/>
      <c r="AE131" s="1015"/>
      <c r="AF131" s="1013">
        <v>11021808</v>
      </c>
      <c r="AG131" s="1014"/>
      <c r="AH131" s="1014"/>
      <c r="AI131" s="1014"/>
      <c r="AJ131" s="1015"/>
      <c r="AK131" s="1013">
        <v>11341489</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24.6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4.3019742289999998</v>
      </c>
      <c r="AB132" s="1130"/>
      <c r="AC132" s="1130"/>
      <c r="AD132" s="1130"/>
      <c r="AE132" s="1131"/>
      <c r="AF132" s="1132">
        <v>4.7305941090000001</v>
      </c>
      <c r="AG132" s="1130"/>
      <c r="AH132" s="1130"/>
      <c r="AI132" s="1130"/>
      <c r="AJ132" s="1131"/>
      <c r="AK132" s="1132">
        <v>6.0045907549999997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5</v>
      </c>
      <c r="AB133" s="1113"/>
      <c r="AC133" s="1113"/>
      <c r="AD133" s="1113"/>
      <c r="AE133" s="1114"/>
      <c r="AF133" s="1112">
        <v>4.5</v>
      </c>
      <c r="AG133" s="1113"/>
      <c r="AH133" s="1113"/>
      <c r="AI133" s="1113"/>
      <c r="AJ133" s="1114"/>
      <c r="AK133" s="1112">
        <v>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R29" sqref="R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3356860</v>
      </c>
      <c r="L9" s="266">
        <v>46894</v>
      </c>
      <c r="M9" s="267">
        <v>57713</v>
      </c>
      <c r="N9" s="268">
        <v>-18.7</v>
      </c>
    </row>
    <row r="10" spans="1:16">
      <c r="A10" s="250"/>
      <c r="B10" s="246"/>
      <c r="C10" s="246"/>
      <c r="D10" s="246"/>
      <c r="E10" s="246"/>
      <c r="F10" s="246"/>
      <c r="G10" s="1152" t="s">
        <v>477</v>
      </c>
      <c r="H10" s="1153"/>
      <c r="I10" s="1153"/>
      <c r="J10" s="1154"/>
      <c r="K10" s="269">
        <v>157821</v>
      </c>
      <c r="L10" s="270">
        <v>2205</v>
      </c>
      <c r="M10" s="271">
        <v>3737</v>
      </c>
      <c r="N10" s="272">
        <v>-41</v>
      </c>
    </row>
    <row r="11" spans="1:16" ht="13.5" customHeight="1">
      <c r="A11" s="250"/>
      <c r="B11" s="246"/>
      <c r="C11" s="246"/>
      <c r="D11" s="246"/>
      <c r="E11" s="246"/>
      <c r="F11" s="246"/>
      <c r="G11" s="1152" t="s">
        <v>478</v>
      </c>
      <c r="H11" s="1153"/>
      <c r="I11" s="1153"/>
      <c r="J11" s="1154"/>
      <c r="K11" s="269">
        <v>769367</v>
      </c>
      <c r="L11" s="270">
        <v>10748</v>
      </c>
      <c r="M11" s="271">
        <v>6346</v>
      </c>
      <c r="N11" s="272">
        <v>69.400000000000006</v>
      </c>
    </row>
    <row r="12" spans="1:16" ht="13.5" customHeight="1">
      <c r="A12" s="250"/>
      <c r="B12" s="246"/>
      <c r="C12" s="246"/>
      <c r="D12" s="246"/>
      <c r="E12" s="246"/>
      <c r="F12" s="246"/>
      <c r="G12" s="1152" t="s">
        <v>479</v>
      </c>
      <c r="H12" s="1153"/>
      <c r="I12" s="1153"/>
      <c r="J12" s="1154"/>
      <c r="K12" s="269" t="s">
        <v>480</v>
      </c>
      <c r="L12" s="270" t="s">
        <v>480</v>
      </c>
      <c r="M12" s="271">
        <v>800</v>
      </c>
      <c r="N12" s="272" t="s">
        <v>480</v>
      </c>
    </row>
    <row r="13" spans="1:16" ht="13.5" customHeight="1">
      <c r="A13" s="250"/>
      <c r="B13" s="246"/>
      <c r="C13" s="246"/>
      <c r="D13" s="246"/>
      <c r="E13" s="246"/>
      <c r="F13" s="246"/>
      <c r="G13" s="1152" t="s">
        <v>481</v>
      </c>
      <c r="H13" s="1153"/>
      <c r="I13" s="1153"/>
      <c r="J13" s="1154"/>
      <c r="K13" s="269" t="s">
        <v>480</v>
      </c>
      <c r="L13" s="270" t="s">
        <v>480</v>
      </c>
      <c r="M13" s="271">
        <v>1</v>
      </c>
      <c r="N13" s="272" t="s">
        <v>480</v>
      </c>
    </row>
    <row r="14" spans="1:16" ht="13.5" customHeight="1">
      <c r="A14" s="250"/>
      <c r="B14" s="246"/>
      <c r="C14" s="246"/>
      <c r="D14" s="246"/>
      <c r="E14" s="246"/>
      <c r="F14" s="246"/>
      <c r="G14" s="1152" t="s">
        <v>482</v>
      </c>
      <c r="H14" s="1153"/>
      <c r="I14" s="1153"/>
      <c r="J14" s="1154"/>
      <c r="K14" s="269">
        <v>181013</v>
      </c>
      <c r="L14" s="270">
        <v>2529</v>
      </c>
      <c r="M14" s="271">
        <v>2571</v>
      </c>
      <c r="N14" s="272">
        <v>-1.6</v>
      </c>
    </row>
    <row r="15" spans="1:16" ht="13.5" customHeight="1">
      <c r="A15" s="250"/>
      <c r="B15" s="246"/>
      <c r="C15" s="246"/>
      <c r="D15" s="246"/>
      <c r="E15" s="246"/>
      <c r="F15" s="246"/>
      <c r="G15" s="1152" t="s">
        <v>483</v>
      </c>
      <c r="H15" s="1153"/>
      <c r="I15" s="1153"/>
      <c r="J15" s="1154"/>
      <c r="K15" s="269">
        <v>33820</v>
      </c>
      <c r="L15" s="270">
        <v>472</v>
      </c>
      <c r="M15" s="271">
        <v>1342</v>
      </c>
      <c r="N15" s="272">
        <v>-64.8</v>
      </c>
    </row>
    <row r="16" spans="1:16">
      <c r="A16" s="250"/>
      <c r="B16" s="246"/>
      <c r="C16" s="246"/>
      <c r="D16" s="246"/>
      <c r="E16" s="246"/>
      <c r="F16" s="246"/>
      <c r="G16" s="1155" t="s">
        <v>484</v>
      </c>
      <c r="H16" s="1156"/>
      <c r="I16" s="1156"/>
      <c r="J16" s="1157"/>
      <c r="K16" s="270">
        <v>-291938</v>
      </c>
      <c r="L16" s="270">
        <v>-4078</v>
      </c>
      <c r="M16" s="271">
        <v>-4975</v>
      </c>
      <c r="N16" s="272">
        <v>-18</v>
      </c>
    </row>
    <row r="17" spans="1:16">
      <c r="A17" s="250"/>
      <c r="B17" s="246"/>
      <c r="C17" s="246"/>
      <c r="D17" s="246"/>
      <c r="E17" s="246"/>
      <c r="F17" s="246"/>
      <c r="G17" s="1155" t="s">
        <v>171</v>
      </c>
      <c r="H17" s="1156"/>
      <c r="I17" s="1156"/>
      <c r="J17" s="1157"/>
      <c r="K17" s="270">
        <v>4206943</v>
      </c>
      <c r="L17" s="270">
        <v>58769</v>
      </c>
      <c r="M17" s="271">
        <v>67535</v>
      </c>
      <c r="N17" s="272">
        <v>-13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5.17</v>
      </c>
      <c r="L21" s="283">
        <v>6.24</v>
      </c>
      <c r="M21" s="284">
        <v>-1.07</v>
      </c>
      <c r="N21" s="251"/>
      <c r="O21" s="285"/>
      <c r="P21" s="281"/>
    </row>
    <row r="22" spans="1:16" s="286" customFormat="1">
      <c r="A22" s="281"/>
      <c r="B22" s="251"/>
      <c r="C22" s="251"/>
      <c r="D22" s="251"/>
      <c r="E22" s="251"/>
      <c r="F22" s="251"/>
      <c r="G22" s="1147" t="s">
        <v>490</v>
      </c>
      <c r="H22" s="1148"/>
      <c r="I22" s="1148"/>
      <c r="J22" s="1149"/>
      <c r="K22" s="287">
        <v>100.9</v>
      </c>
      <c r="L22" s="288">
        <v>98.7</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1617360</v>
      </c>
      <c r="L32" s="296">
        <v>22594</v>
      </c>
      <c r="M32" s="297">
        <v>35267</v>
      </c>
      <c r="N32" s="298">
        <v>-35.9</v>
      </c>
    </row>
    <row r="33" spans="1:16" ht="13.5" customHeight="1">
      <c r="A33" s="250"/>
      <c r="B33" s="246"/>
      <c r="C33" s="246"/>
      <c r="D33" s="246"/>
      <c r="E33" s="246"/>
      <c r="F33" s="246"/>
      <c r="G33" s="1163" t="s">
        <v>495</v>
      </c>
      <c r="H33" s="1164"/>
      <c r="I33" s="1164"/>
      <c r="J33" s="1165"/>
      <c r="K33" s="296" t="s">
        <v>480</v>
      </c>
      <c r="L33" s="296" t="s">
        <v>480</v>
      </c>
      <c r="M33" s="297">
        <v>1</v>
      </c>
      <c r="N33" s="298" t="s">
        <v>480</v>
      </c>
    </row>
    <row r="34" spans="1:16" ht="27" customHeight="1">
      <c r="A34" s="250"/>
      <c r="B34" s="246"/>
      <c r="C34" s="246"/>
      <c r="D34" s="246"/>
      <c r="E34" s="246"/>
      <c r="F34" s="246"/>
      <c r="G34" s="1163" t="s">
        <v>496</v>
      </c>
      <c r="H34" s="1164"/>
      <c r="I34" s="1164"/>
      <c r="J34" s="1165"/>
      <c r="K34" s="296" t="s">
        <v>480</v>
      </c>
      <c r="L34" s="296" t="s">
        <v>480</v>
      </c>
      <c r="M34" s="297">
        <v>49</v>
      </c>
      <c r="N34" s="298" t="s">
        <v>480</v>
      </c>
    </row>
    <row r="35" spans="1:16" ht="27" customHeight="1">
      <c r="A35" s="250"/>
      <c r="B35" s="246"/>
      <c r="C35" s="246"/>
      <c r="D35" s="246"/>
      <c r="E35" s="246"/>
      <c r="F35" s="246"/>
      <c r="G35" s="1163" t="s">
        <v>497</v>
      </c>
      <c r="H35" s="1164"/>
      <c r="I35" s="1164"/>
      <c r="J35" s="1165"/>
      <c r="K35" s="296">
        <v>257373</v>
      </c>
      <c r="L35" s="296">
        <v>3595</v>
      </c>
      <c r="M35" s="297">
        <v>9709</v>
      </c>
      <c r="N35" s="298">
        <v>-63</v>
      </c>
    </row>
    <row r="36" spans="1:16" ht="27" customHeight="1">
      <c r="A36" s="250"/>
      <c r="B36" s="246"/>
      <c r="C36" s="246"/>
      <c r="D36" s="246"/>
      <c r="E36" s="246"/>
      <c r="F36" s="246"/>
      <c r="G36" s="1163" t="s">
        <v>498</v>
      </c>
      <c r="H36" s="1164"/>
      <c r="I36" s="1164"/>
      <c r="J36" s="1165"/>
      <c r="K36" s="296">
        <v>147512</v>
      </c>
      <c r="L36" s="296">
        <v>2061</v>
      </c>
      <c r="M36" s="297">
        <v>2367</v>
      </c>
      <c r="N36" s="298">
        <v>-12.9</v>
      </c>
    </row>
    <row r="37" spans="1:16" ht="13.5" customHeight="1">
      <c r="A37" s="250"/>
      <c r="B37" s="246"/>
      <c r="C37" s="246"/>
      <c r="D37" s="246"/>
      <c r="E37" s="246"/>
      <c r="F37" s="246"/>
      <c r="G37" s="1163" t="s">
        <v>499</v>
      </c>
      <c r="H37" s="1164"/>
      <c r="I37" s="1164"/>
      <c r="J37" s="1165"/>
      <c r="K37" s="296">
        <v>187432</v>
      </c>
      <c r="L37" s="296">
        <v>2618</v>
      </c>
      <c r="M37" s="297">
        <v>1205</v>
      </c>
      <c r="N37" s="298">
        <v>117.3</v>
      </c>
    </row>
    <row r="38" spans="1:16" ht="27" customHeight="1">
      <c r="A38" s="250"/>
      <c r="B38" s="246"/>
      <c r="C38" s="246"/>
      <c r="D38" s="246"/>
      <c r="E38" s="246"/>
      <c r="F38" s="246"/>
      <c r="G38" s="1166" t="s">
        <v>500</v>
      </c>
      <c r="H38" s="1167"/>
      <c r="I38" s="1167"/>
      <c r="J38" s="1168"/>
      <c r="K38" s="299" t="s">
        <v>480</v>
      </c>
      <c r="L38" s="299" t="s">
        <v>480</v>
      </c>
      <c r="M38" s="300">
        <v>3</v>
      </c>
      <c r="N38" s="301" t="s">
        <v>480</v>
      </c>
      <c r="O38" s="295"/>
    </row>
    <row r="39" spans="1:16">
      <c r="A39" s="250"/>
      <c r="B39" s="246"/>
      <c r="C39" s="246"/>
      <c r="D39" s="246"/>
      <c r="E39" s="246"/>
      <c r="F39" s="246"/>
      <c r="G39" s="1166" t="s">
        <v>501</v>
      </c>
      <c r="H39" s="1167"/>
      <c r="I39" s="1167"/>
      <c r="J39" s="1168"/>
      <c r="K39" s="302">
        <v>-378572</v>
      </c>
      <c r="L39" s="302">
        <v>-5289</v>
      </c>
      <c r="M39" s="303">
        <v>-6690</v>
      </c>
      <c r="N39" s="304">
        <v>-20.9</v>
      </c>
      <c r="O39" s="295"/>
    </row>
    <row r="40" spans="1:16" ht="27" customHeight="1">
      <c r="A40" s="250"/>
      <c r="B40" s="246"/>
      <c r="C40" s="246"/>
      <c r="D40" s="246"/>
      <c r="E40" s="246"/>
      <c r="F40" s="246"/>
      <c r="G40" s="1163" t="s">
        <v>502</v>
      </c>
      <c r="H40" s="1164"/>
      <c r="I40" s="1164"/>
      <c r="J40" s="1165"/>
      <c r="K40" s="302">
        <v>-1150095</v>
      </c>
      <c r="L40" s="302">
        <v>-16066</v>
      </c>
      <c r="M40" s="303">
        <v>-29386</v>
      </c>
      <c r="N40" s="304">
        <v>-45.3</v>
      </c>
      <c r="O40" s="295"/>
    </row>
    <row r="41" spans="1:16">
      <c r="A41" s="250"/>
      <c r="B41" s="246"/>
      <c r="C41" s="246"/>
      <c r="D41" s="246"/>
      <c r="E41" s="246"/>
      <c r="F41" s="246"/>
      <c r="G41" s="1169" t="s">
        <v>282</v>
      </c>
      <c r="H41" s="1170"/>
      <c r="I41" s="1170"/>
      <c r="J41" s="1171"/>
      <c r="K41" s="296">
        <v>681010</v>
      </c>
      <c r="L41" s="302">
        <v>9513</v>
      </c>
      <c r="M41" s="303">
        <v>12524</v>
      </c>
      <c r="N41" s="304">
        <v>-24</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3871673</v>
      </c>
      <c r="J51" s="322">
        <v>56791</v>
      </c>
      <c r="K51" s="323">
        <v>-10.7</v>
      </c>
      <c r="L51" s="324">
        <v>50880</v>
      </c>
      <c r="M51" s="325">
        <v>7</v>
      </c>
      <c r="N51" s="326">
        <v>-17.7</v>
      </c>
    </row>
    <row r="52" spans="1:14">
      <c r="A52" s="250"/>
      <c r="B52" s="246"/>
      <c r="C52" s="246"/>
      <c r="D52" s="246"/>
      <c r="E52" s="246"/>
      <c r="F52" s="246"/>
      <c r="G52" s="327"/>
      <c r="H52" s="328" t="s">
        <v>513</v>
      </c>
      <c r="I52" s="329">
        <v>1867869</v>
      </c>
      <c r="J52" s="330">
        <v>27399</v>
      </c>
      <c r="K52" s="331">
        <v>-21.6</v>
      </c>
      <c r="L52" s="332">
        <v>26879</v>
      </c>
      <c r="M52" s="333">
        <v>2.4</v>
      </c>
      <c r="N52" s="334">
        <v>-24</v>
      </c>
    </row>
    <row r="53" spans="1:14">
      <c r="A53" s="250"/>
      <c r="B53" s="246"/>
      <c r="C53" s="246"/>
      <c r="D53" s="246"/>
      <c r="E53" s="246"/>
      <c r="F53" s="246"/>
      <c r="G53" s="312" t="s">
        <v>514</v>
      </c>
      <c r="H53" s="313"/>
      <c r="I53" s="321">
        <v>1473258</v>
      </c>
      <c r="J53" s="322">
        <v>21464</v>
      </c>
      <c r="K53" s="323">
        <v>-62.2</v>
      </c>
      <c r="L53" s="324">
        <v>63956</v>
      </c>
      <c r="M53" s="325">
        <v>25.7</v>
      </c>
      <c r="N53" s="326">
        <v>-87.9</v>
      </c>
    </row>
    <row r="54" spans="1:14">
      <c r="A54" s="250"/>
      <c r="B54" s="246"/>
      <c r="C54" s="246"/>
      <c r="D54" s="246"/>
      <c r="E54" s="246"/>
      <c r="F54" s="246"/>
      <c r="G54" s="327"/>
      <c r="H54" s="328" t="s">
        <v>513</v>
      </c>
      <c r="I54" s="329">
        <v>960236</v>
      </c>
      <c r="J54" s="330">
        <v>13990</v>
      </c>
      <c r="K54" s="331">
        <v>-48.9</v>
      </c>
      <c r="L54" s="332">
        <v>29239</v>
      </c>
      <c r="M54" s="333">
        <v>8.8000000000000007</v>
      </c>
      <c r="N54" s="334">
        <v>-57.7</v>
      </c>
    </row>
    <row r="55" spans="1:14">
      <c r="A55" s="250"/>
      <c r="B55" s="246"/>
      <c r="C55" s="246"/>
      <c r="D55" s="246"/>
      <c r="E55" s="246"/>
      <c r="F55" s="246"/>
      <c r="G55" s="312" t="s">
        <v>515</v>
      </c>
      <c r="H55" s="313"/>
      <c r="I55" s="321">
        <v>1382911</v>
      </c>
      <c r="J55" s="322">
        <v>19792</v>
      </c>
      <c r="K55" s="323">
        <v>-7.8</v>
      </c>
      <c r="L55" s="324">
        <v>66255</v>
      </c>
      <c r="M55" s="325">
        <v>3.6</v>
      </c>
      <c r="N55" s="326">
        <v>-11.4</v>
      </c>
    </row>
    <row r="56" spans="1:14">
      <c r="A56" s="250"/>
      <c r="B56" s="246"/>
      <c r="C56" s="246"/>
      <c r="D56" s="246"/>
      <c r="E56" s="246"/>
      <c r="F56" s="246"/>
      <c r="G56" s="327"/>
      <c r="H56" s="328" t="s">
        <v>513</v>
      </c>
      <c r="I56" s="329">
        <v>787294</v>
      </c>
      <c r="J56" s="330">
        <v>11268</v>
      </c>
      <c r="K56" s="331">
        <v>-19.5</v>
      </c>
      <c r="L56" s="332">
        <v>31822</v>
      </c>
      <c r="M56" s="333">
        <v>8.8000000000000007</v>
      </c>
      <c r="N56" s="334">
        <v>-28.3</v>
      </c>
    </row>
    <row r="57" spans="1:14">
      <c r="A57" s="250"/>
      <c r="B57" s="246"/>
      <c r="C57" s="246"/>
      <c r="D57" s="246"/>
      <c r="E57" s="246"/>
      <c r="F57" s="246"/>
      <c r="G57" s="312" t="s">
        <v>516</v>
      </c>
      <c r="H57" s="313"/>
      <c r="I57" s="321">
        <v>3072955</v>
      </c>
      <c r="J57" s="322">
        <v>43252</v>
      </c>
      <c r="K57" s="323">
        <v>118.5</v>
      </c>
      <c r="L57" s="324">
        <v>92247</v>
      </c>
      <c r="M57" s="325">
        <v>39.200000000000003</v>
      </c>
      <c r="N57" s="326">
        <v>79.3</v>
      </c>
    </row>
    <row r="58" spans="1:14">
      <c r="A58" s="250"/>
      <c r="B58" s="246"/>
      <c r="C58" s="246"/>
      <c r="D58" s="246"/>
      <c r="E58" s="246"/>
      <c r="F58" s="246"/>
      <c r="G58" s="327"/>
      <c r="H58" s="328" t="s">
        <v>513</v>
      </c>
      <c r="I58" s="329">
        <v>1711587</v>
      </c>
      <c r="J58" s="330">
        <v>24091</v>
      </c>
      <c r="K58" s="331">
        <v>113.8</v>
      </c>
      <c r="L58" s="332">
        <v>37204</v>
      </c>
      <c r="M58" s="333">
        <v>16.899999999999999</v>
      </c>
      <c r="N58" s="334">
        <v>96.9</v>
      </c>
    </row>
    <row r="59" spans="1:14">
      <c r="A59" s="250"/>
      <c r="B59" s="246"/>
      <c r="C59" s="246"/>
      <c r="D59" s="246"/>
      <c r="E59" s="246"/>
      <c r="F59" s="246"/>
      <c r="G59" s="312" t="s">
        <v>517</v>
      </c>
      <c r="H59" s="313"/>
      <c r="I59" s="321">
        <v>2184446</v>
      </c>
      <c r="J59" s="322">
        <v>30516</v>
      </c>
      <c r="K59" s="323">
        <v>-29.4</v>
      </c>
      <c r="L59" s="324">
        <v>44504</v>
      </c>
      <c r="M59" s="325">
        <v>-51.8</v>
      </c>
      <c r="N59" s="326">
        <v>22.4</v>
      </c>
    </row>
    <row r="60" spans="1:14">
      <c r="A60" s="250"/>
      <c r="B60" s="246"/>
      <c r="C60" s="246"/>
      <c r="D60" s="246"/>
      <c r="E60" s="246"/>
      <c r="F60" s="246"/>
      <c r="G60" s="327"/>
      <c r="H60" s="328" t="s">
        <v>513</v>
      </c>
      <c r="I60" s="335">
        <v>1554731</v>
      </c>
      <c r="J60" s="330">
        <v>21719</v>
      </c>
      <c r="K60" s="331">
        <v>-9.8000000000000007</v>
      </c>
      <c r="L60" s="332">
        <v>25876</v>
      </c>
      <c r="M60" s="333">
        <v>-30.4</v>
      </c>
      <c r="N60" s="334">
        <v>20.6</v>
      </c>
    </row>
    <row r="61" spans="1:14">
      <c r="A61" s="250"/>
      <c r="B61" s="246"/>
      <c r="C61" s="246"/>
      <c r="D61" s="246"/>
      <c r="E61" s="246"/>
      <c r="F61" s="246"/>
      <c r="G61" s="312" t="s">
        <v>518</v>
      </c>
      <c r="H61" s="336"/>
      <c r="I61" s="337">
        <v>2397049</v>
      </c>
      <c r="J61" s="338">
        <v>34363</v>
      </c>
      <c r="K61" s="339">
        <v>1.7</v>
      </c>
      <c r="L61" s="340">
        <v>63568</v>
      </c>
      <c r="M61" s="341">
        <v>4.7</v>
      </c>
      <c r="N61" s="326">
        <v>-3</v>
      </c>
    </row>
    <row r="62" spans="1:14">
      <c r="A62" s="250"/>
      <c r="B62" s="246"/>
      <c r="C62" s="246"/>
      <c r="D62" s="246"/>
      <c r="E62" s="246"/>
      <c r="F62" s="246"/>
      <c r="G62" s="327"/>
      <c r="H62" s="328" t="s">
        <v>513</v>
      </c>
      <c r="I62" s="329">
        <v>1376343</v>
      </c>
      <c r="J62" s="330">
        <v>19693</v>
      </c>
      <c r="K62" s="331">
        <v>2.8</v>
      </c>
      <c r="L62" s="332">
        <v>30204</v>
      </c>
      <c r="M62" s="333">
        <v>1.3</v>
      </c>
      <c r="N62" s="334">
        <v>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109" sqref="A10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election activeCell="S116" sqref="S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12.69</v>
      </c>
      <c r="G47" s="12">
        <v>16.239999999999998</v>
      </c>
      <c r="H47" s="12">
        <v>13.9</v>
      </c>
      <c r="I47" s="12">
        <v>14.44</v>
      </c>
      <c r="J47" s="13">
        <v>10.77</v>
      </c>
    </row>
    <row r="48" spans="2:10" ht="57.75" customHeight="1">
      <c r="B48" s="14"/>
      <c r="C48" s="1174" t="s">
        <v>4</v>
      </c>
      <c r="D48" s="1174"/>
      <c r="E48" s="1175"/>
      <c r="F48" s="15">
        <v>6.35</v>
      </c>
      <c r="G48" s="16">
        <v>5.25</v>
      </c>
      <c r="H48" s="16">
        <v>5.3</v>
      </c>
      <c r="I48" s="16">
        <v>4.91</v>
      </c>
      <c r="J48" s="17">
        <v>4.1500000000000004</v>
      </c>
    </row>
    <row r="49" spans="2:10" ht="57.75" customHeight="1" thickBot="1">
      <c r="B49" s="18"/>
      <c r="C49" s="1176" t="s">
        <v>5</v>
      </c>
      <c r="D49" s="1176"/>
      <c r="E49" s="1177"/>
      <c r="F49" s="19" t="s">
        <v>525</v>
      </c>
      <c r="G49" s="20">
        <v>2.94</v>
      </c>
      <c r="H49" s="20" t="s">
        <v>526</v>
      </c>
      <c r="I49" s="20">
        <v>1.02</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2018-04-18T07:46:20Z</cp:lastPrinted>
  <dcterms:created xsi:type="dcterms:W3CDTF">2018-01-24T04:17:32Z</dcterms:created>
  <dcterms:modified xsi:type="dcterms:W3CDTF">2018-11-21T02:47:19Z</dcterms:modified>
</cp:coreProperties>
</file>