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O35"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O39" i="9"/>
  <c r="BE39" i="9"/>
  <c r="AM39" i="9"/>
  <c r="CO38" i="9"/>
  <c r="BE38" i="9"/>
  <c r="AM38" i="9"/>
  <c r="CO37" i="9"/>
  <c r="BE37" i="9"/>
  <c r="AM37" i="9"/>
  <c r="BE36" i="9"/>
  <c r="AM36" i="9"/>
  <c r="BW35" i="9"/>
  <c r="BW36" i="9" s="1"/>
  <c r="BW37" i="9" s="1"/>
  <c r="BW38" i="9" s="1"/>
  <c r="BW39" i="9" s="1"/>
  <c r="BW40" i="9" s="1"/>
  <c r="BE35" i="9"/>
  <c r="BW34" i="9"/>
  <c r="BE34" i="9"/>
  <c r="C34" i="9"/>
  <c r="C35" i="9" s="1"/>
  <c r="C36" i="9" s="1"/>
  <c r="C37" i="9" s="1"/>
  <c r="C38" i="9" s="1"/>
  <c r="C39" i="9" s="1"/>
  <c r="C40" i="9" s="1"/>
  <c r="CO34" i="9" l="1"/>
  <c r="CO35" i="9" s="1"/>
  <c r="CO36"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<sst xmlns="http://schemas.openxmlformats.org/spreadsheetml/2006/main" count="1080" uniqueCount="567">
  <si>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</si>
  <si>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</si>
  <si>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</si>
  <si>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</si>
  <si>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</si>
  <si>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</si>
  <si>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</si>
  <si>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</si>
  <si>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</si>
  <si>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</si>
  <si>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</si>
  <si>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</si>
  <si>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</si>
  <si>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</si>
  <si>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</si>
  <si>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</si>
  <si>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</si>
  <si>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</si>
  <si>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</si>
  <si>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</si>
  <si>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</si>
  <si>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</si>
  <si>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</si>
  <si>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</si>
  <si>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</si>
  <si>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</si>
  <si>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</si>
  <si>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</si>
  <si>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</si>
  <si>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</si>
  <si>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</si>
  <si>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</si>
  <si>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</si>
  <si>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</si>
  <si>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</si>
  <si>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</si>
  <si>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</si>
  <si>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</si>
  <si>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</si>
  <si>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</si>
  <si>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</si>
  <si>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</si>
  <si>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</si>
  <si>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</si>
  <si>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</si>
  <si>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</si>
  <si>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</si>
  <si>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</si>
  <si>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</si>
  <si>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</si>
  <si>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</si>
  <si>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</si>
  <si>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</si>
  <si>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</si>
  <si>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</si>
  <si>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</si>
  <si>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</si>
  <si>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</si>
  <si>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</si>
  <si>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</si>
  <si>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</si>
  <si>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</si>
  <si>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</si>
  <si>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</si>
  <si>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</si>
  <si>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</si>
  <si>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</si>
  <si>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</si>
  <si>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</si>
  <si>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</si>
  <si>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</si>
  <si>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</si>
  <si>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</si>
  <si>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</si>
  <si>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</si>
  <si>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</si>
  <si>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</si>
  <si>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</si>
  <si>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</si>
  <si>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</si>
  <si>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</si>
  <si>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</si>
  <si>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</si>
  <si>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</si>
  <si>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</si>
  <si>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</si>
  <si>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</si>
  <si>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</si>
  <si>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</si>
  <si>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</si>
  <si>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</si>
  <si>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</si>
  <si>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</si>
  <si>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</si>
  <si>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</si>
  <si>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</si>
  <si>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</si>
  <si>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</si>
  <si>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</si>
  <si>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</si>
  <si>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</si>
  <si>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</si>
  <si>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</si>
  <si>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</si>
  <si>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</si>
  <si>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</si>
  <si>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</si>
  <si>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</si>
  <si>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</si>
  <si>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</si>
  <si>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</si>
  <si>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</si>
  <si>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</si>
  <si>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</si>
  <si>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</si>
  <si>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</si>
  <si>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</si>
  <si>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</si>
  <si>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</si>
  <si>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</si>
  <si>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</si>
  <si>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</si>
  <si>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</si>
  <si>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</si>
  <si>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</si>
  <si>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</si>
  <si>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</si>
  <si>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</si>
  <si>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</si>
  <si>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</si>
  <si>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</si>
  <si>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</si>
  <si>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</si>
  <si>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</si>
  <si>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</si>
  <si>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</si>
  <si>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</si>
  <si>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</si>
  <si>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</si>
  <si>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</si>
  <si>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</si>
  <si>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</si>
  <si>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</si>
  <si>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</si>
  <si>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</si>
  <si>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</si>
  <si>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</si>
  <si>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</si>
  <si>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</si>
  <si>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</si>
  <si>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</si>
  <si>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</si>
  <si>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</si>
  <si>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</si>
  <si>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</si>
  <si>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</si>
  <si>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</si>
  <si>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</si>
  <si>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</si>
  <si>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</si>
  <si>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</si>
  <si>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</si>
  <si>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</si>
  <si>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</si>
  <si>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</si>
  <si>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</si>
  <si>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</si>
  <si>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</si>
  <si>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</si>
  <si>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</si>
  <si>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</si>
  <si>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</si>
  <si>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</si>
  <si>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</si>
  <si>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</si>
  <si>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</si>
  <si>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</si>
  <si>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</si>
  <si>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</si>
  <si>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</si>
  <si>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</si>
  <si>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</si>
  <si>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</si>
  <si>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</si>
  <si>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</si>
  <si>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</si>
  <si>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</si>
  <si>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</si>
  <si>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</si>
  <si>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</si>
  <si>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</si>
  <si>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</si>
  <si>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</si>
  <si>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</si>
  <si>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</si>
  <si>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</si>
  <si>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</si>
  <si>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埼玉県戸田市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</si>
  <si>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</si>
  <si>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</si>
  <si>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</si>
  <si>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</si>
  <si>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</si>
  <si>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</si>
  <si>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</si>
  <si>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</si>
  <si>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</si>
  <si>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</si>
  <si>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</si>
  <si>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</si>
  <si>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</si>
  <si>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</si>
  <si>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</si>
  <si>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</si>
  <si>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</si>
  <si>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</si>
  <si>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</si>
  <si>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</si>
  <si>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</si>
  <si>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</si>
  <si>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</si>
  <si>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</si>
  <si>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</si>
  <si>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</si>
  <si>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</si>
  <si>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</si>
  <si>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</si>
  <si>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</si>
  <si>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</si>
  <si>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</si>
  <si>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</si>
  <si>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</si>
  <si>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</si>
  <si>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</si>
  <si>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</si>
  <si>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</si>
  <si>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</si>
  <si>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</si>
  <si>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</si>
  <si>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</si>
  <si>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</si>
  <si>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</si>
  <si>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</si>
  <si>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</si>
  <si>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</si>
  <si>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</si>
  <si>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</si>
  <si>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</si>
  <si>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</si>
  <si>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</si>
  <si>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</si>
  <si>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</si>
  <si>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</si>
  <si>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</si>
  <si>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</si>
  <si>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</si>
  <si>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</si>
  <si>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</si>
  <si>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</si>
  <si>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</si>
  <si>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</si>
  <si>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</si>
  <si>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</si>
  <si>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</si>
  <si>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</si>
  <si>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</si>
  <si>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</si>
  <si>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</si>
  <si>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</si>
  <si>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</si>
  <si>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</si>
  <si>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</si>
  <si>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</si>
  <si>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</si>
  <si>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</si>
  <si>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</si>
  <si>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</si>
  <si>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</si>
  <si>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</si>
  <si>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</si>
  <si>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</si>
  <si>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</si>
  <si>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</si>
  <si>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</si>
  <si>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</si>
  <si>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</si>
  <si>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</si>
  <si>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</si>
  <si>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</si>
  <si>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</si>
  <si>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</si>
  <si>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</si>
  <si>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</si>
  <si>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</si>
  <si>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</si>
  <si>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</si>
  <si>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</si>
  <si>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</si>
  <si>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</si>
  <si>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</si>
  <si>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</si>
  <si>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</si>
  <si>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</si>
  <si>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</si>
  <si>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</si>
  <si>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</si>
  <si>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</si>
  <si>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</si>
  <si>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</si>
  <si>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</si>
  <si>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</si>
  <si>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</si>
  <si>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</si>
  <si>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</si>
  <si>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</si>
  <si>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</si>
  <si>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</si>
  <si>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</si>
  <si>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</si>
  <si>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</si>
  <si>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</si>
  <si>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</si>
  <si>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</si>
  <si>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</si>
  <si>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</si>
  <si>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</si>
  <si>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</si>
  <si>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</si>
  <si>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</si>
  <si>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</si>
  <si>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</si>
  <si>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</si>
  <si>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</si>
  <si>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</si>
  <si>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</si>
  <si>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</si>
  <si>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</si>
  <si>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</si>
  <si>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</si>
  <si>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</si>
  <si>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</si>
  <si>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</si>
  <si>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</si>
  <si>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</si>
  <si>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</si>
  <si>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</si>
  <si>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</si>
  <si>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埼玉県戸田市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</si>
  <si>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</si>
  <si>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</si>
  <si>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</si>
  <si>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</si>
  <si>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</si>
  <si>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</si>
  <si>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</si>
  <si>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</si>
  <si>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</si>
  <si>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</si>
  <si>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</si>
  <si>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</si>
  <si>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</si>
  <si>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</si>
  <si>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</si>
  <si>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</si>
  <si>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</si>
  <si>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</si>
  <si>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</si>
  <si>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</si>
  <si>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</si>
  <si>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</si>
  <si>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</si>
  <si>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</si>
  <si>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</si>
  <si>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</si>
  <si>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</si>
  <si>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</si>
  <si>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</si>
  <si>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</si>
  <si>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</si>
  <si>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</si>
  <si>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</si>
  <si>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</si>
  <si>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</si>
  <si>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</si>
  <si>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</si>
  <si>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</si>
  <si>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</si>
  <si>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</si>
  <si>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</si>
  <si>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</si>
  <si>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介護老人保健施設事業</t>
    <phoneticPr fontId="5"/>
  </si>
  <si>
    <t>在宅介護支援事業</t>
    <phoneticPr fontId="5"/>
  </si>
  <si>
    <t>交通災害共済事業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</si>
  <si>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</si>
  <si>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</si>
  <si>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</si>
  <si>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</si>
  <si>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</si>
  <si>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</si>
  <si>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</si>
  <si>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</si>
  <si>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</si>
  <si>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</si>
  <si>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</si>
  <si>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</si>
  <si>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</si>
  <si>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</si>
  <si>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</si>
  <si>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</si>
  <si>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</si>
  <si>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</si>
  <si>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</si>
  <si>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</si>
  <si>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</si>
  <si>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</si>
  <si>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</si>
  <si>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</si>
  <si>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</si>
  <si>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</si>
  <si>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</si>
  <si>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</si>
  <si>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</si>
  <si>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</si>
  <si>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</si>
  <si>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</si>
  <si>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</si>
  <si>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</si>
  <si>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</si>
  <si>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</si>
  <si>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</si>
  <si>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</si>
  <si>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</si>
  <si>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</si>
  <si>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</si>
  <si>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</si>
  <si>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</si>
  <si>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</si>
  <si>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</si>
  <si>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</si>
  <si>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</si>
  <si>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</si>
  <si>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</si>
  <si>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</si>
  <si>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</si>
  <si>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</si>
  <si>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</si>
  <si>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</si>
  <si>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</si>
  <si>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</si>
  <si>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</si>
  <si>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</si>
  <si>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</si>
  <si>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</si>
  <si>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</si>
  <si>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</si>
  <si>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</si>
  <si>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</si>
  <si>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</si>
  <si>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</si>
  <si>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</si>
  <si>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</si>
  <si>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</si>
  <si>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</si>
  <si>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</si>
  <si>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</si>
  <si>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</si>
  <si>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</si>
  <si>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</si>
  <si>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</si>
  <si>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</si>
  <si>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</si>
  <si>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</si>
  <si>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</si>
  <si>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</si>
  <si>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</si>
  <si>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</si>
  <si>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</si>
  <si>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</si>
  <si>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</si>
  <si>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</si>
  <si>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</si>
  <si>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</si>
  <si>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</si>
  <si>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</si>
  <si>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</si>
  <si>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</si>
  <si>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</si>
  <si>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</si>
  <si>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</si>
  <si>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</si>
  <si>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</si>
  <si>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</si>
  <si>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</si>
  <si>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</si>
  <si>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</si>
  <si>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</si>
  <si>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</si>
  <si>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</si>
  <si>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</si>
  <si>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</si>
  <si>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</si>
  <si>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</si>
  <si>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</si>
  <si>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</si>
  <si>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</si>
  <si>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</si>
  <si>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</si>
  <si>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</si>
  <si>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</si>
  <si>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</si>
  <si>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</si>
  <si>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</si>
  <si>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</si>
  <si>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</si>
  <si>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</si>
  <si>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</si>
  <si>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</si>
  <si>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</si>
  <si>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</si>
  <si>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</si>
  <si>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</si>
  <si>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</si>
  <si>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</si>
  <si>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</si>
  <si>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</si>
  <si>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</si>
  <si>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</si>
  <si>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</si>
  <si>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</si>
  <si>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</si>
  <si>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</si>
  <si>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1.89</t>
  </si>
  <si>
    <t>▲ 1.10</t>
  </si>
  <si>
    <t>一般会計</t>
  </si>
  <si>
    <t>水道事業会計</t>
  </si>
  <si>
    <t>国民健康保険</t>
  </si>
  <si>
    <t>下水道事業会計</t>
  </si>
  <si>
    <t>介護保険</t>
  </si>
  <si>
    <t>新曽第一土地区画整理事業</t>
  </si>
  <si>
    <t>新曽第二土地区画整理事業</t>
  </si>
  <si>
    <t>市民医療センター</t>
  </si>
  <si>
    <t>その他会計（赤字）</t>
  </si>
  <si>
    <t>その他会計（黒字）</t>
  </si>
  <si>
    <t>戸田市文化スポーツ財団</t>
  </si>
  <si>
    <t>戸田市土地開発公社</t>
  </si>
  <si>
    <t>蕨戸田衛生センター組合</t>
    <rPh sb="0" eb="1">
      <t>ワラビ</t>
    </rPh>
    <rPh sb="1" eb="3">
      <t>トダ</t>
    </rPh>
    <rPh sb="3" eb="5">
      <t>エイセイ</t>
    </rPh>
    <rPh sb="9" eb="11">
      <t>クミアイ</t>
    </rPh>
    <phoneticPr fontId="5"/>
  </si>
  <si>
    <t>戸田競艇組合</t>
    <rPh sb="0" eb="2">
      <t>トダ</t>
    </rPh>
    <rPh sb="2" eb="4">
      <t>キョウテイ</t>
    </rPh>
    <rPh sb="4" eb="6">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</si>
  <si>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4"/>
  </si>
  <si>
    <t>埼玉県市町村総合事務組合</t>
    <rPh sb="0" eb="3">
      <t>サイタマケン</t>
    </rPh>
    <rPh sb="3" eb="6">
      <t>シチョウソン</t>
    </rPh>
    <rPh sb="6" eb="8">
      <t>ソウゴウ</t>
    </rPh>
    <rPh sb="8" eb="10">
      <t>ジム</t>
    </rPh>
    <rPh sb="10" eb="12">
      <t>クミアイ</t>
    </rPh>
    <phoneticPr fontId="14"/>
  </si>
  <si>
    <t>彩の国さいたま人づくり広域連合</t>
    <rPh sb="0" eb="1">
      <t>サイ</t>
    </rPh>
    <rPh sb="2" eb="3">
      <t>クニ</t>
    </rPh>
    <rPh sb="7" eb="8">
      <t>ヒト</t>
    </rPh>
    <rPh sb="11" eb="15">
      <t>コウイキレンゴウ</t>
    </rPh>
    <phoneticPr fontId="14"/>
  </si>
  <si>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</si>
  <si>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</si>
  <si>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</si>
  <si>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戸田市水と緑の公社</t>
    <rPh sb="3" eb="4">
      <t>ミズ</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</si>
  <si>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</si>
  <si>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</si>
  <si>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</si>
  <si>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</si>
  <si>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</si>
  <si>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</si>
  <si>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</si>
  <si>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</si>
  <si>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</si>
  <si>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</si>
  <si>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</si>
  <si>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に、類似団体平均を上回っている。将来負担比率が高くなっている要因のひとつには、土地開発公社の保有土地に係る債務負担行為がある。平成29年度までの第3次土地開発公社経営健全化計画の中で、公社の保有土地を縮減していくため、将来負担比率は平成28年度以降下降することが見込まれる。今後とも、将来負担比率と有形固定資産減価償却率のバランスを注視しながら、公共施設等の更新及び大規模改修等を実施していく。</t>
    <phoneticPr fontId="5"/>
  </si>
  <si>
    <t>平成26年度を境に、将来負担比率は下降する一方、実質公債費比率は上昇しており、類似団体平均とは異なった推移となっている。将来負担比率は、土地開発公社の経営健全化や充当可能基金の増加等の要因によって下降している。実質公債費比率については、平成24年度から平成27年度にかけて複数の大規模改修工事が集中したことから、それに係る市債の償還によって上昇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</si>
</sst>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71057</c:v>
                </c:pt>
                <c:pt idx="1">
                  <c:v>67034</c:v>
                </c:pt>
                <c:pt idx="2">
                  <c:v>83084</c:v>
                </c:pt>
                <c:pt idx="3">
                  <c:v>52724</c:v>
                </c:pt>
                <c:pt idx="4">
                  <c:v>34770</c:v>
                </c:pt>
              </c:numCache>
            </c:numRef>
          </c:val>
          <c:smooth val="0"/>
        </c:ser>
        <c:dLbls>
          <c:showLegendKey val="0"/>
          <c:showVal val="0"/>
          <c:showCatName val="0"/>
          <c:showSerName val="0"/>
          <c:showPercent val="0"/>
          <c:showBubbleSize val="0"/>
        </c:dLbls>
        <c:marker val="1"/>
        <c:smooth val="0"/>
        <c:axId val="135833088"/>
        <c:axId val="135835008"/>
      </c:lineChart>
      <c:catAx>
        <c:axId val="13583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35008"/>
        <c:crosses val="autoZero"/>
        <c:auto val="1"/>
        <c:lblAlgn val="ctr"/>
        <c:lblOffset val="100"/>
        <c:tickLblSkip val="1"/>
        <c:tickMarkSkip val="1"/>
        <c:noMultiLvlLbl val="0"/>
      </c:catAx>
      <c:valAx>
        <c:axId val="1358350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3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10.23</c:v>
                </c:pt>
                <c:pt idx="1">
                  <c:v>7.55</c:v>
                </c:pt>
                <c:pt idx="2">
                  <c:v>6.51</c:v>
                </c:pt>
                <c:pt idx="3">
                  <c:v>8.7100000000000009</c:v>
                </c:pt>
                <c:pt idx="4">
                  <c:v>8.9499999999999993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c:v>
                </c:pt>
                <c:pt idx="1">
                  <c:v>13.68</c:v>
                </c:pt>
                <c:pt idx="2">
                  <c:v>12.98</c:v>
                </c:pt>
                <c:pt idx="3">
                  <c:v>13.89</c:v>
                </c:pt>
                <c:pt idx="4">
                  <c:v>16.29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923776"/>
        <c:axId val="15492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-1.89</c:v>
                </c:pt>
                <c:pt idx="2">
                  <c:v>-1.1000000000000001</c:v>
                </c:pt>
                <c:pt idx="3">
                  <c:v>3.38</c:v>
                </c:pt>
                <c:pt idx="4">
                  <c:v>3.46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923776"/>
        <c:axId val="154925696"/>
      </c:lineChart>
      <c:catAx>
        <c:axId val="1549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925696"/>
        <c:crosses val="autoZero"/>
        <c:auto val="1"/>
        <c:lblAlgn val="ctr"/>
        <c:lblOffset val="100"/>
        <c:tickLblSkip val="1"/>
        <c:tickMarkSkip val="1"/>
        <c:noMultiLvlLbl val="0"/>
      </c:catAx>
      <c:valAx>
        <c:axId val="15492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0.89</c:v>
                </c:pt>
                <c:pt idx="2">
                  <c:v>#N/A</c:v>
                </c:pt>
                <c:pt idx="3">
                  <c:v>1.62</c:v>
                </c:pt>
                <c:pt idx="4">
                  <c:v>#N/A</c:v>
                </c:pt>
                <c:pt idx="5">
                  <c:v>0.24</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市民医療センター</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0.26</c:v>
                </c:pt>
                <c:pt idx="2">
                  <c:v>#N/A</c:v>
                </c:pt>
                <c:pt idx="3">
                  <c:v>0.33</c:v>
                </c:pt>
                <c:pt idx="4">
                  <c:v>#N/A</c:v>
                </c:pt>
                <c:pt idx="5">
                  <c:v>0.28999999999999998</c:v>
                </c:pt>
                <c:pt idx="6">
                  <c:v>#N/A</c:v>
                </c:pt>
                <c:pt idx="7">
                  <c:v>0.42</c:v>
                </c:pt>
                <c:pt idx="8">
                  <c:v>#N/A</c:v>
                </c:pt>
                <c:pt idx="9">
                  <c:v>0.26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新曽第二土地区画整理事業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0.2</c:v>
                </c:pt>
                <c:pt idx="4">
                  <c:v>#N/A</c:v>
                </c:pt>
                <c:pt idx="5">
                  <c:v>0.18</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新曽第一土地区画整理事業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0.49</c:v>
                </c:pt>
                <c:pt idx="4">
                  <c:v>#N/A</c:v>
                </c:pt>
                <c:pt idx="5">
                  <c:v>0.18</c:v>
                </c:pt>
                <c:pt idx="6">
                  <c:v>#N/A</c:v>
                </c:pt>
                <c:pt idx="7">
                  <c:v>0.59</c:v>
                </c:pt>
                <c:pt idx="8">
                  <c:v>#N/A</c:v>
                </c:pt>
                <c:pt idx="9">
                  <c:v>0.47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0.46</c:v>
                </c:pt>
                <c:pt idx="4">
                  <c:v>#N/A</c:v>
                </c:pt>
                <c:pt idx="5">
                  <c:v>0.1</c:v>
                </c:pt>
                <c:pt idx="6">
                  <c:v>#N/A</c:v>
                </c:pt>
                <c:pt idx="7">
                  <c:v>0.76</c:v>
                </c:pt>
                <c:pt idx="8">
                  <c:v>#N/A</c:v>
                </c:pt>
                <c:pt idx="9">
                  <c:v>0.77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#N/A</c:v>
                </c:pt>
                <c:pt idx="5">
                  <c:v>1.49</c:v>
                </c:pt>
                <c:pt idx="6">
                  <c:v>#N/A</c:v>
                </c:pt>
                <c:pt idx="7">
                  <c:v>1.33</c:v>
                </c:pt>
                <c:pt idx="8">
                  <c:v>#N/A</c:v>
                </c:pt>
                <c:pt idx="9">
                  <c:v>1.38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2.17</c:v>
                </c:pt>
                <c:pt idx="2">
                  <c:v>#N/A</c:v>
                </c:pt>
                <c:pt idx="3">
                  <c:v>1.45</c:v>
                </c:pt>
                <c:pt idx="4">
                  <c:v>#N/A</c:v>
                </c:pt>
                <c:pt idx="5">
                  <c:v>1.55</c:v>
                </c:pt>
                <c:pt idx="6">
                  <c:v>#N/A</c:v>
                </c:pt>
                <c:pt idx="7">
                  <c:v>1.36</c:v>
                </c:pt>
                <c:pt idx="8">
                  <c:v>#N/A</c:v>
                </c:pt>
                <c:pt idx="9">
                  <c:v>2.3199999999999998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6.28</c:v>
                </c:pt>
                <c:pt idx="2">
                  <c:v>#N/A</c:v>
                </c:pt>
                <c:pt idx="3">
                  <c:v>4.1100000000000003</c:v>
                </c:pt>
                <c:pt idx="4">
                  <c:v>#N/A</c:v>
                </c:pt>
                <c:pt idx="5">
                  <c:v>4.54</c:v>
                </c:pt>
                <c:pt idx="6">
                  <c:v>#N/A</c:v>
                </c:pt>
                <c:pt idx="7">
                  <c:v>2.86</c:v>
                </c:pt>
                <c:pt idx="8">
                  <c:v>#N/A</c:v>
                </c:pt>
                <c:pt idx="9">
                  <c:v>4.17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9.3800000000000008</c:v>
                </c:pt>
                <c:pt idx="2">
                  <c:v>#N/A</c:v>
                </c:pt>
                <c:pt idx="3">
                  <c:v>6.49</c:v>
                </c:pt>
                <c:pt idx="4">
                  <c:v>#N/A</c:v>
                </c:pt>
                <c:pt idx="5">
                  <c:v>5.83</c:v>
                </c:pt>
                <c:pt idx="6">
                  <c:v>#N/A</c:v>
                </c:pt>
                <c:pt idx="7">
                  <c:v>7.5</c:v>
                </c:pt>
                <c:pt idx="8">
                  <c:v>#N/A</c:v>
                </c:pt>
                <c:pt idx="9">
                  <c:v>7.92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5245184"/>
        <c:axId val="155255168"/>
      </c:barChart>
      <c:catAx>
        <c:axId val="1552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255168"/>
        <c:crosses val="autoZero"/>
        <c:auto val="1"/>
        <c:lblAlgn val="ctr"/>
        <c:lblOffset val="100"/>
        <c:tickLblSkip val="1"/>
        <c:tickMarkSkip val="1"/>
        <c:noMultiLvlLbl val="0"/>
      </c:catAx>
      <c:valAx>
        <c:axId val="15525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4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2291</c:v>
                </c:pt>
                <c:pt idx="5">
                  <c:v>2371</c:v>
                </c:pt>
                <c:pt idx="8">
                  <c:v>2415</c:v>
                </c:pt>
                <c:pt idx="11">
                  <c:v>2196</c:v>
                </c:pt>
                <c:pt idx="14">
                  <c:v>2132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191</c:v>
                </c:pt>
                <c:pt idx="3">
                  <c:v>66</c:v>
                </c:pt>
                <c:pt idx="6">
                  <c:v>48</c:v>
                </c:pt>
                <c:pt idx="9">
                  <c:v>109</c:v>
                </c:pt>
                <c:pt idx="12">
                  <c:v>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68</c:v>
                </c:pt>
                <c:pt idx="3">
                  <c:v>97</c:v>
                </c:pt>
                <c:pt idx="6">
                  <c:v>86</c:v>
                </c:pt>
                <c:pt idx="9">
                  <c:v>91</c:v>
                </c:pt>
                <c:pt idx="12">
                  <c:v>81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797</c:v>
                </c:pt>
                <c:pt idx="3">
                  <c:v>779</c:v>
                </c:pt>
                <c:pt idx="6">
                  <c:v>741</c:v>
                </c:pt>
                <c:pt idx="9">
                  <c:v>581</c:v>
                </c:pt>
                <c:pt idx="12">
                  <c:v>557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2088</c:v>
                </c:pt>
                <c:pt idx="3">
                  <c:v>2432</c:v>
                </c:pt>
                <c:pt idx="6">
                  <c:v>2400</c:v>
                </c:pt>
                <c:pt idx="9">
                  <c:v>2428</c:v>
                </c:pt>
                <c:pt idx="12">
                  <c:v>2614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5359104"/>
        <c:axId val="15536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853</c:v>
                </c:pt>
                <c:pt idx="2">
                  <c:v>#N/A</c:v>
                </c:pt>
                <c:pt idx="3">
                  <c:v>#N/A</c:v>
                </c:pt>
                <c:pt idx="4">
                  <c:v>1003</c:v>
                </c:pt>
                <c:pt idx="5">
                  <c:v>#N/A</c:v>
                </c:pt>
                <c:pt idx="6">
                  <c:v>#N/A</c:v>
                </c:pt>
                <c:pt idx="7">
                  <c:v>860</c:v>
                </c:pt>
                <c:pt idx="8">
                  <c:v>#N/A</c:v>
                </c:pt>
                <c:pt idx="9">
                  <c:v>#N/A</c:v>
                </c:pt>
                <c:pt idx="10">
                  <c:v>1013</c:v>
                </c:pt>
                <c:pt idx="11">
                  <c:v>#N/A</c:v>
                </c:pt>
                <c:pt idx="12">
                  <c:v>#N/A</c:v>
                </c:pt>
                <c:pt idx="13">
                  <c:v>1145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5359104"/>
        <c:axId val="155361280"/>
      </c:lineChart>
      <c:catAx>
        <c:axId val="1553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361280"/>
        <c:crosses val="autoZero"/>
        <c:auto val="1"/>
        <c:lblAlgn val="ctr"/>
        <c:lblOffset val="100"/>
        <c:tickLblSkip val="1"/>
        <c:tickMarkSkip val="1"/>
        <c:noMultiLvlLbl val="0"/>
      </c:catAx>
      <c:valAx>
        <c:axId val="15536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5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18953</c:v>
                </c:pt>
                <c:pt idx="5">
                  <c:v>18031</c:v>
                </c:pt>
                <c:pt idx="8">
                  <c:v>16845</c:v>
                </c:pt>
                <c:pt idx="11">
                  <c:v>15794</c:v>
                </c:pt>
                <c:pt idx="14">
                  <c:v>14562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8718</c:v>
                </c:pt>
                <c:pt idx="5">
                  <c:v>9987</c:v>
                </c:pt>
                <c:pt idx="8">
                  <c:v>10697</c:v>
                </c:pt>
                <c:pt idx="11">
                  <c:v>10261</c:v>
                </c:pt>
                <c:pt idx="14">
                  <c:v>10618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8602</c:v>
                </c:pt>
                <c:pt idx="5">
                  <c:v>7522</c:v>
                </c:pt>
                <c:pt idx="8">
                  <c:v>6406</c:v>
                </c:pt>
                <c:pt idx="11">
                  <c:v>7753</c:v>
                </c:pt>
                <c:pt idx="14">
                  <c:v>9734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8043</c:v>
                </c:pt>
                <c:pt idx="3">
                  <c:v>7661</c:v>
                </c:pt>
                <c:pt idx="6">
                  <c:v>7144</c:v>
                </c:pt>
                <c:pt idx="9">
                  <c:v>7021</c:v>
                </c:pt>
                <c:pt idx="12">
                  <c:v>6604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718</c:v>
                </c:pt>
                <c:pt idx="3">
                  <c:v>597</c:v>
                </c:pt>
                <c:pt idx="6">
                  <c:v>474</c:v>
                </c:pt>
                <c:pt idx="9">
                  <c:v>350</c:v>
                </c:pt>
                <c:pt idx="12">
                  <c:v>242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6822</c:v>
                </c:pt>
                <c:pt idx="3">
                  <c:v>6589</c:v>
                </c:pt>
                <c:pt idx="6">
                  <c:v>6441</c:v>
                </c:pt>
                <c:pt idx="9">
                  <c:v>6957</c:v>
                </c:pt>
                <c:pt idx="12">
                  <c:v>6585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9093</c:v>
                </c:pt>
                <c:pt idx="3">
                  <c:v>9270</c:v>
                </c:pt>
                <c:pt idx="6">
                  <c:v>8932</c:v>
                </c:pt>
                <c:pt idx="9">
                  <c:v>6977</c:v>
                </c:pt>
                <c:pt idx="12">
                  <c:v>5691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21579</c:v>
                </c:pt>
                <c:pt idx="3">
                  <c:v>22424</c:v>
                </c:pt>
                <c:pt idx="6">
                  <c:v>25461</c:v>
                </c:pt>
                <c:pt idx="9">
                  <c:v>26776</c:v>
                </c:pt>
                <c:pt idx="12">
                  <c:v>26750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960256"/>
        <c:axId val="15696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9983</c:v>
                </c:pt>
                <c:pt idx="2">
                  <c:v>#N/A</c:v>
                </c:pt>
                <c:pt idx="3">
                  <c:v>#N/A</c:v>
                </c:pt>
                <c:pt idx="4">
                  <c:v>11003</c:v>
                </c:pt>
                <c:pt idx="5">
                  <c:v>#N/A</c:v>
                </c:pt>
                <c:pt idx="6">
                  <c:v>#N/A</c:v>
                </c:pt>
                <c:pt idx="7">
                  <c:v>14504</c:v>
                </c:pt>
                <c:pt idx="8">
                  <c:v>#N/A</c:v>
                </c:pt>
                <c:pt idx="9">
                  <c:v>#N/A</c:v>
                </c:pt>
                <c:pt idx="10">
                  <c:v>14271</c:v>
                </c:pt>
                <c:pt idx="11">
                  <c:v>#N/A</c:v>
                </c:pt>
                <c:pt idx="12">
                  <c:v>#N/A</c:v>
                </c:pt>
                <c:pt idx="13">
                  <c:v>10957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960256"/>
        <c:axId val="156962176"/>
      </c:lineChart>
      <c:catAx>
        <c:axId val="1569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962176"/>
        <c:crosses val="autoZero"/>
        <c:auto val="1"/>
        <c:lblAlgn val="ctr"/>
        <c:lblOffset val="100"/>
        <c:tickLblSkip val="1"/>
        <c:tickMarkSkip val="1"/>
        <c:noMultiLvlLbl val="0"/>
      </c:catAx>
      <c:valAx>
        <c:axId val="15696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{C600B012-9090-46B8-97E9-1F40A5342F3D}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{DC4FB0F2-55D6-4706-9B7F-926C05C0CE0E}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{D102D3F0-FBE6-453F-8343-766B410208AD}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{8440B97F-5843-4C35-8BF8-17D37FE6F1BF}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{04771771-157D-46CE-9E74-BDA9AA941567}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61.9</c:v>
                </c:pt>
              </c:numCache>
            </c:numRef>
          </c:xVal>
          <c:yVal>
            <c:numRef>
              <c:f>公会計指標分析・財政指標組合せ分析表!$K$51:$O$51</c:f>
              <c:numCache>
                <c:formatCode>#,##0.0;"▲ "#,##0.0</c:formatCode>
                <c:ptCount val="5"/>
                <c:pt idx="3">
                  <c:v>54.9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{674C7839-45A8-463A-BA75-60C9A50DC8AD}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{02BCBBDD-23DB-4582-9CF6-454FCC4260B8}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{DC277A02-C41A-457C-A443-ACE45E3B2007}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{D3D8AD2A-F9B7-41B2-99EF-E23B37585426}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{9CA60B32-EAEB-40FA-A2BA-9E78AD26DE98}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079424"/>
        <c:axId val="157089792"/>
      </c:scatterChart>
      <c:valAx>
        <c:axId val="157079424"/>
        <c:scaling>
          <c:orientation val="minMax"/>
          <c:max val="62.4"/>
          <c:min val="55.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089792"/>
        <c:crosses val="autoZero"/>
        <c:crossBetween val="midCat"/>
      </c:valAx>
      <c:valAx>
        <c:axId val="157089792"/>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079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{7041EDEF-D01C-40E2-A90F-6DA825C37C58}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{47BC7FAF-BB71-4022-A5C0-A0B9541ADCB4}</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3.36764277014390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{D0771E0B-5B5E-4FA9-B913-398D3E047558}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3.3676427701439279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{8D38EF33-84C6-491D-A1B5-11C3642B9116}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{3D19FAE1-5F33-4429-AB9B-6A707C401CA1}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3.8</c:v>
                </c:pt>
                <c:pt idx="2">
                  <c:v>3.6</c:v>
                </c:pt>
                <c:pt idx="3">
                  <c:v>3.7</c:v>
                </c:pt>
                <c:pt idx="4">
                  <c:v>3.8</c:v>
                </c:pt>
              </c:numCache>
            </c:numRef>
          </c:xVal>
          <c:yVal>
            <c:numRef>
              <c:f>公会計指標分析・財政指標組合せ分析表!$K$73:$O$73</c:f>
              <c:numCache>
                <c:formatCode>#,##0.0;"▲ "#,##0.0</c:formatCode>
                <c:ptCount val="5"/>
                <c:pt idx="0">
                  <c:v>41.7</c:v>
                </c:pt>
                <c:pt idx="1">
                  <c:v>44.7</c:v>
                </c:pt>
                <c:pt idx="2">
                  <c:v>57.1</c:v>
                </c:pt>
                <c:pt idx="3">
                  <c:v>54.9</c:v>
                </c:pt>
                <c:pt idx="4">
                  <c:v>40.4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{9DB5FEEB-DF7B-4E7B-97D0-F7B17145BF70}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{A065CE2A-C7DD-42F8-8A26-40F1148B9A79}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{AF78A79D-00FF-4AA6-BA7C-6E65AB2B2E79}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{3E2EA1FE-44AE-477E-BAFB-92C942F38BAD}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{B48616FE-4883-43FE-93DD-86C1737B9794}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7136768"/>
        <c:axId val="157220864"/>
      </c:scatterChart>
      <c:valAx>
        <c:axId val="157136768"/>
        <c:scaling>
          <c:orientation val="minMax"/>
          <c:max val="9"/>
          <c:min val="3.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220864"/>
        <c:crosses val="autoZero"/>
        <c:crossBetween val="midCat"/>
      </c:valAx>
      <c:valAx>
        <c:axId val="157220864"/>
        <c:scaling>
          <c:orientation val="minMax"/>
          <c:max val="6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136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a:t>
          </a:r>
          <a:r>
            <a:rPr kumimoji="1" lang="ja-JP" altLang="en-US" sz="1100">
              <a:solidFill>
                <a:schemeClr val="dk1"/>
              </a:solidFill>
              <a:effectLst/>
              <a:latin typeface="+mn-lt"/>
              <a:ea typeface="+mn-ea"/>
              <a:cs typeface="+mn-cs"/>
            </a:rPr>
            <a:t>の分子</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前年度に比べ、約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億円の増加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主な要因として、元利償還金が増加（約</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億円）したことが挙げら、これは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年度に行われた</a:t>
          </a:r>
          <a:r>
            <a:rPr kumimoji="1" lang="ja-JP" altLang="ja-JP" sz="1100">
              <a:solidFill>
                <a:schemeClr val="dk1"/>
              </a:solidFill>
              <a:effectLst/>
              <a:latin typeface="+mn-lt"/>
              <a:ea typeface="+mn-ea"/>
              <a:cs typeface="+mn-cs"/>
            </a:rPr>
            <a:t>大規模施設整備に伴う起債の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償還が始ま</a:t>
          </a:r>
          <a:r>
            <a:rPr kumimoji="1" lang="ja-JP" altLang="en-US" sz="1100">
              <a:solidFill>
                <a:schemeClr val="dk1"/>
              </a:solidFill>
              <a:effectLst/>
              <a:latin typeface="+mn-lt"/>
              <a:ea typeface="+mn-ea"/>
              <a:cs typeface="+mn-cs"/>
            </a:rPr>
            <a:t>ったことによる。</a:t>
          </a:r>
          <a:r>
            <a:rPr kumimoji="1" lang="ja-JP" altLang="ja-JP" sz="1100">
              <a:solidFill>
                <a:schemeClr val="dk1"/>
              </a:solidFill>
              <a:effectLst/>
              <a:latin typeface="+mn-lt"/>
              <a:ea typeface="+mn-ea"/>
              <a:cs typeface="+mn-cs"/>
            </a:rPr>
            <a:t>引き続き市債の適切な活用に努め、一定水準を維持し健全な財政運営を図る。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a:t>
          </a:r>
          <a:r>
            <a:rPr kumimoji="1" lang="ja-JP" altLang="en-US" sz="1100">
              <a:solidFill>
                <a:schemeClr val="dk1"/>
              </a:solidFill>
              <a:effectLst/>
              <a:latin typeface="+mn-lt"/>
              <a:ea typeface="+mn-ea"/>
              <a:cs typeface="+mn-cs"/>
            </a:rPr>
            <a:t>の分子については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に比べ、約</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億円の減と</a:t>
          </a:r>
          <a:r>
            <a:rPr kumimoji="1" lang="ja-JP" altLang="ja-JP" sz="1100">
              <a:solidFill>
                <a:schemeClr val="dk1"/>
              </a:solidFill>
              <a:effectLst/>
              <a:latin typeface="+mn-lt"/>
              <a:ea typeface="+mn-ea"/>
              <a:cs typeface="+mn-cs"/>
            </a:rPr>
            <a:t>なった。その主な要因としては、</a:t>
          </a:r>
          <a:r>
            <a:rPr kumimoji="1" lang="ja-JP" altLang="en-US" sz="1100">
              <a:solidFill>
                <a:schemeClr val="dk1"/>
              </a:solidFill>
              <a:effectLst/>
              <a:latin typeface="+mn-lt"/>
              <a:ea typeface="+mn-ea"/>
              <a:cs typeface="+mn-cs"/>
            </a:rPr>
            <a:t>将来負担額のうち</a:t>
          </a:r>
          <a:r>
            <a:rPr kumimoji="1" lang="ja-JP" altLang="ja-JP" sz="1100">
              <a:solidFill>
                <a:schemeClr val="dk1"/>
              </a:solidFill>
              <a:effectLst/>
              <a:latin typeface="+mn-lt"/>
              <a:ea typeface="+mn-ea"/>
              <a:cs typeface="+mn-cs"/>
            </a:rPr>
            <a:t>、債務負担行為に基づく支出予定額が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土地開発公社の保有土地の買戻し等により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減少したこと</a:t>
          </a:r>
          <a:r>
            <a:rPr kumimoji="1" lang="ja-JP" altLang="en-US" sz="1100">
              <a:solidFill>
                <a:schemeClr val="dk1"/>
              </a:solidFill>
              <a:effectLst/>
              <a:latin typeface="+mn-lt"/>
              <a:ea typeface="+mn-ea"/>
              <a:cs typeface="+mn-cs"/>
            </a:rPr>
            <a:t>が挙げられる。また、充当可能財源</a:t>
          </a:r>
          <a:r>
            <a:rPr kumimoji="1" lang="ja-JP" altLang="ja-JP" sz="1100">
              <a:solidFill>
                <a:schemeClr val="dk1"/>
              </a:solidFill>
              <a:effectLst/>
              <a:latin typeface="+mn-lt"/>
              <a:ea typeface="+mn-ea"/>
              <a:cs typeface="+mn-cs"/>
            </a:rPr>
            <a:t>の残高が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も大幅に将来負担比率の分子を下げる結果に繋がった</a:t>
          </a:r>
          <a:r>
            <a:rPr kumimoji="1" lang="ja-JP" altLang="ja-JP" sz="1100">
              <a:solidFill>
                <a:schemeClr val="dk1"/>
              </a:solidFill>
              <a:effectLst/>
              <a:latin typeface="+mn-lt"/>
              <a:ea typeface="+mn-ea"/>
              <a:cs typeface="+mn-cs"/>
            </a:rPr>
            <a:t>。</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今後も、公共施設の老朽化による大規模な施設整備が集中するため、一時的に数値が悪化することが予想される。将来に過度な財政負担を残さないよう、計画的な市債借入れを行い、健全な財政運営を図る。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年度の有形固定資産減価償却率は類似団体の平均を</a:t>
          </a:r>
          <a:r>
            <a:rPr kumimoji="1" lang="en-US" altLang="ja-JP" sz="1100">
              <a:latin typeface="ＭＳ Ｐゴシック"/>
            </a:rPr>
            <a:t>5.7</a:t>
          </a:r>
          <a:r>
            <a:rPr kumimoji="1" lang="ja-JP" altLang="en-US" sz="1100">
              <a:latin typeface="ＭＳ Ｐゴシック"/>
            </a:rPr>
            <a:t>ポイント上回った。平成</a:t>
          </a:r>
          <a:r>
            <a:rPr kumimoji="1" lang="en-US" altLang="ja-JP" sz="1100">
              <a:latin typeface="ＭＳ Ｐゴシック"/>
            </a:rPr>
            <a:t>28</a:t>
          </a:r>
          <a:r>
            <a:rPr kumimoji="1" lang="ja-JP" altLang="en-US" sz="1100">
              <a:latin typeface="ＭＳ Ｐゴシック"/>
            </a:rPr>
            <a:t>年度については平成</a:t>
          </a:r>
          <a:r>
            <a:rPr kumimoji="1" lang="en-US" altLang="ja-JP" sz="1100">
              <a:latin typeface="ＭＳ Ｐゴシック"/>
            </a:rPr>
            <a:t>30</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日時点で算出されていないため非表示となっているが、類似団体平均が平成</a:t>
          </a:r>
          <a:r>
            <a:rPr kumimoji="1" lang="en-US" altLang="ja-JP" sz="1100">
              <a:latin typeface="ＭＳ Ｐゴシック"/>
            </a:rPr>
            <a:t>28</a:t>
          </a:r>
          <a:r>
            <a:rPr kumimoji="1" lang="ja-JP" altLang="en-US" sz="1100">
              <a:latin typeface="ＭＳ Ｐゴシック"/>
            </a:rPr>
            <a:t>年度に大きく上昇していることから、平成</a:t>
          </a:r>
          <a:r>
            <a:rPr kumimoji="1" lang="en-US" altLang="ja-JP" sz="1100">
              <a:latin typeface="ＭＳ Ｐゴシック"/>
            </a:rPr>
            <a:t>28</a:t>
          </a:r>
          <a:r>
            <a:rPr kumimoji="1" lang="ja-JP" altLang="en-US" sz="1100">
              <a:latin typeface="ＭＳ Ｐゴシック"/>
            </a:rPr>
            <a:t>年度決算値は平均並みとなることが見込まれる。本市においては昭和</a:t>
          </a:r>
          <a:r>
            <a:rPr kumimoji="1" lang="en-US" altLang="ja-JP" sz="1100">
              <a:latin typeface="ＭＳ Ｐゴシック"/>
            </a:rPr>
            <a:t>40</a:t>
          </a:r>
          <a:r>
            <a:rPr kumimoji="1" lang="ja-JP" altLang="en-US" sz="1100">
              <a:latin typeface="ＭＳ Ｐゴシック"/>
            </a:rPr>
            <a:t>年代から</a:t>
          </a:r>
          <a:r>
            <a:rPr kumimoji="1" lang="en-US" altLang="ja-JP" sz="1100">
              <a:latin typeface="ＭＳ Ｐゴシック"/>
            </a:rPr>
            <a:t>50</a:t>
          </a:r>
          <a:r>
            <a:rPr kumimoji="1" lang="ja-JP" altLang="en-US" sz="1100">
              <a:latin typeface="ＭＳ Ｐゴシック"/>
            </a:rPr>
            <a:t>年代にかけて公共施設の建設が集中しており、そのことが有形固定資産減価償却率を上げる要因となっている。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19558</xdr:rowOff>
    </xdr:from>
    <xdr:to>
      <xdr:col>3</xdr:col>
      <xdr:colOff>511175</xdr:colOff>
      <xdr:row>31</xdr:row>
      <xdr:rowOff>121158</xdr:rowOff>
    </xdr:to>
    <xdr:sp macro="" textlink="">
      <xdr:nvSpPr>
        <xdr:cNvPr id="75" name="円/楕円 74"/>
        <xdr:cNvSpPr/>
      </xdr:nvSpPr>
      <xdr:spPr>
        <a:xfrm>
          <a:off x="4000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15511</xdr:rowOff>
    </xdr:from>
    <xdr:ext cx="405111" cy="259045"/>
    <xdr:sp macro="" textlink="">
      <xdr:nvSpPr>
        <xdr:cNvPr id="76"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137685</xdr:rowOff>
    </xdr:from>
    <xdr:ext cx="405111" cy="259045"/>
    <xdr:sp macro="" textlink="">
      <xdr:nvSpPr>
        <xdr:cNvPr id="77" name="n_1mainValue有形固定資産減価償却率"/>
        <xdr:cNvSpPr txBox="1"/>
      </xdr:nvSpPr>
      <xdr:spPr>
        <a:xfrm>
          <a:off x="3836043"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69487</xdr:rowOff>
    </xdr:from>
    <xdr:to>
      <xdr:col>5</xdr:col>
      <xdr:colOff>409575</xdr:colOff>
      <xdr:row>35</xdr:row>
      <xdr:rowOff>171087</xdr:rowOff>
    </xdr:to>
    <xdr:sp macro="" textlink="">
      <xdr:nvSpPr>
        <xdr:cNvPr id="72" name="円/楕円 71"/>
        <xdr:cNvSpPr/>
      </xdr:nvSpPr>
      <xdr:spPr>
        <a:xfrm>
          <a:off x="3746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168746</xdr:rowOff>
    </xdr:from>
    <xdr:ext cx="405111" cy="259045"/>
    <xdr:sp macro="" textlink="">
      <xdr:nvSpPr>
        <xdr:cNvPr id="73"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16164</xdr:rowOff>
    </xdr:from>
    <xdr:ext cx="405111" cy="259045"/>
    <xdr:sp macro="" textlink="">
      <xdr:nvSpPr>
        <xdr:cNvPr id="74" name="n_1mainValue【道路】&#10;有形固定資産減価償却率"/>
        <xdr:cNvSpPr txBox="1"/>
      </xdr:nvSpPr>
      <xdr:spPr>
        <a:xfrm>
          <a:off x="3582043"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92583</xdr:rowOff>
    </xdr:from>
    <xdr:to>
      <xdr:col>14</xdr:col>
      <xdr:colOff>79375</xdr:colOff>
      <xdr:row>41</xdr:row>
      <xdr:rowOff>22733</xdr:rowOff>
    </xdr:to>
    <xdr:sp macro="" textlink="">
      <xdr:nvSpPr>
        <xdr:cNvPr id="111" name="円/楕円 110"/>
        <xdr:cNvSpPr/>
      </xdr:nvSpPr>
      <xdr:spPr>
        <a:xfrm>
          <a:off x="9588500" y="69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13860</xdr:rowOff>
    </xdr:from>
    <xdr:ext cx="469744" cy="259045"/>
    <xdr:sp macro="" textlink="">
      <xdr:nvSpPr>
        <xdr:cNvPr id="113" name="n_1mainValue【道路】&#10;一人当たり延長"/>
        <xdr:cNvSpPr txBox="1"/>
      </xdr:nvSpPr>
      <xdr:spPr>
        <a:xfrm>
          <a:off x="9391727" y="704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143510</xdr:rowOff>
    </xdr:from>
    <xdr:to>
      <xdr:col>5</xdr:col>
      <xdr:colOff>409575</xdr:colOff>
      <xdr:row>62</xdr:row>
      <xdr:rowOff>73660</xdr:rowOff>
    </xdr:to>
    <xdr:sp macro="" textlink="">
      <xdr:nvSpPr>
        <xdr:cNvPr id="153" name="円/楕円 152"/>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4"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64787</xdr:rowOff>
    </xdr:from>
    <xdr:ext cx="405111" cy="259045"/>
    <xdr:sp macro="" textlink="">
      <xdr:nvSpPr>
        <xdr:cNvPr id="155" name="n_1mainValue【橋りょう・トンネル】&#10;有形固定資産減価償却率"/>
        <xdr:cNvSpPr txBox="1"/>
      </xdr:nvSpPr>
      <xdr:spPr>
        <a:xfrm>
          <a:off x="3582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76896</xdr:rowOff>
    </xdr:from>
    <xdr:to>
      <xdr:col>14</xdr:col>
      <xdr:colOff>79375</xdr:colOff>
      <xdr:row>61</xdr:row>
      <xdr:rowOff>7046</xdr:rowOff>
    </xdr:to>
    <xdr:sp macro="" textlink="">
      <xdr:nvSpPr>
        <xdr:cNvPr id="192" name="円/楕円 191"/>
        <xdr:cNvSpPr/>
      </xdr:nvSpPr>
      <xdr:spPr>
        <a:xfrm>
          <a:off x="9588500" y="103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62</xdr:row>
      <xdr:rowOff>136194</xdr:rowOff>
    </xdr:from>
    <xdr:ext cx="534377" cy="259045"/>
    <xdr:sp macro="" textlink="">
      <xdr:nvSpPr>
        <xdr:cNvPr id="193"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23573</xdr:rowOff>
    </xdr:from>
    <xdr:ext cx="599010" cy="259045"/>
    <xdr:sp macro="" textlink="">
      <xdr:nvSpPr>
        <xdr:cNvPr id="194" name="n_1mainValue【橋りょう・トンネル】&#10;一人当たり有形固定資産（償却資産）額"/>
        <xdr:cNvSpPr txBox="1"/>
      </xdr:nvSpPr>
      <xdr:spPr>
        <a:xfrm>
          <a:off x="9327094" y="1013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106499</xdr:rowOff>
    </xdr:from>
    <xdr:to>
      <xdr:col>5</xdr:col>
      <xdr:colOff>409575</xdr:colOff>
      <xdr:row>84</xdr:row>
      <xdr:rowOff>36649</xdr:rowOff>
    </xdr:to>
    <xdr:sp macro="" textlink="">
      <xdr:nvSpPr>
        <xdr:cNvPr id="234" name="円/楕円 233"/>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27776</xdr:rowOff>
    </xdr:from>
    <xdr:ext cx="405111" cy="259045"/>
    <xdr:sp macro="" textlink="">
      <xdr:nvSpPr>
        <xdr:cNvPr id="236" name="n_1mainValue【公営住宅】&#10;有形固定資産減価償却率"/>
        <xdr:cNvSpPr txBox="1"/>
      </xdr:nvSpPr>
      <xdr:spPr>
        <a:xfrm>
          <a:off x="3582043"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1451</xdr:rowOff>
    </xdr:from>
    <xdr:to>
      <xdr:col>14</xdr:col>
      <xdr:colOff>79375</xdr:colOff>
      <xdr:row>86</xdr:row>
      <xdr:rowOff>103051</xdr:rowOff>
    </xdr:to>
    <xdr:sp macro="" textlink="">
      <xdr:nvSpPr>
        <xdr:cNvPr id="275" name="円/楕円 274"/>
        <xdr:cNvSpPr/>
      </xdr:nvSpPr>
      <xdr:spPr>
        <a:xfrm>
          <a:off x="9588500" y="147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6"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94178</xdr:rowOff>
    </xdr:from>
    <xdr:ext cx="469744" cy="259045"/>
    <xdr:sp macro="" textlink="">
      <xdr:nvSpPr>
        <xdr:cNvPr id="277" name="n_1mainValue【公営住宅】&#10;一人当たり面積"/>
        <xdr:cNvSpPr txBox="1"/>
      </xdr:nvSpPr>
      <xdr:spPr>
        <a:xfrm>
          <a:off x="93917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59690</xdr:rowOff>
    </xdr:from>
    <xdr:to>
      <xdr:col>22</xdr:col>
      <xdr:colOff>415925</xdr:colOff>
      <xdr:row>39</xdr:row>
      <xdr:rowOff>161290</xdr:rowOff>
    </xdr:to>
    <xdr:sp macro="" textlink="">
      <xdr:nvSpPr>
        <xdr:cNvPr id="331" name="円/楕円 330"/>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652</xdr:rowOff>
    </xdr:from>
    <xdr:ext cx="405111" cy="259045"/>
    <xdr:sp macro="" textlink="">
      <xdr:nvSpPr>
        <xdr:cNvPr id="332"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152417</xdr:rowOff>
    </xdr:from>
    <xdr:ext cx="405111" cy="259045"/>
    <xdr:sp macro="" textlink="">
      <xdr:nvSpPr>
        <xdr:cNvPr id="333" name="n_1mainValue【認定こども園・幼稚園・保育所】&#10;有形固定資産減価償却率"/>
        <xdr:cNvSpPr txBox="1"/>
      </xdr:nvSpPr>
      <xdr:spPr>
        <a:xfrm>
          <a:off x="15266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68834</xdr:rowOff>
    </xdr:from>
    <xdr:to>
      <xdr:col>31</xdr:col>
      <xdr:colOff>85725</xdr:colOff>
      <xdr:row>39</xdr:row>
      <xdr:rowOff>170434</xdr:rowOff>
    </xdr:to>
    <xdr:sp macro="" textlink="">
      <xdr:nvSpPr>
        <xdr:cNvPr id="368" name="円/楕円 367"/>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93235</xdr:rowOff>
    </xdr:from>
    <xdr:ext cx="469744" cy="259045"/>
    <xdr:sp macro="" textlink="">
      <xdr:nvSpPr>
        <xdr:cNvPr id="369"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161561</xdr:rowOff>
    </xdr:from>
    <xdr:ext cx="469744" cy="259045"/>
    <xdr:sp macro="" textlink="">
      <xdr:nvSpPr>
        <xdr:cNvPr id="370"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60234</xdr:rowOff>
    </xdr:from>
    <xdr:to>
      <xdr:col>22</xdr:col>
      <xdr:colOff>415925</xdr:colOff>
      <xdr:row>60</xdr:row>
      <xdr:rowOff>161834</xdr:rowOff>
    </xdr:to>
    <xdr:sp macro="" textlink="">
      <xdr:nvSpPr>
        <xdr:cNvPr id="410" name="円/楕円 409"/>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1"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152961</xdr:rowOff>
    </xdr:from>
    <xdr:ext cx="405111" cy="259045"/>
    <xdr:sp macro="" textlink="">
      <xdr:nvSpPr>
        <xdr:cNvPr id="412" name="n_1mainValue【学校施設】&#10;有形固定資産減価償却率"/>
        <xdr:cNvSpPr txBox="1"/>
      </xdr:nvSpPr>
      <xdr:spPr>
        <a:xfrm>
          <a:off x="15266043"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97790</xdr:rowOff>
    </xdr:from>
    <xdr:to>
      <xdr:col>31</xdr:col>
      <xdr:colOff>85725</xdr:colOff>
      <xdr:row>65</xdr:row>
      <xdr:rowOff>27940</xdr:rowOff>
    </xdr:to>
    <xdr:sp macro="" textlink="">
      <xdr:nvSpPr>
        <xdr:cNvPr id="450" name="円/楕円 449"/>
        <xdr:cNvSpPr/>
      </xdr:nvSpPr>
      <xdr:spPr>
        <a:xfrm>
          <a:off x="212725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113047</xdr:rowOff>
    </xdr:from>
    <xdr:ext cx="469744" cy="259045"/>
    <xdr:sp macro="" textlink="">
      <xdr:nvSpPr>
        <xdr:cNvPr id="45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65</xdr:row>
      <xdr:rowOff>19067</xdr:rowOff>
    </xdr:from>
    <xdr:ext cx="469744" cy="259045"/>
    <xdr:sp macro="" textlink="">
      <xdr:nvSpPr>
        <xdr:cNvPr id="452" name="n_1mainValue【学校施設】&#10;一人当たり面積"/>
        <xdr:cNvSpPr txBox="1"/>
      </xdr:nvSpPr>
      <xdr:spPr>
        <a:xfrm>
          <a:off x="21075727" y="111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44450</xdr:rowOff>
    </xdr:from>
    <xdr:to>
      <xdr:col>22</xdr:col>
      <xdr:colOff>415925</xdr:colOff>
      <xdr:row>85</xdr:row>
      <xdr:rowOff>146050</xdr:rowOff>
    </xdr:to>
    <xdr:sp macro="" textlink="">
      <xdr:nvSpPr>
        <xdr:cNvPr id="490" name="円/楕円 489"/>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50182</xdr:rowOff>
    </xdr:from>
    <xdr:ext cx="405111" cy="259045"/>
    <xdr:sp macro="" textlink="">
      <xdr:nvSpPr>
        <xdr:cNvPr id="491" name="n_1aveValue【児童館】&#10;有形固定資産減価償却率"/>
        <xdr:cNvSpPr txBox="1"/>
      </xdr:nvSpPr>
      <xdr:spPr>
        <a:xfrm>
          <a:off x="15266043"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137177</xdr:rowOff>
    </xdr:from>
    <xdr:ext cx="405111" cy="259045"/>
    <xdr:sp macro="" textlink="">
      <xdr:nvSpPr>
        <xdr:cNvPr id="492" name="n_1mainValue【児童館】&#10;有形固定資産減価償却率"/>
        <xdr:cNvSpPr txBox="1"/>
      </xdr:nvSpPr>
      <xdr:spPr>
        <a:xfrm>
          <a:off x="15266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03" name="直線コネクタ 5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04" name="テキスト ボックス 5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5" name="直線コネクタ 5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6" name="テキスト ボックス 5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7" name="直線コネクタ 5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8" name="テキスト ボックス 5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9" name="直線コネクタ 5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10" name="テキスト ボックス 5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11" name="直線コネクタ 5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12" name="テキスト ボックス 5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13" name="直線コネクタ 5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14" name="テキスト ボックス 5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111579</xdr:rowOff>
    </xdr:from>
    <xdr:to>
      <xdr:col>32</xdr:col>
      <xdr:colOff>186689</xdr:colOff>
      <xdr:row>86</xdr:row>
      <xdr:rowOff>38100</xdr:rowOff>
    </xdr:to>
    <xdr:cxnSp macro="">
      <xdr:nvCxnSpPr>
        <xdr:cNvPr id="518" name="直線コネクタ 517"/>
        <xdr:cNvCxnSpPr/>
      </xdr:nvCxnSpPr>
      <xdr:spPr>
        <a:xfrm flipV="1">
          <a:off x="22160864" y="13999029"/>
          <a:ext cx="0" cy="783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20" name="直線コネクタ 5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58256</xdr:rowOff>
    </xdr:from>
    <xdr:ext cx="469744" cy="259045"/>
    <xdr:sp macro="" textlink="">
      <xdr:nvSpPr>
        <xdr:cNvPr id="521" name="【児童館】&#10;一人当たり面積最大値テキスト"/>
        <xdr:cNvSpPr txBox="1"/>
      </xdr:nvSpPr>
      <xdr:spPr>
        <a:xfrm>
          <a:off x="22250400" y="137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81</xdr:row>
      <xdr:rowOff>111579</xdr:rowOff>
    </xdr:from>
    <xdr:to>
      <xdr:col>32</xdr:col>
      <xdr:colOff>276225</xdr:colOff>
      <xdr:row>81</xdr:row>
      <xdr:rowOff>111579</xdr:rowOff>
    </xdr:to>
    <xdr:cxnSp macro="">
      <xdr:nvCxnSpPr>
        <xdr:cNvPr id="522" name="直線コネクタ 521"/>
        <xdr:cNvCxnSpPr/>
      </xdr:nvCxnSpPr>
      <xdr:spPr>
        <a:xfrm>
          <a:off x="22072600" y="1399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120848</xdr:rowOff>
    </xdr:from>
    <xdr:ext cx="469744" cy="259045"/>
    <xdr:sp macro="" textlink="">
      <xdr:nvSpPr>
        <xdr:cNvPr id="523" name="【児童館】&#10;一人当たり面積平均値テキスト"/>
        <xdr:cNvSpPr txBox="1"/>
      </xdr:nvSpPr>
      <xdr:spPr>
        <a:xfrm>
          <a:off x="222504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524" name="フローチャート : 判断 523"/>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11793</xdr:rowOff>
    </xdr:from>
    <xdr:to>
      <xdr:col>31</xdr:col>
      <xdr:colOff>85725</xdr:colOff>
      <xdr:row>83</xdr:row>
      <xdr:rowOff>113393</xdr:rowOff>
    </xdr:to>
    <xdr:sp macro="" textlink="">
      <xdr:nvSpPr>
        <xdr:cNvPr id="525" name="フローチャート : 判断 524"/>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52614</xdr:rowOff>
    </xdr:from>
    <xdr:to>
      <xdr:col>31</xdr:col>
      <xdr:colOff>85725</xdr:colOff>
      <xdr:row>78</xdr:row>
      <xdr:rowOff>154214</xdr:rowOff>
    </xdr:to>
    <xdr:sp macro="" textlink="">
      <xdr:nvSpPr>
        <xdr:cNvPr id="531" name="円/楕円 530"/>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104520</xdr:rowOff>
    </xdr:from>
    <xdr:ext cx="469744" cy="259045"/>
    <xdr:sp macro="" textlink="">
      <xdr:nvSpPr>
        <xdr:cNvPr id="532" name="n_1aveValue【児童館】&#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170741</xdr:rowOff>
    </xdr:from>
    <xdr:ext cx="469744" cy="259045"/>
    <xdr:sp macro="" textlink="">
      <xdr:nvSpPr>
        <xdr:cNvPr id="533" name="n_1main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4" name="テキスト ボックス 5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5" name="直線コネクタ 54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6" name="テキスト ボックス 54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7" name="直線コネクタ 54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8" name="テキスト ボックス 54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9" name="直線コネクタ 54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50" name="テキスト ボックス 54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53" name="直線コネクタ 55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4" name="テキスト ボックス 55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5" name="直線コネクタ 55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6" name="テキスト ボックス 55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7" name="直線コネクタ 55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8" name="テキスト ボックス 55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62" name="直線コネクタ 561"/>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63"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4" name="直線コネクタ 563"/>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5"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6" name="直線コネクタ 565"/>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7"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8" name="フローチャート : 判断 567"/>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9" name="フローチャート : 判断 56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88264</xdr:rowOff>
    </xdr:from>
    <xdr:to>
      <xdr:col>22</xdr:col>
      <xdr:colOff>415925</xdr:colOff>
      <xdr:row>101</xdr:row>
      <xdr:rowOff>18414</xdr:rowOff>
    </xdr:to>
    <xdr:sp macro="" textlink="">
      <xdr:nvSpPr>
        <xdr:cNvPr id="575" name="円/楕円 574"/>
        <xdr:cNvSpPr/>
      </xdr:nvSpPr>
      <xdr:spPr>
        <a:xfrm>
          <a:off x="15430500" y="17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83838</xdr:rowOff>
    </xdr:from>
    <xdr:ext cx="405111" cy="259045"/>
    <xdr:sp macro="" textlink="">
      <xdr:nvSpPr>
        <xdr:cNvPr id="576"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34941</xdr:rowOff>
    </xdr:from>
    <xdr:ext cx="405111" cy="259045"/>
    <xdr:sp macro="" textlink="">
      <xdr:nvSpPr>
        <xdr:cNvPr id="577" name="n_1mainValue【公民館】&#10;有形固定資産減価償却率"/>
        <xdr:cNvSpPr txBox="1"/>
      </xdr:nvSpPr>
      <xdr:spPr>
        <a:xfrm>
          <a:off x="15266043" y="1700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8" name="テキスト ボックス 5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4" name="直線コネクタ 603"/>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5"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6" name="直線コネクタ 605"/>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7"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8" name="直線コネクタ 60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9"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10" name="フローチャート : 判断 609"/>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11" name="フローチャート : 判断 61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41729</xdr:rowOff>
    </xdr:from>
    <xdr:to>
      <xdr:col>31</xdr:col>
      <xdr:colOff>85725</xdr:colOff>
      <xdr:row>106</xdr:row>
      <xdr:rowOff>143329</xdr:rowOff>
    </xdr:to>
    <xdr:sp macro="" textlink="">
      <xdr:nvSpPr>
        <xdr:cNvPr id="617" name="円/楕円 616"/>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18"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134456</xdr:rowOff>
    </xdr:from>
    <xdr:ext cx="469744" cy="259045"/>
    <xdr:sp macro="" textlink="">
      <xdr:nvSpPr>
        <xdr:cNvPr id="619" name="n_1mainValue【公民館】&#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年度決算値については、上記の施設の中では道路及び公民館において、有形固定資産減価償却率（以下、減価償却率）が類似団体平均と比較して特に高くなっている。公民館については、昭和</a:t>
          </a:r>
          <a:r>
            <a:rPr kumimoji="1" lang="en-US" altLang="ja-JP" sz="1300">
              <a:latin typeface="ＭＳ Ｐゴシック"/>
            </a:rPr>
            <a:t>47</a:t>
          </a:r>
          <a:r>
            <a:rPr kumimoji="1" lang="ja-JP" altLang="en-US" sz="1300">
              <a:latin typeface="ＭＳ Ｐゴシック"/>
            </a:rPr>
            <a:t>年から昭和</a:t>
          </a:r>
          <a:r>
            <a:rPr kumimoji="1" lang="en-US" altLang="ja-JP" sz="1300">
              <a:latin typeface="ＭＳ Ｐゴシック"/>
            </a:rPr>
            <a:t>52</a:t>
          </a:r>
          <a:r>
            <a:rPr kumimoji="1" lang="ja-JP" altLang="en-US" sz="1300">
              <a:latin typeface="ＭＳ Ｐゴシック"/>
            </a:rPr>
            <a:t>年にかけて開設されたものである。橋りょう・トンネル、公営住宅、保育所、児童館については、減価償却率が類似団体平均を大きく下回った。学校施設については、類似団体平均を下回ってはいるものの</a:t>
          </a:r>
          <a:r>
            <a:rPr kumimoji="1" lang="en-US" altLang="ja-JP" sz="1300">
              <a:latin typeface="ＭＳ Ｐゴシック"/>
            </a:rPr>
            <a:t>60</a:t>
          </a:r>
          <a:r>
            <a:rPr kumimoji="1" lang="ja-JP" altLang="en-US" sz="1300">
              <a:latin typeface="ＭＳ Ｐゴシック"/>
            </a:rPr>
            <a:t>％を超えており、今後、建替えや大規模改修が続くこととなる。一人当たりの面積等については、橋りょう・トンネル及び児童館を除き、類似団体平均を下回った。なお、平成</a:t>
          </a:r>
          <a:r>
            <a:rPr kumimoji="1" lang="en-US" altLang="ja-JP" sz="1300">
              <a:latin typeface="ＭＳ Ｐゴシック"/>
            </a:rPr>
            <a:t>28</a:t>
          </a:r>
          <a:r>
            <a:rPr kumimoji="1" lang="ja-JP" altLang="en-US" sz="1300">
              <a:latin typeface="ＭＳ Ｐゴシック"/>
            </a:rPr>
            <a:t>年度決算値については、平成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日時点で算出できていないため、いずれも非表示となっている。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10358</xdr:rowOff>
    </xdr:from>
    <xdr:ext cx="405111" cy="259045"/>
    <xdr:sp macro="" textlink="">
      <xdr:nvSpPr>
        <xdr:cNvPr id="67"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136434</xdr:rowOff>
    </xdr:from>
    <xdr:to>
      <xdr:col>5</xdr:col>
      <xdr:colOff>409575</xdr:colOff>
      <xdr:row>37</xdr:row>
      <xdr:rowOff>66584</xdr:rowOff>
    </xdr:to>
    <xdr:sp macro="" textlink="">
      <xdr:nvSpPr>
        <xdr:cNvPr id="73" name="円/楕円 72"/>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83111</xdr:rowOff>
    </xdr:from>
    <xdr:ext cx="405111" cy="259045"/>
    <xdr:sp macro="" textlink="">
      <xdr:nvSpPr>
        <xdr:cNvPr id="74" name="n_1mainValue【図書館】&#10;有形固定資産減価償却率"/>
        <xdr:cNvSpPr txBox="1"/>
      </xdr:nvSpPr>
      <xdr:spPr>
        <a:xfrm>
          <a:off x="3582043"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8"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36285</xdr:rowOff>
    </xdr:from>
    <xdr:to>
      <xdr:col>14</xdr:col>
      <xdr:colOff>79375</xdr:colOff>
      <xdr:row>40</xdr:row>
      <xdr:rowOff>137885</xdr:rowOff>
    </xdr:to>
    <xdr:sp macro="" textlink="">
      <xdr:nvSpPr>
        <xdr:cNvPr id="114" name="円/楕円 113"/>
        <xdr:cNvSpPr/>
      </xdr:nvSpPr>
      <xdr:spPr>
        <a:xfrm>
          <a:off x="9588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154412</xdr:rowOff>
    </xdr:from>
    <xdr:ext cx="469744" cy="259045"/>
    <xdr:sp macro="" textlink="">
      <xdr:nvSpPr>
        <xdr:cNvPr id="115" name="n_1mainValue【図書館】&#10;一人当たり面積"/>
        <xdr:cNvSpPr txBox="1"/>
      </xdr:nvSpPr>
      <xdr:spPr>
        <a:xfrm>
          <a:off x="9391727"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46826</xdr:rowOff>
    </xdr:from>
    <xdr:ext cx="405111" cy="259045"/>
    <xdr:sp macro="" textlink="">
      <xdr:nvSpPr>
        <xdr:cNvPr id="149"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47172</xdr:rowOff>
    </xdr:from>
    <xdr:to>
      <xdr:col>5</xdr:col>
      <xdr:colOff>409575</xdr:colOff>
      <xdr:row>57</xdr:row>
      <xdr:rowOff>148772</xdr:rowOff>
    </xdr:to>
    <xdr:sp macro="" textlink="">
      <xdr:nvSpPr>
        <xdr:cNvPr id="155" name="円/楕円 154"/>
        <xdr:cNvSpPr/>
      </xdr:nvSpPr>
      <xdr:spPr>
        <a:xfrm>
          <a:off x="3746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165299</xdr:rowOff>
    </xdr:from>
    <xdr:ext cx="405111" cy="259045"/>
    <xdr:sp macro="" textlink="">
      <xdr:nvSpPr>
        <xdr:cNvPr id="156" name="n_1mainValue【体育館・プール】&#10;有形固定資産減価償却率"/>
        <xdr:cNvSpPr txBox="1"/>
      </xdr:nvSpPr>
      <xdr:spPr>
        <a:xfrm>
          <a:off x="3582043" y="959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51325</xdr:rowOff>
    </xdr:from>
    <xdr:ext cx="469744" cy="259045"/>
    <xdr:sp macro="" textlink="">
      <xdr:nvSpPr>
        <xdr:cNvPr id="186"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132080</xdr:rowOff>
    </xdr:from>
    <xdr:to>
      <xdr:col>14</xdr:col>
      <xdr:colOff>79375</xdr:colOff>
      <xdr:row>61</xdr:row>
      <xdr:rowOff>62230</xdr:rowOff>
    </xdr:to>
    <xdr:sp macro="" textlink="">
      <xdr:nvSpPr>
        <xdr:cNvPr id="192" name="円/楕円 191"/>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53357</xdr:rowOff>
    </xdr:from>
    <xdr:ext cx="469744" cy="259045"/>
    <xdr:sp macro="" textlink="">
      <xdr:nvSpPr>
        <xdr:cNvPr id="193" name="n_1mainValue【体育館・プール】&#10;一人当たり面積"/>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8" name="直線コネクタ 217"/>
        <xdr:cNvCxnSpPr/>
      </xdr:nvCxnSpPr>
      <xdr:spPr>
        <a:xfrm flipV="1">
          <a:off x="4634865" y="13479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9" name="【福祉施設】&#10;有形固定資産減価償却率最小値テキスト"/>
        <xdr:cNvSpPr txBox="1"/>
      </xdr:nvSpPr>
      <xdr:spPr>
        <a:xfrm>
          <a:off x="47244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20" name="直線コネクタ 219"/>
        <xdr:cNvCxnSpPr/>
      </xdr:nvCxnSpPr>
      <xdr:spPr>
        <a:xfrm>
          <a:off x="4546600" y="1452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21" name="【福祉施設】&#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22" name="直線コネクタ 221"/>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23" name="【福祉施設】&#10;有形固定資産減価償却率平均値テキスト"/>
        <xdr:cNvSpPr txBox="1"/>
      </xdr:nvSpPr>
      <xdr:spPr>
        <a:xfrm>
          <a:off x="4724400" y="1435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4" name="フローチャート : 判断 223"/>
        <xdr:cNvSpPr/>
      </xdr:nvSpPr>
      <xdr:spPr>
        <a:xfrm>
          <a:off x="4584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5" name="フローチャート : 判断 224"/>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6"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74930</xdr:rowOff>
    </xdr:from>
    <xdr:to>
      <xdr:col>5</xdr:col>
      <xdr:colOff>409575</xdr:colOff>
      <xdr:row>86</xdr:row>
      <xdr:rowOff>5080</xdr:rowOff>
    </xdr:to>
    <xdr:sp macro="" textlink="">
      <xdr:nvSpPr>
        <xdr:cNvPr id="232" name="円/楕円 231"/>
        <xdr:cNvSpPr/>
      </xdr:nvSpPr>
      <xdr:spPr>
        <a:xfrm>
          <a:off x="3746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167657</xdr:rowOff>
    </xdr:from>
    <xdr:ext cx="405111" cy="259045"/>
    <xdr:sp macro="" textlink="">
      <xdr:nvSpPr>
        <xdr:cNvPr id="233" name="n_1mainValue【福祉施設】&#10;有形固定資産減価償却率"/>
        <xdr:cNvSpPr txBox="1"/>
      </xdr:nvSpPr>
      <xdr:spPr>
        <a:xfrm>
          <a:off x="3582043"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4" name="直線コネクタ 243"/>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5" name="テキスト ボックス 244"/>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6" name="直線コネクタ 24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7" name="テキスト ボックス 24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8" name="直線コネクタ 247"/>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9" name="テキスト ボックス 248"/>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2" name="直線コネクタ 251"/>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3" name="テキスト ボックス 252"/>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4" name="直線コネクタ 25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5" name="テキスト ボックス 25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6" name="直線コネクタ 255"/>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7" name="テキスト ボックス 256"/>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61" name="直線コネクタ 260"/>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2"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3" name="直線コネクタ 26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4"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5" name="直線コネクタ 264"/>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6"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7" name="フローチャート : 判断 266"/>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8" name="フローチャート : 判断 267"/>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151465</xdr:rowOff>
    </xdr:from>
    <xdr:ext cx="469744" cy="259045"/>
    <xdr:sp macro="" textlink="">
      <xdr:nvSpPr>
        <xdr:cNvPr id="269" name="n_1aveValue【福祉施設】&#10;一人当たり面積"/>
        <xdr:cNvSpPr txBox="1"/>
      </xdr:nvSpPr>
      <xdr:spPr>
        <a:xfrm>
          <a:off x="9391727" y="142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73025</xdr:rowOff>
    </xdr:from>
    <xdr:to>
      <xdr:col>14</xdr:col>
      <xdr:colOff>79375</xdr:colOff>
      <xdr:row>81</xdr:row>
      <xdr:rowOff>3175</xdr:rowOff>
    </xdr:to>
    <xdr:sp macro="" textlink="">
      <xdr:nvSpPr>
        <xdr:cNvPr id="275" name="円/楕円 274"/>
        <xdr:cNvSpPr/>
      </xdr:nvSpPr>
      <xdr:spPr>
        <a:xfrm>
          <a:off x="958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19702</xdr:rowOff>
    </xdr:from>
    <xdr:ext cx="469744" cy="259045"/>
    <xdr:sp macro="" textlink="">
      <xdr:nvSpPr>
        <xdr:cNvPr id="276" name="n_1mainValue【福祉施設】&#10;一人当たり面積"/>
        <xdr:cNvSpPr txBox="1"/>
      </xdr:nvSpPr>
      <xdr:spPr>
        <a:xfrm>
          <a:off x="93917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7" name="テキスト ボックス 2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9" name="テキスト ボックス 28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9" name="テキスト ボックス 29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1" name="テキスト ボックス 30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3" name="直線コネクタ 302"/>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4"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5" name="直線コネクタ 304"/>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6"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7" name="直線コネクタ 306"/>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8"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9" name="フローチャート : 判断 308"/>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10" name="フローチャート : 判断 309"/>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13625</xdr:rowOff>
    </xdr:from>
    <xdr:ext cx="405111" cy="259045"/>
    <xdr:sp macro="" textlink="">
      <xdr:nvSpPr>
        <xdr:cNvPr id="311"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51526</xdr:rowOff>
    </xdr:from>
    <xdr:to>
      <xdr:col>5</xdr:col>
      <xdr:colOff>409575</xdr:colOff>
      <xdr:row>100</xdr:row>
      <xdr:rowOff>153126</xdr:rowOff>
    </xdr:to>
    <xdr:sp macro="" textlink="">
      <xdr:nvSpPr>
        <xdr:cNvPr id="317" name="円/楕円 316"/>
        <xdr:cNvSpPr/>
      </xdr:nvSpPr>
      <xdr:spPr>
        <a:xfrm>
          <a:off x="3746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169653</xdr:rowOff>
    </xdr:from>
    <xdr:ext cx="405111" cy="259045"/>
    <xdr:sp macro="" textlink="">
      <xdr:nvSpPr>
        <xdr:cNvPr id="318" name="n_1mainValue【市民会館】&#10;有形固定資産減価償却率"/>
        <xdr:cNvSpPr txBox="1"/>
      </xdr:nvSpPr>
      <xdr:spPr>
        <a:xfrm>
          <a:off x="3582043"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9" name="テキスト ボックス 32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3" name="直線コネクタ 342"/>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4"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5" name="直線コネクタ 34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6"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7" name="直線コネクタ 346"/>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8"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9" name="フローチャート : 判断 348"/>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50" name="フローチャート : 判断 349"/>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51"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55880</xdr:rowOff>
    </xdr:from>
    <xdr:to>
      <xdr:col>14</xdr:col>
      <xdr:colOff>79375</xdr:colOff>
      <xdr:row>106</xdr:row>
      <xdr:rowOff>157480</xdr:rowOff>
    </xdr:to>
    <xdr:sp macro="" textlink="">
      <xdr:nvSpPr>
        <xdr:cNvPr id="357" name="円/楕円 356"/>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148607</xdr:rowOff>
    </xdr:from>
    <xdr:ext cx="469744" cy="259045"/>
    <xdr:sp macro="" textlink="">
      <xdr:nvSpPr>
        <xdr:cNvPr id="358"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62</xdr:row>
      <xdr:rowOff>14696</xdr:rowOff>
    </xdr:to>
    <xdr:cxnSp macro="">
      <xdr:nvCxnSpPr>
        <xdr:cNvPr id="400" name="直線コネクタ 399"/>
        <xdr:cNvCxnSpPr/>
      </xdr:nvCxnSpPr>
      <xdr:spPr>
        <a:xfrm flipV="1">
          <a:off x="16318864" y="9666515"/>
          <a:ext cx="0" cy="97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18523</xdr:rowOff>
    </xdr:from>
    <xdr:ext cx="405111" cy="259045"/>
    <xdr:sp macro="" textlink="">
      <xdr:nvSpPr>
        <xdr:cNvPr id="401" name="【保健センター・保健所】&#10;有形固定資産減価償却率最小値テキスト"/>
        <xdr:cNvSpPr txBox="1"/>
      </xdr:nvSpPr>
      <xdr:spPr>
        <a:xfrm>
          <a:off x="164084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14696</xdr:rowOff>
    </xdr:from>
    <xdr:to>
      <xdr:col>23</xdr:col>
      <xdr:colOff>606425</xdr:colOff>
      <xdr:row>62</xdr:row>
      <xdr:rowOff>14696</xdr:rowOff>
    </xdr:to>
    <xdr:cxnSp macro="">
      <xdr:nvCxnSpPr>
        <xdr:cNvPr id="402" name="直線コネクタ 401"/>
        <xdr:cNvCxnSpPr/>
      </xdr:nvCxnSpPr>
      <xdr:spPr>
        <a:xfrm>
          <a:off x="16230600" y="1064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3"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4" name="直線コネクタ 40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148062</xdr:rowOff>
    </xdr:from>
    <xdr:ext cx="405111" cy="259045"/>
    <xdr:sp macro="" textlink="">
      <xdr:nvSpPr>
        <xdr:cNvPr id="405" name="【保健センター・保健所】&#10;有形固定資産減価償却率平均値テキスト"/>
        <xdr:cNvSpPr txBox="1"/>
      </xdr:nvSpPr>
      <xdr:spPr>
        <a:xfrm>
          <a:off x="164084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169635</xdr:rowOff>
    </xdr:from>
    <xdr:to>
      <xdr:col>23</xdr:col>
      <xdr:colOff>568325</xdr:colOff>
      <xdr:row>60</xdr:row>
      <xdr:rowOff>99785</xdr:rowOff>
    </xdr:to>
    <xdr:sp macro="" textlink="">
      <xdr:nvSpPr>
        <xdr:cNvPr id="406" name="フローチャート : 判断 405"/>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119017</xdr:rowOff>
    </xdr:from>
    <xdr:to>
      <xdr:col>22</xdr:col>
      <xdr:colOff>415925</xdr:colOff>
      <xdr:row>61</xdr:row>
      <xdr:rowOff>49167</xdr:rowOff>
    </xdr:to>
    <xdr:sp macro="" textlink="">
      <xdr:nvSpPr>
        <xdr:cNvPr id="407" name="フローチャート : 判断 406"/>
        <xdr:cNvSpPr/>
      </xdr:nvSpPr>
      <xdr:spPr>
        <a:xfrm>
          <a:off x="15430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65694</xdr:rowOff>
    </xdr:from>
    <xdr:ext cx="405111" cy="259045"/>
    <xdr:sp macro="" textlink="">
      <xdr:nvSpPr>
        <xdr:cNvPr id="408" name="n_1aveValue【保健センター・保健所】&#10;有形固定資産減価償却率"/>
        <xdr:cNvSpPr txBox="1"/>
      </xdr:nvSpPr>
      <xdr:spPr>
        <a:xfrm>
          <a:off x="15266043"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30843</xdr:rowOff>
    </xdr:from>
    <xdr:to>
      <xdr:col>22</xdr:col>
      <xdr:colOff>415925</xdr:colOff>
      <xdr:row>63</xdr:row>
      <xdr:rowOff>132443</xdr:rowOff>
    </xdr:to>
    <xdr:sp macro="" textlink="">
      <xdr:nvSpPr>
        <xdr:cNvPr id="414" name="円/楕円 413"/>
        <xdr:cNvSpPr/>
      </xdr:nvSpPr>
      <xdr:spPr>
        <a:xfrm>
          <a:off x="15430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123570</xdr:rowOff>
    </xdr:from>
    <xdr:ext cx="405111" cy="259045"/>
    <xdr:sp macro="" textlink="">
      <xdr:nvSpPr>
        <xdr:cNvPr id="415" name="n_1mainValue【保健センター・保健所】&#10;有形固定資産減価償却率"/>
        <xdr:cNvSpPr txBox="1"/>
      </xdr:nvSpPr>
      <xdr:spPr>
        <a:xfrm>
          <a:off x="15266043"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6" name="直線コネクタ 4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7" name="テキスト ボックス 4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8" name="直線コネクタ 4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9" name="テキスト ボックス 4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0" name="直線コネクタ 4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1" name="テキスト ボックス 4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2" name="直線コネクタ 4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3" name="テキスト ボックス 4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37" name="直線コネクタ 436"/>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38"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39" name="直線コネクタ 43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4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41" name="直線コネクタ 44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42"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43" name="フローチャート : 判断 442"/>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44" name="フローチャート : 判断 44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4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109220</xdr:rowOff>
    </xdr:from>
    <xdr:to>
      <xdr:col>31</xdr:col>
      <xdr:colOff>85725</xdr:colOff>
      <xdr:row>61</xdr:row>
      <xdr:rowOff>39370</xdr:rowOff>
    </xdr:to>
    <xdr:sp macro="" textlink="">
      <xdr:nvSpPr>
        <xdr:cNvPr id="451" name="円/楕円 450"/>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30497</xdr:rowOff>
    </xdr:from>
    <xdr:ext cx="469744" cy="259045"/>
    <xdr:sp macro="" textlink="">
      <xdr:nvSpPr>
        <xdr:cNvPr id="452" name="n_1main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3" name="直線コネクタ 4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4" name="テキスト ボックス 4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5" name="直線コネクタ 4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6" name="テキスト ボックス 4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7" name="直線コネクタ 4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8" name="テキスト ボックス 4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9" name="直線コネクタ 4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0" name="テキスト ボックス 4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1" name="直線コネクタ 4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2" name="テキスト ボックス 4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3" name="直線コネクタ 4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4" name="テキスト ボックス 4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6" name="テキスト ボックス 4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78" name="直線コネクタ 477"/>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79"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80" name="直線コネクタ 47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81"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82" name="直線コネクタ 48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483"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84" name="フローチャート : 判断 48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485" name="フローチャート : 判断 484"/>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169834</xdr:rowOff>
    </xdr:from>
    <xdr:ext cx="405111" cy="259045"/>
    <xdr:sp macro="" textlink="">
      <xdr:nvSpPr>
        <xdr:cNvPr id="486"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33020</xdr:rowOff>
    </xdr:from>
    <xdr:to>
      <xdr:col>22</xdr:col>
      <xdr:colOff>415925</xdr:colOff>
      <xdr:row>81</xdr:row>
      <xdr:rowOff>134620</xdr:rowOff>
    </xdr:to>
    <xdr:sp macro="" textlink="">
      <xdr:nvSpPr>
        <xdr:cNvPr id="492" name="円/楕円 491"/>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151147</xdr:rowOff>
    </xdr:from>
    <xdr:ext cx="405111" cy="259045"/>
    <xdr:sp macro="" textlink="">
      <xdr:nvSpPr>
        <xdr:cNvPr id="493" name="n_1mainValue【消防施設】&#10;有形固定資産減価償却率"/>
        <xdr:cNvSpPr txBox="1"/>
      </xdr:nvSpPr>
      <xdr:spPr>
        <a:xfrm>
          <a:off x="15266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17" name="直線コネクタ 516"/>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8"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9" name="直線コネクタ 51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20"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21" name="直線コネクタ 52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22"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23" name="フローチャート : 判断 522"/>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24" name="フローチャート : 判断 523"/>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25400</xdr:rowOff>
    </xdr:from>
    <xdr:to>
      <xdr:col>31</xdr:col>
      <xdr:colOff>85725</xdr:colOff>
      <xdr:row>81</xdr:row>
      <xdr:rowOff>127000</xdr:rowOff>
    </xdr:to>
    <xdr:sp macro="" textlink="">
      <xdr:nvSpPr>
        <xdr:cNvPr id="531" name="円/楕円 530"/>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118127</xdr:rowOff>
    </xdr:from>
    <xdr:ext cx="469744" cy="259045"/>
    <xdr:sp macro="" textlink="">
      <xdr:nvSpPr>
        <xdr:cNvPr id="532" name="n_1mainValue【消防施設】&#10;一人当たり面積"/>
        <xdr:cNvSpPr txBox="1"/>
      </xdr:nvSpPr>
      <xdr:spPr>
        <a:xfrm>
          <a:off x="210757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3" name="テキスト ボックス 5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4" name="直線コネクタ 5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5" name="テキスト ボックス 5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6" name="直線コネクタ 5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7" name="テキスト ボックス 5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8" name="直線コネクタ 5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9" name="テキスト ボックス 5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0" name="直線コネクタ 5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1" name="テキスト ボックス 5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2" name="直線コネクタ 5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3" name="テキスト ボックス 5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57" name="直線コネクタ 556"/>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8"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9" name="直線コネクタ 55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60"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61" name="直線コネクタ 560"/>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62"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63" name="フローチャート : 判断 562"/>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64" name="フローチャート : 判断 563"/>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2557</xdr:rowOff>
    </xdr:from>
    <xdr:ext cx="405111" cy="259045"/>
    <xdr:sp macro="" textlink="">
      <xdr:nvSpPr>
        <xdr:cNvPr id="565"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38736</xdr:rowOff>
    </xdr:from>
    <xdr:to>
      <xdr:col>22</xdr:col>
      <xdr:colOff>415925</xdr:colOff>
      <xdr:row>106</xdr:row>
      <xdr:rowOff>140336</xdr:rowOff>
    </xdr:to>
    <xdr:sp macro="" textlink="">
      <xdr:nvSpPr>
        <xdr:cNvPr id="571" name="円/楕円 570"/>
        <xdr:cNvSpPr/>
      </xdr:nvSpPr>
      <xdr:spPr>
        <a:xfrm>
          <a:off x="1543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131463</xdr:rowOff>
    </xdr:from>
    <xdr:ext cx="405111" cy="259045"/>
    <xdr:sp macro="" textlink="">
      <xdr:nvSpPr>
        <xdr:cNvPr id="572" name="n_1mainValue【庁舎】&#10;有形固定資産減価償却率"/>
        <xdr:cNvSpPr txBox="1"/>
      </xdr:nvSpPr>
      <xdr:spPr>
        <a:xfrm>
          <a:off x="15266043"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3" name="テキスト ボックス 58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4" name="直線コネクタ 5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5" name="テキスト ボックス 5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6" name="直線コネクタ 5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7" name="テキスト ボックス 5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8" name="直線コネクタ 5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9" name="テキスト ボックス 5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0" name="直線コネクタ 5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1" name="テキスト ボックス 5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2" name="直線コネクタ 5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3" name="テキスト ボックス 5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97" name="直線コネクタ 596"/>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8"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9" name="直線コネクタ 59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00"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01" name="直線コネクタ 600"/>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02"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03" name="フローチャート : 判断 602"/>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04" name="フローチャート : 判断 603"/>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605"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128270</xdr:rowOff>
    </xdr:from>
    <xdr:to>
      <xdr:col>31</xdr:col>
      <xdr:colOff>85725</xdr:colOff>
      <xdr:row>104</xdr:row>
      <xdr:rowOff>58420</xdr:rowOff>
    </xdr:to>
    <xdr:sp macro="" textlink="">
      <xdr:nvSpPr>
        <xdr:cNvPr id="611" name="円/楕円 610"/>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74947</xdr:rowOff>
    </xdr:from>
    <xdr:ext cx="469744" cy="259045"/>
    <xdr:sp macro="" textlink="">
      <xdr:nvSpPr>
        <xdr:cNvPr id="612"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年度決算値について、図書館、体育館・プール及び市民会館は、昭和</a:t>
          </a:r>
          <a:r>
            <a:rPr kumimoji="1" lang="en-US" altLang="ja-JP" sz="1300">
              <a:latin typeface="ＭＳ Ｐゴシック"/>
            </a:rPr>
            <a:t>55</a:t>
          </a:r>
          <a:r>
            <a:rPr kumimoji="1" lang="ja-JP" altLang="en-US" sz="1300">
              <a:latin typeface="ＭＳ Ｐゴシック"/>
            </a:rPr>
            <a:t>年から昭和</a:t>
          </a:r>
          <a:r>
            <a:rPr kumimoji="1" lang="en-US" altLang="ja-JP" sz="1300">
              <a:latin typeface="ＭＳ Ｐゴシック"/>
            </a:rPr>
            <a:t>58</a:t>
          </a:r>
          <a:r>
            <a:rPr kumimoji="1" lang="ja-JP" altLang="en-US" sz="1300">
              <a:latin typeface="ＭＳ Ｐゴシック"/>
            </a:rPr>
            <a:t>年に開設しており、有形固定資産減価償却率（以下、減価償却率）が類似団体と比較して特に高くなっている。これらの施設については、今後大規模改修が予定されており、減価償却率は下降すると見込まれる。庁舎については、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年度にかけて、耐震改修等を実施したことから、減価償却率は類似団体平均を下回った。保健センターについては平成</a:t>
          </a:r>
          <a:r>
            <a:rPr kumimoji="1" lang="en-US" altLang="ja-JP" sz="1300">
              <a:latin typeface="ＭＳ Ｐゴシック"/>
            </a:rPr>
            <a:t>23</a:t>
          </a:r>
          <a:r>
            <a:rPr kumimoji="1" lang="ja-JP" altLang="en-US" sz="1300">
              <a:latin typeface="ＭＳ Ｐゴシック"/>
            </a:rPr>
            <a:t>年に新設したものである。一人当たり面積等については、福祉施設を除くと、総じて平均的な数値となっている。なお、平成</a:t>
          </a:r>
          <a:r>
            <a:rPr kumimoji="1" lang="en-US" altLang="ja-JP" sz="1300">
              <a:latin typeface="ＭＳ Ｐゴシック"/>
            </a:rPr>
            <a:t>28</a:t>
          </a:r>
          <a:r>
            <a:rPr kumimoji="1" lang="ja-JP" altLang="en-US" sz="1300">
              <a:latin typeface="ＭＳ Ｐゴシック"/>
            </a:rPr>
            <a:t>年度決算値については、平成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日時点で算出できていないため、いずれも非表示となっている。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東京都と隣接した立地等の要因から、安定した固定資産税収入があり、類似団体</a:t>
          </a:r>
          <a:r>
            <a:rPr kumimoji="1" lang="ja-JP" altLang="en-US" sz="1100">
              <a:solidFill>
                <a:schemeClr val="dk1"/>
              </a:solidFill>
              <a:effectLst/>
              <a:latin typeface="+mn-lt"/>
              <a:ea typeface="+mn-ea"/>
              <a:cs typeface="+mn-cs"/>
            </a:rPr>
            <a:t>平均、県内平均を上回り、</a:t>
          </a:r>
          <a:r>
            <a:rPr kumimoji="1" lang="ja-JP" altLang="ja-JP" sz="1100">
              <a:solidFill>
                <a:schemeClr val="dk1"/>
              </a:solidFill>
              <a:effectLst/>
              <a:latin typeface="+mn-lt"/>
              <a:ea typeface="+mn-ea"/>
              <a:cs typeface="+mn-cs"/>
            </a:rPr>
            <a:t>これまで不交付団体を維持している。しかし、その一方で、全国平均を上回る人口増加率と出生率等による財政需要の増加も見込まれている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から、引き続き行政の効率化や歳入確保に努める。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40922</xdr:rowOff>
    </xdr:from>
    <xdr:to>
      <xdr:col>7</xdr:col>
      <xdr:colOff>152400</xdr:colOff>
      <xdr:row>38</xdr:row>
      <xdr:rowOff>67733</xdr:rowOff>
    </xdr:to>
    <xdr:cxnSp macro="">
      <xdr:nvCxnSpPr>
        <xdr:cNvPr id="68" name="直線コネクタ 67"/>
        <xdr:cNvCxnSpPr/>
      </xdr:nvCxnSpPr>
      <xdr:spPr>
        <a:xfrm flipV="1">
          <a:off x="4114800" y="65560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81139</xdr:rowOff>
    </xdr:to>
    <xdr:cxnSp macro="">
      <xdr:nvCxnSpPr>
        <xdr:cNvPr id="71" name="直線コネクタ 70"/>
        <xdr:cNvCxnSpPr/>
      </xdr:nvCxnSpPr>
      <xdr:spPr>
        <a:xfrm flipV="1">
          <a:off x="3225800" y="65828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81139</xdr:rowOff>
    </xdr:to>
    <xdr:cxnSp macro="">
      <xdr:nvCxnSpPr>
        <xdr:cNvPr id="74" name="直線コネクタ 73"/>
        <xdr:cNvCxnSpPr/>
      </xdr:nvCxnSpPr>
      <xdr:spPr>
        <a:xfrm>
          <a:off x="2336800" y="65828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14111</xdr:rowOff>
    </xdr:from>
    <xdr:to>
      <xdr:col>3</xdr:col>
      <xdr:colOff>279400</xdr:colOff>
      <xdr:row>38</xdr:row>
      <xdr:rowOff>67733</xdr:rowOff>
    </xdr:to>
    <xdr:cxnSp macro="">
      <xdr:nvCxnSpPr>
        <xdr:cNvPr id="77" name="直線コネクタ 76"/>
        <xdr:cNvCxnSpPr/>
      </xdr:nvCxnSpPr>
      <xdr:spPr>
        <a:xfrm>
          <a:off x="1447800" y="65292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161572</xdr:rowOff>
    </xdr:from>
    <xdr:to>
      <xdr:col>7</xdr:col>
      <xdr:colOff>203200</xdr:colOff>
      <xdr:row>38</xdr:row>
      <xdr:rowOff>91722</xdr:rowOff>
    </xdr:to>
    <xdr:sp macro="" textlink="">
      <xdr:nvSpPr>
        <xdr:cNvPr id="87" name="円/楕円 86"/>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6649</xdr:rowOff>
    </xdr:from>
    <xdr:ext cx="762000" cy="259045"/>
    <xdr:sp macro="" textlink="">
      <xdr:nvSpPr>
        <xdr:cNvPr id="88"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30339</xdr:rowOff>
    </xdr:from>
    <xdr:to>
      <xdr:col>4</xdr:col>
      <xdr:colOff>533400</xdr:colOff>
      <xdr:row>38</xdr:row>
      <xdr:rowOff>131939</xdr:rowOff>
    </xdr:to>
    <xdr:sp macro="" textlink="">
      <xdr:nvSpPr>
        <xdr:cNvPr id="91" name="円/楕円 90"/>
        <xdr:cNvSpPr/>
      </xdr:nvSpPr>
      <xdr:spPr>
        <a:xfrm>
          <a:off x="3175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142116</xdr:rowOff>
    </xdr:from>
    <xdr:ext cx="762000" cy="259045"/>
    <xdr:sp macro="" textlink="">
      <xdr:nvSpPr>
        <xdr:cNvPr id="92" name="テキスト ボックス 91"/>
        <xdr:cNvSpPr txBox="1"/>
      </xdr:nvSpPr>
      <xdr:spPr>
        <a:xfrm>
          <a:off x="2844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134761</xdr:rowOff>
    </xdr:from>
    <xdr:to>
      <xdr:col>2</xdr:col>
      <xdr:colOff>127000</xdr:colOff>
      <xdr:row>38</xdr:row>
      <xdr:rowOff>64911</xdr:rowOff>
    </xdr:to>
    <xdr:sp macro="" textlink="">
      <xdr:nvSpPr>
        <xdr:cNvPr id="95" name="円/楕円 94"/>
        <xdr:cNvSpPr/>
      </xdr:nvSpPr>
      <xdr:spPr>
        <a:xfrm>
          <a:off x="1397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75088</xdr:rowOff>
    </xdr:from>
    <xdr:ext cx="762000" cy="259045"/>
    <xdr:sp macro="" textlink="">
      <xdr:nvSpPr>
        <xdr:cNvPr id="96" name="テキスト ボックス 95"/>
        <xdr:cNvSpPr txBox="1"/>
      </xdr:nvSpPr>
      <xdr:spPr>
        <a:xfrm>
          <a:off x="1066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民間保育所事業運営費等</a:t>
          </a:r>
          <a:r>
            <a:rPr kumimoji="1" lang="ja-JP" altLang="en-US" sz="1100">
              <a:solidFill>
                <a:schemeClr val="dk1"/>
              </a:solidFill>
              <a:effectLst/>
              <a:latin typeface="+mn-lt"/>
              <a:ea typeface="+mn-ea"/>
              <a:cs typeface="+mn-cs"/>
            </a:rPr>
            <a:t>の増加に伴う</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の増加（約</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億円）や、公債費の増加（約</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億円）により、比率は上昇傾向にある（対前年度比</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ポイント上昇）。</a:t>
          </a:r>
          <a:r>
            <a:rPr kumimoji="1" lang="ja-JP" altLang="ja-JP" sz="1100">
              <a:solidFill>
                <a:schemeClr val="dk1"/>
              </a:solidFill>
              <a:effectLst/>
              <a:latin typeface="+mn-lt"/>
              <a:ea typeface="+mn-ea"/>
              <a:cs typeface="+mn-cs"/>
            </a:rPr>
            <a:t>今後も扶助費が年々増加する見込みであること、老朽化している施設の大規模修繕や建て替えに伴い借り入れた、公債費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ことから、引き続き</a:t>
          </a:r>
          <a:r>
            <a:rPr kumimoji="1" lang="ja-JP" altLang="en-US" sz="1100">
              <a:solidFill>
                <a:schemeClr val="dk1"/>
              </a:solidFill>
              <a:effectLst/>
              <a:latin typeface="+mn-lt"/>
              <a:ea typeface="+mn-ea"/>
              <a:cs typeface="+mn-cs"/>
            </a:rPr>
            <a:t>、事業の見直しなど</a:t>
          </a:r>
          <a:r>
            <a:rPr kumimoji="1" lang="ja-JP" altLang="ja-JP" sz="1100">
              <a:solidFill>
                <a:schemeClr val="dk1"/>
              </a:solidFill>
              <a:effectLst/>
              <a:latin typeface="+mn-lt"/>
              <a:ea typeface="+mn-ea"/>
              <a:cs typeface="+mn-cs"/>
            </a:rPr>
            <a:t>効率化を図り、比率の抑制に努める。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62</xdr:row>
      <xdr:rowOff>15494</xdr:rowOff>
    </xdr:to>
    <xdr:cxnSp macro="">
      <xdr:nvCxnSpPr>
        <xdr:cNvPr id="129" name="直線コネクタ 128"/>
        <xdr:cNvCxnSpPr/>
      </xdr:nvCxnSpPr>
      <xdr:spPr>
        <a:xfrm>
          <a:off x="4114800" y="1044752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60</xdr:row>
      <xdr:rowOff>170180</xdr:rowOff>
    </xdr:to>
    <xdr:cxnSp macro="">
      <xdr:nvCxnSpPr>
        <xdr:cNvPr id="132" name="直線コネクタ 131"/>
        <xdr:cNvCxnSpPr/>
      </xdr:nvCxnSpPr>
      <xdr:spPr>
        <a:xfrm flipV="1">
          <a:off x="3225800" y="1044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170180</xdr:rowOff>
    </xdr:to>
    <xdr:cxnSp macro="">
      <xdr:nvCxnSpPr>
        <xdr:cNvPr id="135" name="直線コネクタ 134"/>
        <xdr:cNvCxnSpPr/>
      </xdr:nvCxnSpPr>
      <xdr:spPr>
        <a:xfrm>
          <a:off x="2336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1270</xdr:rowOff>
    </xdr:to>
    <xdr:cxnSp macro="">
      <xdr:nvCxnSpPr>
        <xdr:cNvPr id="138" name="直線コネクタ 137"/>
        <xdr:cNvCxnSpPr/>
      </xdr:nvCxnSpPr>
      <xdr:spPr>
        <a:xfrm>
          <a:off x="1447800" y="1028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8" name="円/楕円 147"/>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49"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2" name="円/楕円 151"/>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3" name="テキスト ボックス 152"/>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4" name="円/楕円 153"/>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5" name="テキスト ボックス 154"/>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6" name="円/楕円 155"/>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7" name="テキスト ボックス 156"/>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人件費・物件費の決算額については、</a:t>
          </a:r>
          <a:r>
            <a:rPr kumimoji="1" lang="ja-JP" altLang="en-US" sz="1100">
              <a:solidFill>
                <a:schemeClr val="dk1"/>
              </a:solidFill>
              <a:effectLst/>
              <a:latin typeface="+mn-lt"/>
              <a:ea typeface="+mn-ea"/>
              <a:cs typeface="+mn-cs"/>
            </a:rPr>
            <a:t>横ばい傾向である。</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と比べ高くなっているのは、主に物件費を要因としており、公共施設等で指定管理者制度を導入していることが挙げられる。</a:t>
          </a:r>
          <a:r>
            <a:rPr kumimoji="1" lang="ja-JP" altLang="ja-JP" sz="1100">
              <a:solidFill>
                <a:schemeClr val="dk1"/>
              </a:solidFill>
              <a:effectLst/>
              <a:latin typeface="+mn-lt"/>
              <a:ea typeface="+mn-ea"/>
              <a:cs typeface="+mn-cs"/>
            </a:rPr>
            <a:t>今後も質の高いサービスを行うと同時に、職員一人一人がコスト意識を持ち、一層の経費の縮減に努める。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56048</xdr:rowOff>
    </xdr:from>
    <xdr:to>
      <xdr:col>7</xdr:col>
      <xdr:colOff>152400</xdr:colOff>
      <xdr:row>84</xdr:row>
      <xdr:rowOff>89990</xdr:rowOff>
    </xdr:to>
    <xdr:cxnSp macro="">
      <xdr:nvCxnSpPr>
        <xdr:cNvPr id="192" name="直線コネクタ 191"/>
        <xdr:cNvCxnSpPr/>
      </xdr:nvCxnSpPr>
      <xdr:spPr>
        <a:xfrm flipV="1">
          <a:off x="4114800" y="14457848"/>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54580</xdr:rowOff>
    </xdr:from>
    <xdr:to>
      <xdr:col>6</xdr:col>
      <xdr:colOff>0</xdr:colOff>
      <xdr:row>84</xdr:row>
      <xdr:rowOff>89990</xdr:rowOff>
    </xdr:to>
    <xdr:cxnSp macro="">
      <xdr:nvCxnSpPr>
        <xdr:cNvPr id="195" name="直線コネクタ 194"/>
        <xdr:cNvCxnSpPr/>
      </xdr:nvCxnSpPr>
      <xdr:spPr>
        <a:xfrm>
          <a:off x="3225800" y="14456380"/>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24919</xdr:rowOff>
    </xdr:from>
    <xdr:to>
      <xdr:col>4</xdr:col>
      <xdr:colOff>482600</xdr:colOff>
      <xdr:row>84</xdr:row>
      <xdr:rowOff>54580</xdr:rowOff>
    </xdr:to>
    <xdr:cxnSp macro="">
      <xdr:nvCxnSpPr>
        <xdr:cNvPr id="198" name="直線コネクタ 197"/>
        <xdr:cNvCxnSpPr/>
      </xdr:nvCxnSpPr>
      <xdr:spPr>
        <a:xfrm>
          <a:off x="2336800" y="14426719"/>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24919</xdr:rowOff>
    </xdr:from>
    <xdr:to>
      <xdr:col>3</xdr:col>
      <xdr:colOff>279400</xdr:colOff>
      <xdr:row>84</xdr:row>
      <xdr:rowOff>128296</xdr:rowOff>
    </xdr:to>
    <xdr:cxnSp macro="">
      <xdr:nvCxnSpPr>
        <xdr:cNvPr id="201" name="直線コネクタ 200"/>
        <xdr:cNvCxnSpPr/>
      </xdr:nvCxnSpPr>
      <xdr:spPr>
        <a:xfrm flipV="1">
          <a:off x="1447800" y="14426719"/>
          <a:ext cx="889000" cy="10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5248</xdr:rowOff>
    </xdr:from>
    <xdr:to>
      <xdr:col>7</xdr:col>
      <xdr:colOff>203200</xdr:colOff>
      <xdr:row>84</xdr:row>
      <xdr:rowOff>106848</xdr:rowOff>
    </xdr:to>
    <xdr:sp macro="" textlink="">
      <xdr:nvSpPr>
        <xdr:cNvPr id="211" name="円/楕円 210"/>
        <xdr:cNvSpPr/>
      </xdr:nvSpPr>
      <xdr:spPr>
        <a:xfrm>
          <a:off x="4902200" y="144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148775</xdr:rowOff>
    </xdr:from>
    <xdr:ext cx="762000" cy="259045"/>
    <xdr:sp macro="" textlink="">
      <xdr:nvSpPr>
        <xdr:cNvPr id="212" name="人件費・物件費等の状況該当値テキスト"/>
        <xdr:cNvSpPr txBox="1"/>
      </xdr:nvSpPr>
      <xdr:spPr>
        <a:xfrm>
          <a:off x="5041900" y="143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112,682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39190</xdr:rowOff>
    </xdr:from>
    <xdr:to>
      <xdr:col>6</xdr:col>
      <xdr:colOff>50800</xdr:colOff>
      <xdr:row>84</xdr:row>
      <xdr:rowOff>140790</xdr:rowOff>
    </xdr:to>
    <xdr:sp macro="" textlink="">
      <xdr:nvSpPr>
        <xdr:cNvPr id="213" name="円/楕円 212"/>
        <xdr:cNvSpPr/>
      </xdr:nvSpPr>
      <xdr:spPr>
        <a:xfrm>
          <a:off x="4064000" y="14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125567</xdr:rowOff>
    </xdr:from>
    <xdr:ext cx="736600" cy="259045"/>
    <xdr:sp macro="" textlink="">
      <xdr:nvSpPr>
        <xdr:cNvPr id="214" name="テキスト ボックス 213"/>
        <xdr:cNvSpPr txBox="1"/>
      </xdr:nvSpPr>
      <xdr:spPr>
        <a:xfrm>
          <a:off x="3733800" y="1452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114,370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3780</xdr:rowOff>
    </xdr:from>
    <xdr:to>
      <xdr:col>4</xdr:col>
      <xdr:colOff>533400</xdr:colOff>
      <xdr:row>84</xdr:row>
      <xdr:rowOff>105380</xdr:rowOff>
    </xdr:to>
    <xdr:sp macro="" textlink="">
      <xdr:nvSpPr>
        <xdr:cNvPr id="215" name="円/楕円 214"/>
        <xdr:cNvSpPr/>
      </xdr:nvSpPr>
      <xdr:spPr>
        <a:xfrm>
          <a:off x="3175000" y="144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90157</xdr:rowOff>
    </xdr:from>
    <xdr:ext cx="762000" cy="259045"/>
    <xdr:sp macro="" textlink="">
      <xdr:nvSpPr>
        <xdr:cNvPr id="216" name="テキスト ボックス 215"/>
        <xdr:cNvSpPr txBox="1"/>
      </xdr:nvSpPr>
      <xdr:spPr>
        <a:xfrm>
          <a:off x="2844800" y="1449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145569</xdr:rowOff>
    </xdr:from>
    <xdr:to>
      <xdr:col>3</xdr:col>
      <xdr:colOff>330200</xdr:colOff>
      <xdr:row>84</xdr:row>
      <xdr:rowOff>75719</xdr:rowOff>
    </xdr:to>
    <xdr:sp macro="" textlink="">
      <xdr:nvSpPr>
        <xdr:cNvPr id="217" name="円/楕円 216"/>
        <xdr:cNvSpPr/>
      </xdr:nvSpPr>
      <xdr:spPr>
        <a:xfrm>
          <a:off x="2286000" y="143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60496</xdr:rowOff>
    </xdr:from>
    <xdr:ext cx="762000" cy="259045"/>
    <xdr:sp macro="" textlink="">
      <xdr:nvSpPr>
        <xdr:cNvPr id="218" name="テキスト ボックス 217"/>
        <xdr:cNvSpPr txBox="1"/>
      </xdr:nvSpPr>
      <xdr:spPr>
        <a:xfrm>
          <a:off x="1955800" y="144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77496</xdr:rowOff>
    </xdr:from>
    <xdr:to>
      <xdr:col>2</xdr:col>
      <xdr:colOff>127000</xdr:colOff>
      <xdr:row>85</xdr:row>
      <xdr:rowOff>7646</xdr:rowOff>
    </xdr:to>
    <xdr:sp macro="" textlink="">
      <xdr:nvSpPr>
        <xdr:cNvPr id="219" name="円/楕円 218"/>
        <xdr:cNvSpPr/>
      </xdr:nvSpPr>
      <xdr:spPr>
        <a:xfrm>
          <a:off x="1397000" y="1447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163873</xdr:rowOff>
    </xdr:from>
    <xdr:ext cx="762000" cy="259045"/>
    <xdr:sp macro="" textlink="">
      <xdr:nvSpPr>
        <xdr:cNvPr id="220" name="テキスト ボックス 219"/>
        <xdr:cNvSpPr txBox="1"/>
      </xdr:nvSpPr>
      <xdr:spPr>
        <a:xfrm>
          <a:off x="1066800" y="1456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給与制度の総合的見直し時に、給料表の独自見直しを行ったことや他団体が実施している現給保障を実施しなかったことにより、数値は大きく減少している。今年は国及び本市の職員構成の変動等の要因により前年比で数値は若干の増加が見られた。本市は若手の積極的な登用を進めていることから、同年代の国家公務員よりも昇任ペースが早い傾向があり、結果的にラスパイレス指数を押し上げているが、今後もさらなる給与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136313</xdr:rowOff>
    </xdr:to>
    <xdr:cxnSp macro="">
      <xdr:nvCxnSpPr>
        <xdr:cNvPr id="254" name="直線コネクタ 253"/>
        <xdr:cNvCxnSpPr/>
      </xdr:nvCxnSpPr>
      <xdr:spPr>
        <a:xfrm>
          <a:off x="16179800" y="146934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77470</xdr:rowOff>
    </xdr:to>
    <xdr:cxnSp macro="">
      <xdr:nvCxnSpPr>
        <xdr:cNvPr id="257" name="直線コネクタ 256"/>
        <xdr:cNvCxnSpPr/>
      </xdr:nvCxnSpPr>
      <xdr:spPr>
        <a:xfrm flipV="1">
          <a:off x="15290800" y="1469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93557</xdr:rowOff>
    </xdr:to>
    <xdr:cxnSp macro="">
      <xdr:nvCxnSpPr>
        <xdr:cNvPr id="260" name="直線コネクタ 259"/>
        <xdr:cNvCxnSpPr/>
      </xdr:nvCxnSpPr>
      <xdr:spPr>
        <a:xfrm flipV="1">
          <a:off x="14401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67311</xdr:rowOff>
    </xdr:to>
    <xdr:cxnSp macro="">
      <xdr:nvCxnSpPr>
        <xdr:cNvPr id="263" name="直線コネクタ 262"/>
        <xdr:cNvCxnSpPr/>
      </xdr:nvCxnSpPr>
      <xdr:spPr>
        <a:xfrm flipV="1">
          <a:off x="13512800" y="148382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3" name="円/楕円 272"/>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4"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5" name="円/楕円 274"/>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6" name="テキスト ボックス 275"/>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7" name="円/楕円 276"/>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78" name="テキスト ボックス 277"/>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79" name="円/楕円 278"/>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0" name="テキスト ボックス 279"/>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1" name="円/楕円 280"/>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2" name="テキスト ボックス 281"/>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年度を期間とする戸田市定員管理計画に基づき、平成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日の職員数</a:t>
          </a:r>
          <a:r>
            <a:rPr kumimoji="1" lang="en-US" altLang="ja-JP" sz="1100">
              <a:solidFill>
                <a:schemeClr val="dk1"/>
              </a:solidFill>
              <a:effectLst/>
              <a:latin typeface="+mn-lt"/>
              <a:ea typeface="+mn-ea"/>
              <a:cs typeface="+mn-cs"/>
            </a:rPr>
            <a:t>898</a:t>
          </a:r>
          <a:r>
            <a:rPr kumimoji="1" lang="ja-JP" altLang="ja-JP" sz="1100">
              <a:solidFill>
                <a:schemeClr val="dk1"/>
              </a:solidFill>
              <a:effectLst/>
              <a:latin typeface="+mn-lt"/>
              <a:ea typeface="+mn-ea"/>
              <a:cs typeface="+mn-cs"/>
            </a:rPr>
            <a:t>人を維持確保することを目標に取り組んでいる。一方で、毎年人口が増加しているため、人口千人当たり職員数は減少している。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外部委託や指定管理の導入、大幅な事務事業の見直し等の進捗状況、財政事情等の変動要因も考慮し、各部門への人員配置数や増減も含めた総職員数の見直しも適宜実施し、市民サービスのレベルは維持しつつ、引き続き適正な定員の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144992</xdr:rowOff>
    </xdr:from>
    <xdr:to>
      <xdr:col>24</xdr:col>
      <xdr:colOff>558800</xdr:colOff>
      <xdr:row>62</xdr:row>
      <xdr:rowOff>147003</xdr:rowOff>
    </xdr:to>
    <xdr:cxnSp macro="">
      <xdr:nvCxnSpPr>
        <xdr:cNvPr id="317" name="直線コネクタ 316"/>
        <xdr:cNvCxnSpPr/>
      </xdr:nvCxnSpPr>
      <xdr:spPr>
        <a:xfrm flipV="1">
          <a:off x="16179800" y="107748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147003</xdr:rowOff>
    </xdr:from>
    <xdr:to>
      <xdr:col>23</xdr:col>
      <xdr:colOff>406400</xdr:colOff>
      <xdr:row>62</xdr:row>
      <xdr:rowOff>161079</xdr:rowOff>
    </xdr:to>
    <xdr:cxnSp macro="">
      <xdr:nvCxnSpPr>
        <xdr:cNvPr id="320" name="直線コネクタ 319"/>
        <xdr:cNvCxnSpPr/>
      </xdr:nvCxnSpPr>
      <xdr:spPr>
        <a:xfrm flipV="1">
          <a:off x="15290800" y="1077690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161079</xdr:rowOff>
    </xdr:from>
    <xdr:to>
      <xdr:col>22</xdr:col>
      <xdr:colOff>203200</xdr:colOff>
      <xdr:row>63</xdr:row>
      <xdr:rowOff>15769</xdr:rowOff>
    </xdr:to>
    <xdr:cxnSp macro="">
      <xdr:nvCxnSpPr>
        <xdr:cNvPr id="323" name="直線コネクタ 322"/>
        <xdr:cNvCxnSpPr/>
      </xdr:nvCxnSpPr>
      <xdr:spPr>
        <a:xfrm flipV="1">
          <a:off x="14401800" y="10790979"/>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15769</xdr:rowOff>
    </xdr:from>
    <xdr:to>
      <xdr:col>21</xdr:col>
      <xdr:colOff>0</xdr:colOff>
      <xdr:row>63</xdr:row>
      <xdr:rowOff>35878</xdr:rowOff>
    </xdr:to>
    <xdr:cxnSp macro="">
      <xdr:nvCxnSpPr>
        <xdr:cNvPr id="326" name="直線コネクタ 325"/>
        <xdr:cNvCxnSpPr/>
      </xdr:nvCxnSpPr>
      <xdr:spPr>
        <a:xfrm flipV="1">
          <a:off x="13512800" y="108171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94192</xdr:rowOff>
    </xdr:from>
    <xdr:to>
      <xdr:col>24</xdr:col>
      <xdr:colOff>609600</xdr:colOff>
      <xdr:row>63</xdr:row>
      <xdr:rowOff>24342</xdr:rowOff>
    </xdr:to>
    <xdr:sp macro="" textlink="">
      <xdr:nvSpPr>
        <xdr:cNvPr id="336" name="円/楕円 335"/>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110719</xdr:rowOff>
    </xdr:from>
    <xdr:ext cx="762000" cy="259045"/>
    <xdr:sp macro="" textlink="">
      <xdr:nvSpPr>
        <xdr:cNvPr id="337" name="定員管理の状況該当値テキスト"/>
        <xdr:cNvSpPr txBox="1"/>
      </xdr:nvSpPr>
      <xdr:spPr>
        <a:xfrm>
          <a:off x="17106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96203</xdr:rowOff>
    </xdr:from>
    <xdr:to>
      <xdr:col>23</xdr:col>
      <xdr:colOff>457200</xdr:colOff>
      <xdr:row>63</xdr:row>
      <xdr:rowOff>26353</xdr:rowOff>
    </xdr:to>
    <xdr:sp macro="" textlink="">
      <xdr:nvSpPr>
        <xdr:cNvPr id="338" name="円/楕円 337"/>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36530</xdr:rowOff>
    </xdr:from>
    <xdr:ext cx="736600" cy="259045"/>
    <xdr:sp macro="" textlink="">
      <xdr:nvSpPr>
        <xdr:cNvPr id="339" name="テキスト ボックス 338"/>
        <xdr:cNvSpPr txBox="1"/>
      </xdr:nvSpPr>
      <xdr:spPr>
        <a:xfrm>
          <a:off x="15798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110279</xdr:rowOff>
    </xdr:from>
    <xdr:to>
      <xdr:col>22</xdr:col>
      <xdr:colOff>254000</xdr:colOff>
      <xdr:row>63</xdr:row>
      <xdr:rowOff>40429</xdr:rowOff>
    </xdr:to>
    <xdr:sp macro="" textlink="">
      <xdr:nvSpPr>
        <xdr:cNvPr id="340" name="円/楕円 339"/>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50606</xdr:rowOff>
    </xdr:from>
    <xdr:ext cx="762000" cy="259045"/>
    <xdr:sp macro="" textlink="">
      <xdr:nvSpPr>
        <xdr:cNvPr id="341" name="テキスト ボックス 340"/>
        <xdr:cNvSpPr txBox="1"/>
      </xdr:nvSpPr>
      <xdr:spPr>
        <a:xfrm>
          <a:off x="14909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136419</xdr:rowOff>
    </xdr:from>
    <xdr:to>
      <xdr:col>21</xdr:col>
      <xdr:colOff>50800</xdr:colOff>
      <xdr:row>63</xdr:row>
      <xdr:rowOff>66569</xdr:rowOff>
    </xdr:to>
    <xdr:sp macro="" textlink="">
      <xdr:nvSpPr>
        <xdr:cNvPr id="342" name="円/楕円 341"/>
        <xdr:cNvSpPr/>
      </xdr:nvSpPr>
      <xdr:spPr>
        <a:xfrm>
          <a:off x="14351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76746</xdr:rowOff>
    </xdr:from>
    <xdr:ext cx="762000" cy="259045"/>
    <xdr:sp macro="" textlink="">
      <xdr:nvSpPr>
        <xdr:cNvPr id="343" name="テキスト ボックス 342"/>
        <xdr:cNvSpPr txBox="1"/>
      </xdr:nvSpPr>
      <xdr:spPr>
        <a:xfrm>
          <a:off x="14020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156528</xdr:rowOff>
    </xdr:from>
    <xdr:to>
      <xdr:col>19</xdr:col>
      <xdr:colOff>533400</xdr:colOff>
      <xdr:row>63</xdr:row>
      <xdr:rowOff>86678</xdr:rowOff>
    </xdr:to>
    <xdr:sp macro="" textlink="">
      <xdr:nvSpPr>
        <xdr:cNvPr id="344" name="円/楕円 343"/>
        <xdr:cNvSpPr/>
      </xdr:nvSpPr>
      <xdr:spPr>
        <a:xfrm>
          <a:off x="13462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96855</xdr:rowOff>
    </xdr:from>
    <xdr:ext cx="762000" cy="259045"/>
    <xdr:sp macro="" textlink="">
      <xdr:nvSpPr>
        <xdr:cNvPr id="345" name="テキスト ボックス 344"/>
        <xdr:cNvSpPr txBox="1"/>
      </xdr:nvSpPr>
      <xdr:spPr>
        <a:xfrm>
          <a:off x="13131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実質公債費比率は、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県内平均</a:t>
          </a:r>
          <a:r>
            <a:rPr kumimoji="1" lang="ja-JP" altLang="en-US" sz="1100">
              <a:solidFill>
                <a:schemeClr val="dk1"/>
              </a:solidFill>
              <a:effectLst/>
              <a:latin typeface="+mn-lt"/>
              <a:ea typeface="+mn-ea"/>
              <a:cs typeface="+mn-cs"/>
            </a:rPr>
            <a:t>を下回る数値で、近年は</a:t>
          </a:r>
          <a:r>
            <a:rPr kumimoji="1" lang="ja-JP" altLang="ja-JP" sz="1100">
              <a:solidFill>
                <a:schemeClr val="dk1"/>
              </a:solidFill>
              <a:effectLst/>
              <a:latin typeface="+mn-lt"/>
              <a:ea typeface="+mn-ea"/>
              <a:cs typeface="+mn-cs"/>
            </a:rPr>
            <a:t>ほぼ横這いで推移し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増加が見込まれることから、引き続き計画的に事業を推進し、緊急性及び住民ニーズの把握に努め、世代間負担のバランスを図りながら、財源が起債に大きく偏ることのないよう、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89853</xdr:rowOff>
    </xdr:from>
    <xdr:to>
      <xdr:col>24</xdr:col>
      <xdr:colOff>558800</xdr:colOff>
      <xdr:row>38</xdr:row>
      <xdr:rowOff>95885</xdr:rowOff>
    </xdr:to>
    <xdr:cxnSp macro="">
      <xdr:nvCxnSpPr>
        <xdr:cNvPr id="375" name="直線コネクタ 374"/>
        <xdr:cNvCxnSpPr/>
      </xdr:nvCxnSpPr>
      <xdr:spPr>
        <a:xfrm>
          <a:off x="16179800" y="660495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89853</xdr:rowOff>
    </xdr:to>
    <xdr:cxnSp macro="">
      <xdr:nvCxnSpPr>
        <xdr:cNvPr id="378" name="直線コネクタ 377"/>
        <xdr:cNvCxnSpPr/>
      </xdr:nvCxnSpPr>
      <xdr:spPr>
        <a:xfrm>
          <a:off x="15290800" y="659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95885</xdr:rowOff>
    </xdr:to>
    <xdr:cxnSp macro="">
      <xdr:nvCxnSpPr>
        <xdr:cNvPr id="381" name="直線コネクタ 380"/>
        <xdr:cNvCxnSpPr/>
      </xdr:nvCxnSpPr>
      <xdr:spPr>
        <a:xfrm flipV="1">
          <a:off x="14401800" y="65989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95885</xdr:rowOff>
    </xdr:from>
    <xdr:to>
      <xdr:col>21</xdr:col>
      <xdr:colOff>0</xdr:colOff>
      <xdr:row>38</xdr:row>
      <xdr:rowOff>120015</xdr:rowOff>
    </xdr:to>
    <xdr:cxnSp macro="">
      <xdr:nvCxnSpPr>
        <xdr:cNvPr id="384" name="直線コネクタ 383"/>
        <xdr:cNvCxnSpPr/>
      </xdr:nvCxnSpPr>
      <xdr:spPr>
        <a:xfrm flipV="1">
          <a:off x="13512800" y="66109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45085</xdr:rowOff>
    </xdr:from>
    <xdr:to>
      <xdr:col>24</xdr:col>
      <xdr:colOff>609600</xdr:colOff>
      <xdr:row>38</xdr:row>
      <xdr:rowOff>146685</xdr:rowOff>
    </xdr:to>
    <xdr:sp macro="" textlink="">
      <xdr:nvSpPr>
        <xdr:cNvPr id="394" name="円/楕円 393"/>
        <xdr:cNvSpPr/>
      </xdr:nvSpPr>
      <xdr:spPr>
        <a:xfrm>
          <a:off x="169672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61612</xdr:rowOff>
    </xdr:from>
    <xdr:ext cx="762000" cy="259045"/>
    <xdr:sp macro="" textlink="">
      <xdr:nvSpPr>
        <xdr:cNvPr id="395" name="公債費負担の状況該当値テキスト"/>
        <xdr:cNvSpPr txBox="1"/>
      </xdr:nvSpPr>
      <xdr:spPr>
        <a:xfrm>
          <a:off x="171069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39053</xdr:rowOff>
    </xdr:from>
    <xdr:to>
      <xdr:col>23</xdr:col>
      <xdr:colOff>457200</xdr:colOff>
      <xdr:row>38</xdr:row>
      <xdr:rowOff>140653</xdr:rowOff>
    </xdr:to>
    <xdr:sp macro="" textlink="">
      <xdr:nvSpPr>
        <xdr:cNvPr id="396" name="円/楕円 395"/>
        <xdr:cNvSpPr/>
      </xdr:nvSpPr>
      <xdr:spPr>
        <a:xfrm>
          <a:off x="16129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150830</xdr:rowOff>
    </xdr:from>
    <xdr:ext cx="736600" cy="259045"/>
    <xdr:sp macro="" textlink="">
      <xdr:nvSpPr>
        <xdr:cNvPr id="397" name="テキスト ボックス 396"/>
        <xdr:cNvSpPr txBox="1"/>
      </xdr:nvSpPr>
      <xdr:spPr>
        <a:xfrm>
          <a:off x="15798800" y="632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398" name="円/楕円 397"/>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9" name="テキスト ボックス 398"/>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45085</xdr:rowOff>
    </xdr:from>
    <xdr:to>
      <xdr:col>21</xdr:col>
      <xdr:colOff>50800</xdr:colOff>
      <xdr:row>38</xdr:row>
      <xdr:rowOff>146685</xdr:rowOff>
    </xdr:to>
    <xdr:sp macro="" textlink="">
      <xdr:nvSpPr>
        <xdr:cNvPr id="400" name="円/楕円 399"/>
        <xdr:cNvSpPr/>
      </xdr:nvSpPr>
      <xdr:spPr>
        <a:xfrm>
          <a:off x="14351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156862</xdr:rowOff>
    </xdr:from>
    <xdr:ext cx="762000" cy="259045"/>
    <xdr:sp macro="" textlink="">
      <xdr:nvSpPr>
        <xdr:cNvPr id="401" name="テキスト ボックス 400"/>
        <xdr:cNvSpPr txBox="1"/>
      </xdr:nvSpPr>
      <xdr:spPr>
        <a:xfrm>
          <a:off x="14020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2" name="円/楕円 401"/>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9542</xdr:rowOff>
    </xdr:from>
    <xdr:ext cx="762000" cy="259045"/>
    <xdr:sp macro="" textlink="">
      <xdr:nvSpPr>
        <xdr:cNvPr id="403" name="テキスト ボックス 402"/>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平均、県内平均を上回っているが、</a:t>
          </a:r>
          <a:r>
            <a:rPr kumimoji="1" lang="ja-JP" altLang="ja-JP" sz="1100">
              <a:solidFill>
                <a:schemeClr val="dk1"/>
              </a:solidFill>
              <a:effectLst/>
              <a:latin typeface="+mn-lt"/>
              <a:ea typeface="+mn-ea"/>
              <a:cs typeface="+mn-cs"/>
            </a:rPr>
            <a:t>「土地開発公社の経営の健全化に関する計画」に基づき、公社保有土地の買取り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を行ったことから、債務負担行為に基づく支出予定額が減少し</a:t>
          </a:r>
          <a:r>
            <a:rPr kumimoji="1" lang="ja-JP" altLang="en-US" sz="1100">
              <a:solidFill>
                <a:schemeClr val="dk1"/>
              </a:solidFill>
              <a:effectLst/>
              <a:latin typeface="+mn-lt"/>
              <a:ea typeface="+mn-ea"/>
              <a:cs typeface="+mn-cs"/>
            </a:rPr>
            <a:t>たほか</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充当可能な特定の財源（基金等）</a:t>
          </a:r>
          <a:r>
            <a:rPr lang="ja-JP" altLang="en-US" sz="1100">
              <a:solidFill>
                <a:schemeClr val="dk1"/>
              </a:solidFill>
              <a:effectLst/>
              <a:latin typeface="+mn-lt"/>
              <a:ea typeface="+mn-ea"/>
              <a:cs typeface="+mn-cs"/>
            </a:rPr>
            <a:t>が増加したことから、</a:t>
          </a:r>
          <a:r>
            <a:rPr kumimoji="1" lang="ja-JP" altLang="ja-JP" sz="1100">
              <a:solidFill>
                <a:schemeClr val="dk1"/>
              </a:solidFill>
              <a:effectLst/>
              <a:latin typeface="+mn-lt"/>
              <a:ea typeface="+mn-ea"/>
              <a:cs typeface="+mn-cs"/>
            </a:rPr>
            <a:t>前年度比較して将来負担比率は</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ポイント減少した。引き続き公社の健全化を推進するとともに、適切な起債を行うことで、将来に過度な財政負担を残さない健全な財政運営に努め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123867</xdr:rowOff>
    </xdr:from>
    <xdr:to>
      <xdr:col>24</xdr:col>
      <xdr:colOff>558800</xdr:colOff>
      <xdr:row>16</xdr:row>
      <xdr:rowOff>69046</xdr:rowOff>
    </xdr:to>
    <xdr:cxnSp macro="">
      <xdr:nvCxnSpPr>
        <xdr:cNvPr id="437" name="直線コネクタ 436"/>
        <xdr:cNvCxnSpPr/>
      </xdr:nvCxnSpPr>
      <xdr:spPr>
        <a:xfrm flipV="1">
          <a:off x="16179800" y="2695617"/>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69046</xdr:rowOff>
    </xdr:from>
    <xdr:to>
      <xdr:col>23</xdr:col>
      <xdr:colOff>406400</xdr:colOff>
      <xdr:row>16</xdr:row>
      <xdr:rowOff>86741</xdr:rowOff>
    </xdr:to>
    <xdr:cxnSp macro="">
      <xdr:nvCxnSpPr>
        <xdr:cNvPr id="440" name="直線コネクタ 439"/>
        <xdr:cNvCxnSpPr/>
      </xdr:nvCxnSpPr>
      <xdr:spPr>
        <a:xfrm flipV="1">
          <a:off x="15290800" y="281224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158454</xdr:rowOff>
    </xdr:from>
    <xdr:to>
      <xdr:col>22</xdr:col>
      <xdr:colOff>203200</xdr:colOff>
      <xdr:row>16</xdr:row>
      <xdr:rowOff>86741</xdr:rowOff>
    </xdr:to>
    <xdr:cxnSp macro="">
      <xdr:nvCxnSpPr>
        <xdr:cNvPr id="443" name="直線コネクタ 442"/>
        <xdr:cNvCxnSpPr/>
      </xdr:nvCxnSpPr>
      <xdr:spPr>
        <a:xfrm>
          <a:off x="14401800" y="273020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134324</xdr:rowOff>
    </xdr:from>
    <xdr:to>
      <xdr:col>21</xdr:col>
      <xdr:colOff>0</xdr:colOff>
      <xdr:row>15</xdr:row>
      <xdr:rowOff>158454</xdr:rowOff>
    </xdr:to>
    <xdr:cxnSp macro="">
      <xdr:nvCxnSpPr>
        <xdr:cNvPr id="446" name="直線コネクタ 445"/>
        <xdr:cNvCxnSpPr/>
      </xdr:nvCxnSpPr>
      <xdr:spPr>
        <a:xfrm>
          <a:off x="13512800" y="27060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73067</xdr:rowOff>
    </xdr:from>
    <xdr:to>
      <xdr:col>24</xdr:col>
      <xdr:colOff>609600</xdr:colOff>
      <xdr:row>16</xdr:row>
      <xdr:rowOff>3217</xdr:rowOff>
    </xdr:to>
    <xdr:sp macro="" textlink="">
      <xdr:nvSpPr>
        <xdr:cNvPr id="456" name="円/楕円 455"/>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45144</xdr:rowOff>
    </xdr:from>
    <xdr:ext cx="762000" cy="259045"/>
    <xdr:sp macro="" textlink="">
      <xdr:nvSpPr>
        <xdr:cNvPr id="457" name="将来負担の状況該当値テキスト"/>
        <xdr:cNvSpPr txBox="1"/>
      </xdr:nvSpPr>
      <xdr:spPr>
        <a:xfrm>
          <a:off x="17106900" y="26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18246</xdr:rowOff>
    </xdr:from>
    <xdr:to>
      <xdr:col>23</xdr:col>
      <xdr:colOff>457200</xdr:colOff>
      <xdr:row>16</xdr:row>
      <xdr:rowOff>119846</xdr:rowOff>
    </xdr:to>
    <xdr:sp macro="" textlink="">
      <xdr:nvSpPr>
        <xdr:cNvPr id="458" name="円/楕円 457"/>
        <xdr:cNvSpPr/>
      </xdr:nvSpPr>
      <xdr:spPr>
        <a:xfrm>
          <a:off x="161290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104623</xdr:rowOff>
    </xdr:from>
    <xdr:ext cx="736600" cy="259045"/>
    <xdr:sp macro="" textlink="">
      <xdr:nvSpPr>
        <xdr:cNvPr id="459" name="テキスト ボックス 458"/>
        <xdr:cNvSpPr txBox="1"/>
      </xdr:nvSpPr>
      <xdr:spPr>
        <a:xfrm>
          <a:off x="15798800" y="284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35941</xdr:rowOff>
    </xdr:from>
    <xdr:to>
      <xdr:col>22</xdr:col>
      <xdr:colOff>254000</xdr:colOff>
      <xdr:row>16</xdr:row>
      <xdr:rowOff>137541</xdr:rowOff>
    </xdr:to>
    <xdr:sp macro="" textlink="">
      <xdr:nvSpPr>
        <xdr:cNvPr id="460" name="円/楕円 459"/>
        <xdr:cNvSpPr/>
      </xdr:nvSpPr>
      <xdr:spPr>
        <a:xfrm>
          <a:off x="15240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122318</xdr:rowOff>
    </xdr:from>
    <xdr:ext cx="762000" cy="259045"/>
    <xdr:sp macro="" textlink="">
      <xdr:nvSpPr>
        <xdr:cNvPr id="461" name="テキスト ボックス 460"/>
        <xdr:cNvSpPr txBox="1"/>
      </xdr:nvSpPr>
      <xdr:spPr>
        <a:xfrm>
          <a:off x="14909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107654</xdr:rowOff>
    </xdr:from>
    <xdr:to>
      <xdr:col>21</xdr:col>
      <xdr:colOff>50800</xdr:colOff>
      <xdr:row>16</xdr:row>
      <xdr:rowOff>37804</xdr:rowOff>
    </xdr:to>
    <xdr:sp macro="" textlink="">
      <xdr:nvSpPr>
        <xdr:cNvPr id="462" name="円/楕円 461"/>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22581</xdr:rowOff>
    </xdr:from>
    <xdr:ext cx="762000" cy="259045"/>
    <xdr:sp macro="" textlink="">
      <xdr:nvSpPr>
        <xdr:cNvPr id="463" name="テキスト ボックス 462"/>
        <xdr:cNvSpPr txBox="1"/>
      </xdr:nvSpPr>
      <xdr:spPr>
        <a:xfrm>
          <a:off x="14020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83524</xdr:rowOff>
    </xdr:from>
    <xdr:to>
      <xdr:col>19</xdr:col>
      <xdr:colOff>533400</xdr:colOff>
      <xdr:row>16</xdr:row>
      <xdr:rowOff>13674</xdr:rowOff>
    </xdr:to>
    <xdr:sp macro="" textlink="">
      <xdr:nvSpPr>
        <xdr:cNvPr id="464" name="円/楕円 463"/>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23851</xdr:rowOff>
    </xdr:from>
    <xdr:ext cx="762000" cy="259045"/>
    <xdr:sp macro="" textlink="">
      <xdr:nvSpPr>
        <xdr:cNvPr id="465" name="テキスト ボックス 464"/>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人件費の比率は類似団体</a:t>
          </a:r>
          <a:r>
            <a:rPr kumimoji="1" lang="ja-JP" altLang="en-US" sz="1100">
              <a:solidFill>
                <a:schemeClr val="dk1"/>
              </a:solidFill>
              <a:effectLst/>
              <a:latin typeface="+mn-lt"/>
              <a:ea typeface="+mn-ea"/>
              <a:cs typeface="+mn-cs"/>
            </a:rPr>
            <a:t>平均、県内平均</a:t>
          </a:r>
          <a:r>
            <a:rPr kumimoji="1" lang="ja-JP" altLang="ja-JP" sz="1100">
              <a:solidFill>
                <a:schemeClr val="dk1"/>
              </a:solidFill>
              <a:effectLst/>
              <a:latin typeface="+mn-lt"/>
              <a:ea typeface="+mn-ea"/>
              <a:cs typeface="+mn-cs"/>
            </a:rPr>
            <a:t>を下回って</a:t>
          </a:r>
          <a:r>
            <a:rPr kumimoji="1" lang="ja-JP" altLang="en-US" sz="1100">
              <a:solidFill>
                <a:schemeClr val="dk1"/>
              </a:solidFill>
              <a:effectLst/>
              <a:latin typeface="+mn-lt"/>
              <a:ea typeface="+mn-ea"/>
              <a:cs typeface="+mn-cs"/>
            </a:rPr>
            <a:t>推移しているが、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指定管理者制度によりコストの低減を図るなど、</a:t>
          </a:r>
          <a:r>
            <a:rPr kumimoji="1" lang="ja-JP" altLang="ja-JP" sz="1100">
              <a:solidFill>
                <a:schemeClr val="dk1"/>
              </a:solidFill>
              <a:effectLst/>
              <a:latin typeface="+mn-lt"/>
              <a:ea typeface="+mn-ea"/>
              <a:cs typeface="+mn-cs"/>
            </a:rPr>
            <a:t>今後も引き続き、人件費関係経費全体について、さらなる適正化へ向けての取り組みを進める。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36</xdr:row>
      <xdr:rowOff>20320</xdr:rowOff>
    </xdr:to>
    <xdr:cxnSp macro="">
      <xdr:nvCxnSpPr>
        <xdr:cNvPr id="66" name="直線コネクタ 65"/>
        <xdr:cNvCxnSpPr/>
      </xdr:nvCxnSpPr>
      <xdr:spPr>
        <a:xfrm>
          <a:off x="3987800" y="610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66040</xdr:rowOff>
    </xdr:to>
    <xdr:cxnSp macro="">
      <xdr:nvCxnSpPr>
        <xdr:cNvPr id="69" name="直線コネクタ 68"/>
        <xdr:cNvCxnSpPr/>
      </xdr:nvCxnSpPr>
      <xdr:spPr>
        <a:xfrm flipV="1">
          <a:off x="3098800" y="6101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66040</xdr:rowOff>
    </xdr:to>
    <xdr:cxnSp macro="">
      <xdr:nvCxnSpPr>
        <xdr:cNvPr id="72" name="直線コネクタ 71"/>
        <xdr:cNvCxnSpPr/>
      </xdr:nvCxnSpPr>
      <xdr:spPr>
        <a:xfrm>
          <a:off x="2209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37</xdr:row>
      <xdr:rowOff>39370</xdr:rowOff>
    </xdr:to>
    <xdr:cxnSp macro="">
      <xdr:nvCxnSpPr>
        <xdr:cNvPr id="75" name="直線コネクタ 74"/>
        <xdr:cNvCxnSpPr/>
      </xdr:nvCxnSpPr>
      <xdr:spPr>
        <a:xfrm flipV="1">
          <a:off x="1320800" y="6238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物件費の比率については、類似団体平均</a:t>
          </a:r>
          <a:r>
            <a:rPr kumimoji="1" lang="ja-JP" altLang="en-US" sz="1100">
              <a:solidFill>
                <a:schemeClr val="dk1"/>
              </a:solidFill>
              <a:effectLst/>
              <a:latin typeface="+mn-lt"/>
              <a:ea typeface="+mn-ea"/>
              <a:cs typeface="+mn-cs"/>
            </a:rPr>
            <a:t>、県内平均</a:t>
          </a:r>
          <a:r>
            <a:rPr kumimoji="1" lang="ja-JP" altLang="ja-JP" sz="1100">
              <a:solidFill>
                <a:schemeClr val="dk1"/>
              </a:solidFill>
              <a:effectLst/>
              <a:latin typeface="+mn-lt"/>
              <a:ea typeface="+mn-ea"/>
              <a:cs typeface="+mn-cs"/>
            </a:rPr>
            <a:t>を上回</a:t>
          </a:r>
          <a:r>
            <a:rPr kumimoji="1" lang="ja-JP" altLang="en-US" sz="1100">
              <a:solidFill>
                <a:schemeClr val="dk1"/>
              </a:solidFill>
              <a:effectLst/>
              <a:latin typeface="+mn-lt"/>
              <a:ea typeface="+mn-ea"/>
              <a:cs typeface="+mn-cs"/>
            </a:rPr>
            <a:t>る水準で推移している。</a:t>
          </a:r>
          <a:r>
            <a:rPr kumimoji="1" lang="ja-JP" altLang="ja-JP" sz="1100">
              <a:solidFill>
                <a:schemeClr val="dk1"/>
              </a:solidFill>
              <a:effectLst/>
              <a:latin typeface="+mn-lt"/>
              <a:ea typeface="+mn-ea"/>
              <a:cs typeface="+mn-cs"/>
            </a:rPr>
            <a:t>各種業務委託料</a:t>
          </a:r>
          <a:r>
            <a:rPr kumimoji="1" lang="ja-JP" altLang="en-US" sz="1100">
              <a:solidFill>
                <a:schemeClr val="dk1"/>
              </a:solidFill>
              <a:effectLst/>
              <a:latin typeface="+mn-lt"/>
              <a:ea typeface="+mn-ea"/>
              <a:cs typeface="+mn-cs"/>
            </a:rPr>
            <a:t>が増加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人件費の上昇等による委託契約額の増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したことなどにより、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る。今後とも、事務の効率化など見直しを行い、適正化に努める。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163576</xdr:rowOff>
    </xdr:from>
    <xdr:to>
      <xdr:col>24</xdr:col>
      <xdr:colOff>31750</xdr:colOff>
      <xdr:row>19</xdr:row>
      <xdr:rowOff>10414</xdr:rowOff>
    </xdr:to>
    <xdr:cxnSp macro="">
      <xdr:nvCxnSpPr>
        <xdr:cNvPr id="125" name="直線コネクタ 124"/>
        <xdr:cNvCxnSpPr/>
      </xdr:nvCxnSpPr>
      <xdr:spPr>
        <a:xfrm>
          <a:off x="15671800" y="32496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99568</xdr:rowOff>
    </xdr:from>
    <xdr:to>
      <xdr:col>22</xdr:col>
      <xdr:colOff>565150</xdr:colOff>
      <xdr:row>18</xdr:row>
      <xdr:rowOff>163576</xdr:rowOff>
    </xdr:to>
    <xdr:cxnSp macro="">
      <xdr:nvCxnSpPr>
        <xdr:cNvPr id="128" name="直線コネクタ 127"/>
        <xdr:cNvCxnSpPr/>
      </xdr:nvCxnSpPr>
      <xdr:spPr>
        <a:xfrm>
          <a:off x="14782800" y="3185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26416</xdr:rowOff>
    </xdr:from>
    <xdr:to>
      <xdr:col>21</xdr:col>
      <xdr:colOff>361950</xdr:colOff>
      <xdr:row>18</xdr:row>
      <xdr:rowOff>99568</xdr:rowOff>
    </xdr:to>
    <xdr:cxnSp macro="">
      <xdr:nvCxnSpPr>
        <xdr:cNvPr id="131" name="直線コネクタ 130"/>
        <xdr:cNvCxnSpPr/>
      </xdr:nvCxnSpPr>
      <xdr:spPr>
        <a:xfrm>
          <a:off x="13893800" y="31125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26416</xdr:rowOff>
    </xdr:from>
    <xdr:to>
      <xdr:col>20</xdr:col>
      <xdr:colOff>158750</xdr:colOff>
      <xdr:row>18</xdr:row>
      <xdr:rowOff>35560</xdr:rowOff>
    </xdr:to>
    <xdr:cxnSp macro="">
      <xdr:nvCxnSpPr>
        <xdr:cNvPr id="134" name="直線コネクタ 133"/>
        <xdr:cNvCxnSpPr/>
      </xdr:nvCxnSpPr>
      <xdr:spPr>
        <a:xfrm flipV="1">
          <a:off x="13004800" y="3112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131064</xdr:rowOff>
    </xdr:from>
    <xdr:to>
      <xdr:col>24</xdr:col>
      <xdr:colOff>82550</xdr:colOff>
      <xdr:row>19</xdr:row>
      <xdr:rowOff>61214</xdr:rowOff>
    </xdr:to>
    <xdr:sp macro="" textlink="">
      <xdr:nvSpPr>
        <xdr:cNvPr id="144" name="円/楕円 143"/>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103141</xdr:rowOff>
    </xdr:from>
    <xdr:ext cx="762000" cy="259045"/>
    <xdr:sp macro="" textlink="">
      <xdr:nvSpPr>
        <xdr:cNvPr id="145"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112776</xdr:rowOff>
    </xdr:from>
    <xdr:to>
      <xdr:col>22</xdr:col>
      <xdr:colOff>615950</xdr:colOff>
      <xdr:row>19</xdr:row>
      <xdr:rowOff>42926</xdr:rowOff>
    </xdr:to>
    <xdr:sp macro="" textlink="">
      <xdr:nvSpPr>
        <xdr:cNvPr id="146" name="円/楕円 145"/>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27703</xdr:rowOff>
    </xdr:from>
    <xdr:ext cx="736600" cy="259045"/>
    <xdr:sp macro="" textlink="">
      <xdr:nvSpPr>
        <xdr:cNvPr id="147" name="テキスト ボックス 146"/>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48768</xdr:rowOff>
    </xdr:from>
    <xdr:to>
      <xdr:col>21</xdr:col>
      <xdr:colOff>412750</xdr:colOff>
      <xdr:row>18</xdr:row>
      <xdr:rowOff>150368</xdr:rowOff>
    </xdr:to>
    <xdr:sp macro="" textlink="">
      <xdr:nvSpPr>
        <xdr:cNvPr id="148" name="円/楕円 147"/>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135145</xdr:rowOff>
    </xdr:from>
    <xdr:ext cx="762000" cy="259045"/>
    <xdr:sp macro="" textlink="">
      <xdr:nvSpPr>
        <xdr:cNvPr id="149" name="テキスト ボックス 148"/>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147066</xdr:rowOff>
    </xdr:from>
    <xdr:to>
      <xdr:col>20</xdr:col>
      <xdr:colOff>209550</xdr:colOff>
      <xdr:row>18</xdr:row>
      <xdr:rowOff>77216</xdr:rowOff>
    </xdr:to>
    <xdr:sp macro="" textlink="">
      <xdr:nvSpPr>
        <xdr:cNvPr id="150" name="円/楕円 149"/>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61993</xdr:rowOff>
    </xdr:from>
    <xdr:ext cx="762000" cy="259045"/>
    <xdr:sp macro="" textlink="">
      <xdr:nvSpPr>
        <xdr:cNvPr id="151" name="テキスト ボックス 150"/>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2" name="円/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扶助費の比率については、前年度より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ポイント上昇し、引き続き類似団体平均を上回っている。主な要因としては、</a:t>
          </a:r>
          <a:r>
            <a:rPr kumimoji="1" lang="ja-JP" altLang="en-US" sz="1100">
              <a:solidFill>
                <a:schemeClr val="dk1"/>
              </a:solidFill>
              <a:effectLst/>
              <a:latin typeface="+mn-lt"/>
              <a:ea typeface="+mn-ea"/>
              <a:cs typeface="+mn-cs"/>
            </a:rPr>
            <a:t>保育園の増設に伴う児童福祉関連経費と生活保護費（医療扶助）が</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に増加した</a:t>
          </a:r>
          <a:r>
            <a:rPr kumimoji="1" lang="ja-JP" altLang="ja-JP" sz="1100">
              <a:solidFill>
                <a:schemeClr val="dk1"/>
              </a:solidFill>
              <a:effectLst/>
              <a:latin typeface="+mn-lt"/>
              <a:ea typeface="+mn-ea"/>
              <a:cs typeface="+mn-cs"/>
            </a:rPr>
            <a:t>ことが挙げられる。今後も</a:t>
          </a:r>
          <a:r>
            <a:rPr kumimoji="1" lang="ja-JP" altLang="en-US" sz="1100">
              <a:solidFill>
                <a:schemeClr val="dk1"/>
              </a:solidFill>
              <a:effectLst/>
              <a:latin typeface="+mn-lt"/>
              <a:ea typeface="+mn-ea"/>
              <a:cs typeface="+mn-cs"/>
            </a:rPr>
            <a:t>子育て世代の多い本市では、</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増加が見込まれるが、市の単独事業については適宜見直しを図るなど、適正化に努める。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58</xdr:row>
      <xdr:rowOff>63500</xdr:rowOff>
    </xdr:to>
    <xdr:cxnSp macro="">
      <xdr:nvCxnSpPr>
        <xdr:cNvPr id="186" name="直線コネクタ 185"/>
        <xdr:cNvCxnSpPr/>
      </xdr:nvCxnSpPr>
      <xdr:spPr>
        <a:xfrm>
          <a:off x="3987800" y="9829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57150</xdr:rowOff>
    </xdr:to>
    <xdr:cxnSp macro="">
      <xdr:nvCxnSpPr>
        <xdr:cNvPr id="189" name="直線コネクタ 188"/>
        <xdr:cNvCxnSpPr/>
      </xdr:nvCxnSpPr>
      <xdr:spPr>
        <a:xfrm>
          <a:off x="3098800" y="972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127000</xdr:rowOff>
    </xdr:to>
    <xdr:cxnSp macro="">
      <xdr:nvCxnSpPr>
        <xdr:cNvPr id="192" name="直線コネクタ 191"/>
        <xdr:cNvCxnSpPr/>
      </xdr:nvCxnSpPr>
      <xdr:spPr>
        <a:xfrm>
          <a:off x="2209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63500</xdr:rowOff>
    </xdr:to>
    <xdr:cxnSp macro="">
      <xdr:nvCxnSpPr>
        <xdr:cNvPr id="195" name="直線コネクタ 194"/>
        <xdr:cNvCxnSpPr/>
      </xdr:nvCxnSpPr>
      <xdr:spPr>
        <a:xfrm>
          <a:off x="1320800" y="9474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12700</xdr:rowOff>
    </xdr:from>
    <xdr:to>
      <xdr:col>7</xdr:col>
      <xdr:colOff>66675</xdr:colOff>
      <xdr:row>58</xdr:row>
      <xdr:rowOff>114300</xdr:rowOff>
    </xdr:to>
    <xdr:sp macro="" textlink="">
      <xdr:nvSpPr>
        <xdr:cNvPr id="205" name="円/楕円 204"/>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156227</xdr:rowOff>
    </xdr:from>
    <xdr:ext cx="762000" cy="259045"/>
    <xdr:sp macro="" textlink="">
      <xdr:nvSpPr>
        <xdr:cNvPr id="206"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7" name="円/楕円 206"/>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8" name="テキスト ボックス 207"/>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1" name="円/楕円 210"/>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2" name="テキスト ボックス 211"/>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その他のものとしては、繰出金や維持補修費等があり、比率は前年度から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ポイント上昇した。その主な要因としては、国民健康保険特別会計</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繰出金の増（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円）等、福祉関連の特別会計への繰出金が増加したことが挙げられる。引き続き事業の適正化を図り、繰出金の抑制に努める。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25400</xdr:rowOff>
    </xdr:to>
    <xdr:cxnSp macro="">
      <xdr:nvCxnSpPr>
        <xdr:cNvPr id="247" name="直線コネクタ 246"/>
        <xdr:cNvCxnSpPr/>
      </xdr:nvCxnSpPr>
      <xdr:spPr>
        <a:xfrm>
          <a:off x="15671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0</xdr:rowOff>
    </xdr:to>
    <xdr:cxnSp macro="">
      <xdr:nvCxnSpPr>
        <xdr:cNvPr id="250" name="直線コネクタ 249"/>
        <xdr:cNvCxnSpPr/>
      </xdr:nvCxnSpPr>
      <xdr:spPr>
        <a:xfrm>
          <a:off x="14782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165100</xdr:rowOff>
    </xdr:to>
    <xdr:cxnSp macro="">
      <xdr:nvCxnSpPr>
        <xdr:cNvPr id="253" name="直線コネクタ 252"/>
        <xdr:cNvCxnSpPr/>
      </xdr:nvCxnSpPr>
      <xdr:spPr>
        <a:xfrm flipV="1">
          <a:off x="13893800" y="9537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120650</xdr:rowOff>
    </xdr:to>
    <xdr:cxnSp macro="">
      <xdr:nvCxnSpPr>
        <xdr:cNvPr id="256" name="直線コネクタ 255"/>
        <xdr:cNvCxnSpPr/>
      </xdr:nvCxnSpPr>
      <xdr:spPr>
        <a:xfrm flipV="1">
          <a:off x="13004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6" name="円/楕円 265"/>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7"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68" name="円/楕円 267"/>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69" name="テキスト ボックス 268"/>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2" name="円/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3" name="テキスト ボックス 27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69850</xdr:rowOff>
    </xdr:from>
    <xdr:to>
      <xdr:col>19</xdr:col>
      <xdr:colOff>6350</xdr:colOff>
      <xdr:row>58</xdr:row>
      <xdr:rowOff>0</xdr:rowOff>
    </xdr:to>
    <xdr:sp macro="" textlink="">
      <xdr:nvSpPr>
        <xdr:cNvPr id="274" name="円/楕円 273"/>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156227</xdr:rowOff>
    </xdr:from>
    <xdr:ext cx="762000" cy="259045"/>
    <xdr:sp macro="" textlink="">
      <xdr:nvSpPr>
        <xdr:cNvPr id="275" name="テキスト ボックス 274"/>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補助費等の比率については、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年度より類似団体平均を上回る水準で、ほぼ横ばいとなっている。この</a:t>
          </a:r>
          <a:r>
            <a:rPr kumimoji="1" lang="ja-JP" altLang="ja-JP" sz="1100">
              <a:solidFill>
                <a:schemeClr val="dk1"/>
              </a:solidFill>
              <a:effectLst/>
              <a:latin typeface="+mn-lt"/>
              <a:ea typeface="+mn-ea"/>
              <a:cs typeface="+mn-cs"/>
            </a:rPr>
            <a:t>大幅な上昇は、下水道事業の企業会計への移行に伴い、繰出金から負担金・補助金へ組み替えたことによる。</a:t>
          </a:r>
          <a:r>
            <a:rPr kumimoji="0"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市単独事業の見直し等により、引き続き補助金等の適正化及び削減に努める。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69850</xdr:rowOff>
    </xdr:to>
    <xdr:cxnSp macro="">
      <xdr:nvCxnSpPr>
        <xdr:cNvPr id="308" name="直線コネクタ 307"/>
        <xdr:cNvCxnSpPr/>
      </xdr:nvCxnSpPr>
      <xdr:spPr>
        <a:xfrm>
          <a:off x="156718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107950</xdr:rowOff>
    </xdr:to>
    <xdr:cxnSp macro="">
      <xdr:nvCxnSpPr>
        <xdr:cNvPr id="311" name="直線コネクタ 310"/>
        <xdr:cNvCxnSpPr/>
      </xdr:nvCxnSpPr>
      <xdr:spPr>
        <a:xfrm flipV="1">
          <a:off x="14782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39</xdr:row>
      <xdr:rowOff>107950</xdr:rowOff>
    </xdr:to>
    <xdr:cxnSp macro="">
      <xdr:nvCxnSpPr>
        <xdr:cNvPr id="314" name="直線コネクタ 313"/>
        <xdr:cNvCxnSpPr/>
      </xdr:nvCxnSpPr>
      <xdr:spPr>
        <a:xfrm>
          <a:off x="13893800" y="62484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25400</xdr:rowOff>
    </xdr:from>
    <xdr:to>
      <xdr:col>20</xdr:col>
      <xdr:colOff>158750</xdr:colOff>
      <xdr:row>36</xdr:row>
      <xdr:rowOff>76200</xdr:rowOff>
    </xdr:to>
    <xdr:cxnSp macro="">
      <xdr:nvCxnSpPr>
        <xdr:cNvPr id="317" name="直線コネクタ 316"/>
        <xdr:cNvCxnSpPr/>
      </xdr:nvCxnSpPr>
      <xdr:spPr>
        <a:xfrm>
          <a:off x="13004800" y="619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7" name="円/楕円 326"/>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8"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29" name="円/楕円 328"/>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0" name="テキスト ボックス 329"/>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1" name="円/楕円 330"/>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143527</xdr:rowOff>
    </xdr:from>
    <xdr:ext cx="762000" cy="259045"/>
    <xdr:sp macro="" textlink="">
      <xdr:nvSpPr>
        <xdr:cNvPr id="332" name="テキスト ボックス 331"/>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3" name="円/楕円 332"/>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4" name="テキスト ボックス 333"/>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146050</xdr:rowOff>
    </xdr:from>
    <xdr:to>
      <xdr:col>19</xdr:col>
      <xdr:colOff>6350</xdr:colOff>
      <xdr:row>36</xdr:row>
      <xdr:rowOff>76200</xdr:rowOff>
    </xdr:to>
    <xdr:sp macro="" textlink="">
      <xdr:nvSpPr>
        <xdr:cNvPr id="335" name="円/楕円 334"/>
        <xdr:cNvSpPr/>
      </xdr:nvSpPr>
      <xdr:spPr>
        <a:xfrm>
          <a:off x="12954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86377</xdr:rowOff>
    </xdr:from>
    <xdr:ext cx="762000" cy="259045"/>
    <xdr:sp macro="" textlink="">
      <xdr:nvSpPr>
        <xdr:cNvPr id="336" name="テキスト ボックス 335"/>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老朽化した公共施設の大規模な修繕や建て替えに伴う借入れの公債費が増加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県内</a:t>
          </a:r>
          <a:r>
            <a:rPr kumimoji="1" lang="ja-JP" altLang="ja-JP" sz="1100">
              <a:solidFill>
                <a:schemeClr val="dk1"/>
              </a:solidFill>
              <a:effectLst/>
              <a:latin typeface="+mn-lt"/>
              <a:ea typeface="+mn-ea"/>
              <a:cs typeface="+mn-cs"/>
            </a:rPr>
            <a:t>平均を下回っている。今後、</a:t>
          </a:r>
          <a:r>
            <a:rPr kumimoji="1" lang="ja-JP" altLang="en-US" sz="1100">
              <a:solidFill>
                <a:schemeClr val="dk1"/>
              </a:solidFill>
              <a:effectLst/>
              <a:latin typeface="+mn-lt"/>
              <a:ea typeface="+mn-ea"/>
              <a:cs typeface="+mn-cs"/>
            </a:rPr>
            <a:t>公債費のさらなる増加が見込まれることから、</a:t>
          </a:r>
          <a:r>
            <a:rPr kumimoji="1" lang="ja-JP" altLang="ja-JP" sz="1100">
              <a:solidFill>
                <a:schemeClr val="dk1"/>
              </a:solidFill>
              <a:effectLst/>
              <a:latin typeface="+mn-lt"/>
              <a:ea typeface="+mn-ea"/>
              <a:cs typeface="+mn-cs"/>
            </a:rPr>
            <a:t>引き続き計画的な財源の確保に努め、健全な財政の維持を図っていく。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88138</xdr:rowOff>
    </xdr:to>
    <xdr:cxnSp macro="">
      <xdr:nvCxnSpPr>
        <xdr:cNvPr id="366" name="直線コネクタ 365"/>
        <xdr:cNvCxnSpPr/>
      </xdr:nvCxnSpPr>
      <xdr:spPr>
        <a:xfrm>
          <a:off x="3987800" y="12896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37846</xdr:rowOff>
    </xdr:from>
    <xdr:to>
      <xdr:col>5</xdr:col>
      <xdr:colOff>549275</xdr:colOff>
      <xdr:row>75</xdr:row>
      <xdr:rowOff>42418</xdr:rowOff>
    </xdr:to>
    <xdr:cxnSp macro="">
      <xdr:nvCxnSpPr>
        <xdr:cNvPr id="369" name="直線コネクタ 368"/>
        <xdr:cNvCxnSpPr/>
      </xdr:nvCxnSpPr>
      <xdr:spPr>
        <a:xfrm flipV="1">
          <a:off x="3098800" y="12896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42418</xdr:rowOff>
    </xdr:from>
    <xdr:to>
      <xdr:col>4</xdr:col>
      <xdr:colOff>346075</xdr:colOff>
      <xdr:row>75</xdr:row>
      <xdr:rowOff>56134</xdr:rowOff>
    </xdr:to>
    <xdr:cxnSp macro="">
      <xdr:nvCxnSpPr>
        <xdr:cNvPr id="372" name="直線コネクタ 371"/>
        <xdr:cNvCxnSpPr/>
      </xdr:nvCxnSpPr>
      <xdr:spPr>
        <a:xfrm flipV="1">
          <a:off x="2209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xdr:rowOff>
    </xdr:from>
    <xdr:to>
      <xdr:col>3</xdr:col>
      <xdr:colOff>142875</xdr:colOff>
      <xdr:row>75</xdr:row>
      <xdr:rowOff>56134</xdr:rowOff>
    </xdr:to>
    <xdr:cxnSp macro="">
      <xdr:nvCxnSpPr>
        <xdr:cNvPr id="375" name="直線コネクタ 374"/>
        <xdr:cNvCxnSpPr/>
      </xdr:nvCxnSpPr>
      <xdr:spPr>
        <a:xfrm>
          <a:off x="1320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37338</xdr:rowOff>
    </xdr:from>
    <xdr:to>
      <xdr:col>7</xdr:col>
      <xdr:colOff>66675</xdr:colOff>
      <xdr:row>75</xdr:row>
      <xdr:rowOff>138938</xdr:rowOff>
    </xdr:to>
    <xdr:sp macro="" textlink="">
      <xdr:nvSpPr>
        <xdr:cNvPr id="385" name="円/楕円 384"/>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53865</xdr:rowOff>
    </xdr:from>
    <xdr:ext cx="762000" cy="259045"/>
    <xdr:sp macro="" textlink="">
      <xdr:nvSpPr>
        <xdr:cNvPr id="386" name="公債費該当値テキスト"/>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158496</xdr:rowOff>
    </xdr:from>
    <xdr:to>
      <xdr:col>5</xdr:col>
      <xdr:colOff>600075</xdr:colOff>
      <xdr:row>75</xdr:row>
      <xdr:rowOff>88646</xdr:rowOff>
    </xdr:to>
    <xdr:sp macro="" textlink="">
      <xdr:nvSpPr>
        <xdr:cNvPr id="387" name="円/楕円 386"/>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98823</xdr:rowOff>
    </xdr:from>
    <xdr:ext cx="736600" cy="259045"/>
    <xdr:sp macro="" textlink="">
      <xdr:nvSpPr>
        <xdr:cNvPr id="388" name="テキスト ボックス 387"/>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163068</xdr:rowOff>
    </xdr:from>
    <xdr:to>
      <xdr:col>4</xdr:col>
      <xdr:colOff>396875</xdr:colOff>
      <xdr:row>75</xdr:row>
      <xdr:rowOff>93218</xdr:rowOff>
    </xdr:to>
    <xdr:sp macro="" textlink="">
      <xdr:nvSpPr>
        <xdr:cNvPr id="389" name="円/楕円 388"/>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103395</xdr:rowOff>
    </xdr:from>
    <xdr:ext cx="762000" cy="259045"/>
    <xdr:sp macro="" textlink="">
      <xdr:nvSpPr>
        <xdr:cNvPr id="390" name="テキスト ボックス 389"/>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xdr:rowOff>
    </xdr:from>
    <xdr:to>
      <xdr:col>3</xdr:col>
      <xdr:colOff>193675</xdr:colOff>
      <xdr:row>75</xdr:row>
      <xdr:rowOff>106934</xdr:rowOff>
    </xdr:to>
    <xdr:sp macro="" textlink="">
      <xdr:nvSpPr>
        <xdr:cNvPr id="391" name="円/楕円 390"/>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117111</xdr:rowOff>
    </xdr:from>
    <xdr:ext cx="762000" cy="259045"/>
    <xdr:sp macro="" textlink="">
      <xdr:nvSpPr>
        <xdr:cNvPr id="392" name="テキスト ボックス 391"/>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126492</xdr:rowOff>
    </xdr:from>
    <xdr:to>
      <xdr:col>1</xdr:col>
      <xdr:colOff>676275</xdr:colOff>
      <xdr:row>75</xdr:row>
      <xdr:rowOff>56642</xdr:rowOff>
    </xdr:to>
    <xdr:sp macro="" textlink="">
      <xdr:nvSpPr>
        <xdr:cNvPr id="393" name="円/楕円 392"/>
        <xdr:cNvSpPr/>
      </xdr:nvSpPr>
      <xdr:spPr>
        <a:xfrm>
          <a:off x="1270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66819</xdr:rowOff>
    </xdr:from>
    <xdr:ext cx="762000" cy="259045"/>
    <xdr:sp macro="" textlink="">
      <xdr:nvSpPr>
        <xdr:cNvPr id="394" name="テキスト ボックス 393"/>
        <xdr:cNvSpPr txBox="1"/>
      </xdr:nvSpPr>
      <xdr:spPr>
        <a:xfrm>
          <a:off x="939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公債費以外の比率については、類似団体平均、全国平均を上回って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特に、物件費及び扶助費</a:t>
          </a:r>
          <a:r>
            <a:rPr kumimoji="1" lang="ja-JP" altLang="en-US" sz="1100">
              <a:solidFill>
                <a:schemeClr val="dk1"/>
              </a:solidFill>
              <a:effectLst/>
              <a:latin typeface="+mn-lt"/>
              <a:ea typeface="+mn-ea"/>
              <a:cs typeface="+mn-cs"/>
            </a:rPr>
            <a:t>の割合が高く</a:t>
          </a:r>
          <a:r>
            <a:rPr kumimoji="1" lang="ja-JP" altLang="ja-JP" sz="1100">
              <a:solidFill>
                <a:schemeClr val="dk1"/>
              </a:solidFill>
              <a:effectLst/>
              <a:latin typeface="+mn-lt"/>
              <a:ea typeface="+mn-ea"/>
              <a:cs typeface="+mn-cs"/>
            </a:rPr>
            <a:t>、類似団体との差も大きい。今後とも、行財政改革を進めていくことで、上昇</a:t>
          </a:r>
          <a:r>
            <a:rPr kumimoji="1" lang="ja-JP" altLang="en-US" sz="1100">
              <a:solidFill>
                <a:schemeClr val="dk1"/>
              </a:solidFill>
              <a:effectLst/>
              <a:latin typeface="+mn-lt"/>
              <a:ea typeface="+mn-ea"/>
              <a:cs typeface="+mn-cs"/>
            </a:rPr>
            <a:t>幅を抑えていくよう</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138430</xdr:rowOff>
    </xdr:to>
    <xdr:cxnSp macro="">
      <xdr:nvCxnSpPr>
        <xdr:cNvPr id="425" name="直線コネクタ 424"/>
        <xdr:cNvCxnSpPr/>
      </xdr:nvCxnSpPr>
      <xdr:spPr>
        <a:xfrm>
          <a:off x="15671800" y="13545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5842</xdr:rowOff>
    </xdr:to>
    <xdr:cxnSp macro="">
      <xdr:nvCxnSpPr>
        <xdr:cNvPr id="428" name="直線コネクタ 427"/>
        <xdr:cNvCxnSpPr/>
      </xdr:nvCxnSpPr>
      <xdr:spPr>
        <a:xfrm flipV="1">
          <a:off x="14782800" y="13545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79</xdr:row>
      <xdr:rowOff>5842</xdr:rowOff>
    </xdr:to>
    <xdr:cxnSp macro="">
      <xdr:nvCxnSpPr>
        <xdr:cNvPr id="431" name="直線コネクタ 430"/>
        <xdr:cNvCxnSpPr/>
      </xdr:nvCxnSpPr>
      <xdr:spPr>
        <a:xfrm>
          <a:off x="13893800" y="13376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53848</xdr:rowOff>
    </xdr:to>
    <xdr:cxnSp macro="">
      <xdr:nvCxnSpPr>
        <xdr:cNvPr id="434" name="直線コネクタ 433"/>
        <xdr:cNvCxnSpPr/>
      </xdr:nvCxnSpPr>
      <xdr:spPr>
        <a:xfrm flipV="1">
          <a:off x="13004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6" name="円/楕円 445"/>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7" name="テキスト ボックス 446"/>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48" name="円/楕円 447"/>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49" name="テキスト ボックス 448"/>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50" name="円/楕円 449"/>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51" name="テキスト ボックス 450"/>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2" name="円/楕円 451"/>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89425</xdr:rowOff>
    </xdr:from>
    <xdr:ext cx="762000" cy="259045"/>
    <xdr:sp macro="" textlink="">
      <xdr:nvSpPr>
        <xdr:cNvPr id="453" name="テキスト ボックス 452"/>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埼玉県戸田市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100167</xdr:rowOff>
    </xdr:from>
    <xdr:to>
      <xdr:col>4</xdr:col>
      <xdr:colOff>1117600</xdr:colOff>
      <xdr:row>17</xdr:row>
      <xdr:rowOff>155684</xdr:rowOff>
    </xdr:to>
    <xdr:cxnSp macro="">
      <xdr:nvCxnSpPr>
        <xdr:cNvPr id="52" name="直線コネクタ 51"/>
        <xdr:cNvCxnSpPr/>
      </xdr:nvCxnSpPr>
      <xdr:spPr bwMode="auto">
        <a:xfrm>
          <a:off x="5003800" y="3062442"/>
          <a:ext cx="6477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100167</xdr:rowOff>
    </xdr:from>
    <xdr:to>
      <xdr:col>4</xdr:col>
      <xdr:colOff>469900</xdr:colOff>
      <xdr:row>17</xdr:row>
      <xdr:rowOff>159733</xdr:rowOff>
    </xdr:to>
    <xdr:cxnSp macro="">
      <xdr:nvCxnSpPr>
        <xdr:cNvPr id="55" name="直線コネクタ 54"/>
        <xdr:cNvCxnSpPr/>
      </xdr:nvCxnSpPr>
      <xdr:spPr bwMode="auto">
        <a:xfrm flipV="1">
          <a:off x="4305300" y="3062442"/>
          <a:ext cx="698500" cy="59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159733</xdr:rowOff>
    </xdr:from>
    <xdr:to>
      <xdr:col>3</xdr:col>
      <xdr:colOff>904875</xdr:colOff>
      <xdr:row>17</xdr:row>
      <xdr:rowOff>167244</xdr:rowOff>
    </xdr:to>
    <xdr:cxnSp macro="">
      <xdr:nvCxnSpPr>
        <xdr:cNvPr id="58" name="直線コネクタ 57"/>
        <xdr:cNvCxnSpPr/>
      </xdr:nvCxnSpPr>
      <xdr:spPr bwMode="auto">
        <a:xfrm flipV="1">
          <a:off x="3606800" y="3122008"/>
          <a:ext cx="6985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59607</xdr:rowOff>
    </xdr:from>
    <xdr:to>
      <xdr:col>3</xdr:col>
      <xdr:colOff>206375</xdr:colOff>
      <xdr:row>17</xdr:row>
      <xdr:rowOff>167244</xdr:rowOff>
    </xdr:to>
    <xdr:cxnSp macro="">
      <xdr:nvCxnSpPr>
        <xdr:cNvPr id="61" name="直線コネクタ 60"/>
        <xdr:cNvCxnSpPr/>
      </xdr:nvCxnSpPr>
      <xdr:spPr bwMode="auto">
        <a:xfrm>
          <a:off x="2908300" y="3021882"/>
          <a:ext cx="698500" cy="10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104884</xdr:rowOff>
    </xdr:from>
    <xdr:to>
      <xdr:col>5</xdr:col>
      <xdr:colOff>34925</xdr:colOff>
      <xdr:row>18</xdr:row>
      <xdr:rowOff>35034</xdr:rowOff>
    </xdr:to>
    <xdr:sp macro="" textlink="">
      <xdr:nvSpPr>
        <xdr:cNvPr id="71" name="円/楕円 70"/>
        <xdr:cNvSpPr/>
      </xdr:nvSpPr>
      <xdr:spPr bwMode="auto">
        <a:xfrm>
          <a:off x="5600700" y="306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76961</xdr:rowOff>
    </xdr:from>
    <xdr:ext cx="762000" cy="259045"/>
    <xdr:sp macro="" textlink="">
      <xdr:nvSpPr>
        <xdr:cNvPr id="72" name="人口1人当たり決算額の推移該当値テキスト130"/>
        <xdr:cNvSpPr txBox="1"/>
      </xdr:nvSpPr>
      <xdr:spPr>
        <a:xfrm>
          <a:off x="5740400" y="30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49367</xdr:rowOff>
    </xdr:from>
    <xdr:to>
      <xdr:col>4</xdr:col>
      <xdr:colOff>520700</xdr:colOff>
      <xdr:row>17</xdr:row>
      <xdr:rowOff>150967</xdr:rowOff>
    </xdr:to>
    <xdr:sp macro="" textlink="">
      <xdr:nvSpPr>
        <xdr:cNvPr id="73" name="円/楕円 72"/>
        <xdr:cNvSpPr/>
      </xdr:nvSpPr>
      <xdr:spPr bwMode="auto">
        <a:xfrm>
          <a:off x="4953000" y="301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135744</xdr:rowOff>
    </xdr:from>
    <xdr:ext cx="736600" cy="259045"/>
    <xdr:sp macro="" textlink="">
      <xdr:nvSpPr>
        <xdr:cNvPr id="74" name="テキスト ボックス 73"/>
        <xdr:cNvSpPr txBox="1"/>
      </xdr:nvSpPr>
      <xdr:spPr>
        <a:xfrm>
          <a:off x="4622800" y="309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108933</xdr:rowOff>
    </xdr:from>
    <xdr:to>
      <xdr:col>3</xdr:col>
      <xdr:colOff>955675</xdr:colOff>
      <xdr:row>18</xdr:row>
      <xdr:rowOff>39083</xdr:rowOff>
    </xdr:to>
    <xdr:sp macro="" textlink="">
      <xdr:nvSpPr>
        <xdr:cNvPr id="75" name="円/楕円 74"/>
        <xdr:cNvSpPr/>
      </xdr:nvSpPr>
      <xdr:spPr bwMode="auto">
        <a:xfrm>
          <a:off x="4254500" y="307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23860</xdr:rowOff>
    </xdr:from>
    <xdr:ext cx="762000" cy="259045"/>
    <xdr:sp macro="" textlink="">
      <xdr:nvSpPr>
        <xdr:cNvPr id="76" name="テキスト ボックス 75"/>
        <xdr:cNvSpPr txBox="1"/>
      </xdr:nvSpPr>
      <xdr:spPr>
        <a:xfrm>
          <a:off x="3924300" y="315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116444</xdr:rowOff>
    </xdr:from>
    <xdr:to>
      <xdr:col>3</xdr:col>
      <xdr:colOff>257175</xdr:colOff>
      <xdr:row>18</xdr:row>
      <xdr:rowOff>46594</xdr:rowOff>
    </xdr:to>
    <xdr:sp macro="" textlink="">
      <xdr:nvSpPr>
        <xdr:cNvPr id="77" name="円/楕円 76"/>
        <xdr:cNvSpPr/>
      </xdr:nvSpPr>
      <xdr:spPr bwMode="auto">
        <a:xfrm>
          <a:off x="3556000" y="307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31371</xdr:rowOff>
    </xdr:from>
    <xdr:ext cx="762000" cy="259045"/>
    <xdr:sp macro="" textlink="">
      <xdr:nvSpPr>
        <xdr:cNvPr id="78" name="テキスト ボックス 77"/>
        <xdr:cNvSpPr txBox="1"/>
      </xdr:nvSpPr>
      <xdr:spPr>
        <a:xfrm>
          <a:off x="3225800" y="31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8807</xdr:rowOff>
    </xdr:from>
    <xdr:to>
      <xdr:col>2</xdr:col>
      <xdr:colOff>692150</xdr:colOff>
      <xdr:row>17</xdr:row>
      <xdr:rowOff>110407</xdr:rowOff>
    </xdr:to>
    <xdr:sp macro="" textlink="">
      <xdr:nvSpPr>
        <xdr:cNvPr id="79" name="円/楕円 78"/>
        <xdr:cNvSpPr/>
      </xdr:nvSpPr>
      <xdr:spPr bwMode="auto">
        <a:xfrm>
          <a:off x="2857500" y="297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95184</xdr:rowOff>
    </xdr:from>
    <xdr:ext cx="762000" cy="259045"/>
    <xdr:sp macro="" textlink="">
      <xdr:nvSpPr>
        <xdr:cNvPr id="80" name="テキスト ボックス 79"/>
        <xdr:cNvSpPr txBox="1"/>
      </xdr:nvSpPr>
      <xdr:spPr>
        <a:xfrm>
          <a:off x="2527300" y="30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59041</xdr:rowOff>
    </xdr:from>
    <xdr:to>
      <xdr:col>4</xdr:col>
      <xdr:colOff>1117600</xdr:colOff>
      <xdr:row>36</xdr:row>
      <xdr:rowOff>86375</xdr:rowOff>
    </xdr:to>
    <xdr:cxnSp macro="">
      <xdr:nvCxnSpPr>
        <xdr:cNvPr id="115" name="直線コネクタ 114"/>
        <xdr:cNvCxnSpPr/>
      </xdr:nvCxnSpPr>
      <xdr:spPr bwMode="auto">
        <a:xfrm flipV="1">
          <a:off x="5003800" y="7012291"/>
          <a:ext cx="6477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86375</xdr:rowOff>
    </xdr:from>
    <xdr:to>
      <xdr:col>4</xdr:col>
      <xdr:colOff>469900</xdr:colOff>
      <xdr:row>36</xdr:row>
      <xdr:rowOff>119783</xdr:rowOff>
    </xdr:to>
    <xdr:cxnSp macro="">
      <xdr:nvCxnSpPr>
        <xdr:cNvPr id="118" name="直線コネクタ 117"/>
        <xdr:cNvCxnSpPr/>
      </xdr:nvCxnSpPr>
      <xdr:spPr bwMode="auto">
        <a:xfrm flipV="1">
          <a:off x="4305300" y="7039625"/>
          <a:ext cx="698500" cy="3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79908</xdr:rowOff>
    </xdr:from>
    <xdr:to>
      <xdr:col>3</xdr:col>
      <xdr:colOff>904875</xdr:colOff>
      <xdr:row>36</xdr:row>
      <xdr:rowOff>119783</xdr:rowOff>
    </xdr:to>
    <xdr:cxnSp macro="">
      <xdr:nvCxnSpPr>
        <xdr:cNvPr id="121" name="直線コネクタ 120"/>
        <xdr:cNvCxnSpPr/>
      </xdr:nvCxnSpPr>
      <xdr:spPr bwMode="auto">
        <a:xfrm>
          <a:off x="3606800" y="7033158"/>
          <a:ext cx="698500" cy="3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79908</xdr:rowOff>
    </xdr:from>
    <xdr:to>
      <xdr:col>3</xdr:col>
      <xdr:colOff>206375</xdr:colOff>
      <xdr:row>36</xdr:row>
      <xdr:rowOff>114133</xdr:rowOff>
    </xdr:to>
    <xdr:cxnSp macro="">
      <xdr:nvCxnSpPr>
        <xdr:cNvPr id="124" name="直線コネクタ 123"/>
        <xdr:cNvCxnSpPr/>
      </xdr:nvCxnSpPr>
      <xdr:spPr bwMode="auto">
        <a:xfrm flipV="1">
          <a:off x="2908300" y="7033158"/>
          <a:ext cx="698500" cy="3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8241</xdr:rowOff>
    </xdr:from>
    <xdr:to>
      <xdr:col>5</xdr:col>
      <xdr:colOff>34925</xdr:colOff>
      <xdr:row>36</xdr:row>
      <xdr:rowOff>109841</xdr:rowOff>
    </xdr:to>
    <xdr:sp macro="" textlink="">
      <xdr:nvSpPr>
        <xdr:cNvPr id="134" name="円/楕円 133"/>
        <xdr:cNvSpPr/>
      </xdr:nvSpPr>
      <xdr:spPr bwMode="auto">
        <a:xfrm>
          <a:off x="5600700" y="696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323218</xdr:rowOff>
    </xdr:from>
    <xdr:ext cx="762000" cy="259045"/>
    <xdr:sp macro="" textlink="">
      <xdr:nvSpPr>
        <xdr:cNvPr id="135" name="人口1人当たり決算額の推移該当値テキスト445"/>
        <xdr:cNvSpPr txBox="1"/>
      </xdr:nvSpPr>
      <xdr:spPr>
        <a:xfrm>
          <a:off x="5740400" y="693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35575</xdr:rowOff>
    </xdr:from>
    <xdr:to>
      <xdr:col>4</xdr:col>
      <xdr:colOff>520700</xdr:colOff>
      <xdr:row>36</xdr:row>
      <xdr:rowOff>137175</xdr:rowOff>
    </xdr:to>
    <xdr:sp macro="" textlink="">
      <xdr:nvSpPr>
        <xdr:cNvPr id="136" name="円/楕円 135"/>
        <xdr:cNvSpPr/>
      </xdr:nvSpPr>
      <xdr:spPr bwMode="auto">
        <a:xfrm>
          <a:off x="4953000" y="69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121952</xdr:rowOff>
    </xdr:from>
    <xdr:ext cx="736600" cy="259045"/>
    <xdr:sp macro="" textlink="">
      <xdr:nvSpPr>
        <xdr:cNvPr id="137" name="テキスト ボックス 136"/>
        <xdr:cNvSpPr txBox="1"/>
      </xdr:nvSpPr>
      <xdr:spPr>
        <a:xfrm>
          <a:off x="4622800" y="707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68983</xdr:rowOff>
    </xdr:from>
    <xdr:to>
      <xdr:col>3</xdr:col>
      <xdr:colOff>955675</xdr:colOff>
      <xdr:row>36</xdr:row>
      <xdr:rowOff>170583</xdr:rowOff>
    </xdr:to>
    <xdr:sp macro="" textlink="">
      <xdr:nvSpPr>
        <xdr:cNvPr id="138" name="円/楕円 137"/>
        <xdr:cNvSpPr/>
      </xdr:nvSpPr>
      <xdr:spPr bwMode="auto">
        <a:xfrm>
          <a:off x="4254500" y="702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155360</xdr:rowOff>
    </xdr:from>
    <xdr:ext cx="762000" cy="259045"/>
    <xdr:sp macro="" textlink="">
      <xdr:nvSpPr>
        <xdr:cNvPr id="139" name="テキスト ボックス 138"/>
        <xdr:cNvSpPr txBox="1"/>
      </xdr:nvSpPr>
      <xdr:spPr>
        <a:xfrm>
          <a:off x="3924300" y="710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29108</xdr:rowOff>
    </xdr:from>
    <xdr:to>
      <xdr:col>3</xdr:col>
      <xdr:colOff>257175</xdr:colOff>
      <xdr:row>36</xdr:row>
      <xdr:rowOff>130708</xdr:rowOff>
    </xdr:to>
    <xdr:sp macro="" textlink="">
      <xdr:nvSpPr>
        <xdr:cNvPr id="140" name="円/楕円 139"/>
        <xdr:cNvSpPr/>
      </xdr:nvSpPr>
      <xdr:spPr bwMode="auto">
        <a:xfrm>
          <a:off x="3556000" y="69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115485</xdr:rowOff>
    </xdr:from>
    <xdr:ext cx="762000" cy="259045"/>
    <xdr:sp macro="" textlink="">
      <xdr:nvSpPr>
        <xdr:cNvPr id="141" name="テキスト ボックス 140"/>
        <xdr:cNvSpPr txBox="1"/>
      </xdr:nvSpPr>
      <xdr:spPr>
        <a:xfrm>
          <a:off x="3225800" y="70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63333</xdr:rowOff>
    </xdr:from>
    <xdr:to>
      <xdr:col>2</xdr:col>
      <xdr:colOff>692150</xdr:colOff>
      <xdr:row>36</xdr:row>
      <xdr:rowOff>164933</xdr:rowOff>
    </xdr:to>
    <xdr:sp macro="" textlink="">
      <xdr:nvSpPr>
        <xdr:cNvPr id="142" name="円/楕円 141"/>
        <xdr:cNvSpPr/>
      </xdr:nvSpPr>
      <xdr:spPr bwMode="auto">
        <a:xfrm>
          <a:off x="2857500" y="701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149710</xdr:rowOff>
    </xdr:from>
    <xdr:ext cx="762000" cy="259045"/>
    <xdr:sp macro="" textlink="">
      <xdr:nvSpPr>
        <xdr:cNvPr id="143" name="テキスト ボックス 142"/>
        <xdr:cNvSpPr txBox="1"/>
      </xdr:nvSpPr>
      <xdr:spPr>
        <a:xfrm>
          <a:off x="2527300" y="710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103059</xdr:rowOff>
    </xdr:from>
    <xdr:to>
      <xdr:col>6</xdr:col>
      <xdr:colOff>511175</xdr:colOff>
      <xdr:row>35</xdr:row>
      <xdr:rowOff>126768</xdr:rowOff>
    </xdr:to>
    <xdr:cxnSp macro="">
      <xdr:nvCxnSpPr>
        <xdr:cNvPr id="63" name="直線コネクタ 62"/>
        <xdr:cNvCxnSpPr/>
      </xdr:nvCxnSpPr>
      <xdr:spPr>
        <a:xfrm>
          <a:off x="3797300" y="6103809"/>
          <a:ext cx="8382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78109</xdr:rowOff>
    </xdr:from>
    <xdr:to>
      <xdr:col>5</xdr:col>
      <xdr:colOff>358775</xdr:colOff>
      <xdr:row>35</xdr:row>
      <xdr:rowOff>103059</xdr:rowOff>
    </xdr:to>
    <xdr:cxnSp macro="">
      <xdr:nvCxnSpPr>
        <xdr:cNvPr id="66" name="直線コネクタ 65"/>
        <xdr:cNvCxnSpPr/>
      </xdr:nvCxnSpPr>
      <xdr:spPr>
        <a:xfrm>
          <a:off x="2908300" y="6078859"/>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73798</xdr:rowOff>
    </xdr:from>
    <xdr:to>
      <xdr:col>4</xdr:col>
      <xdr:colOff>155575</xdr:colOff>
      <xdr:row>35</xdr:row>
      <xdr:rowOff>78109</xdr:rowOff>
    </xdr:to>
    <xdr:cxnSp macro="">
      <xdr:nvCxnSpPr>
        <xdr:cNvPr id="69" name="直線コネクタ 68"/>
        <xdr:cNvCxnSpPr/>
      </xdr:nvCxnSpPr>
      <xdr:spPr>
        <a:xfrm>
          <a:off x="2019300" y="6074548"/>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114228</xdr:rowOff>
    </xdr:from>
    <xdr:to>
      <xdr:col>2</xdr:col>
      <xdr:colOff>638175</xdr:colOff>
      <xdr:row>35</xdr:row>
      <xdr:rowOff>73798</xdr:rowOff>
    </xdr:to>
    <xdr:cxnSp macro="">
      <xdr:nvCxnSpPr>
        <xdr:cNvPr id="72" name="直線コネクタ 71"/>
        <xdr:cNvCxnSpPr/>
      </xdr:nvCxnSpPr>
      <xdr:spPr>
        <a:xfrm>
          <a:off x="1130300" y="5943528"/>
          <a:ext cx="889000" cy="1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75968</xdr:rowOff>
    </xdr:from>
    <xdr:to>
      <xdr:col>6</xdr:col>
      <xdr:colOff>561975</xdr:colOff>
      <xdr:row>36</xdr:row>
      <xdr:rowOff>6118</xdr:rowOff>
    </xdr:to>
    <xdr:sp macro="" textlink="">
      <xdr:nvSpPr>
        <xdr:cNvPr id="82" name="円/楕円 81"/>
        <xdr:cNvSpPr/>
      </xdr:nvSpPr>
      <xdr:spPr>
        <a:xfrm>
          <a:off x="4584700" y="60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54395</xdr:rowOff>
    </xdr:from>
    <xdr:ext cx="534377" cy="259045"/>
    <xdr:sp macro="" textlink="">
      <xdr:nvSpPr>
        <xdr:cNvPr id="83" name="人件費該当値テキスト"/>
        <xdr:cNvSpPr txBox="1"/>
      </xdr:nvSpPr>
      <xdr:spPr>
        <a:xfrm>
          <a:off x="4686300" y="605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52259</xdr:rowOff>
    </xdr:from>
    <xdr:to>
      <xdr:col>5</xdr:col>
      <xdr:colOff>409575</xdr:colOff>
      <xdr:row>35</xdr:row>
      <xdr:rowOff>153859</xdr:rowOff>
    </xdr:to>
    <xdr:sp macro="" textlink="">
      <xdr:nvSpPr>
        <xdr:cNvPr id="84" name="円/楕円 83"/>
        <xdr:cNvSpPr/>
      </xdr:nvSpPr>
      <xdr:spPr>
        <a:xfrm>
          <a:off x="3746500" y="60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144986</xdr:rowOff>
    </xdr:from>
    <xdr:ext cx="534377" cy="259045"/>
    <xdr:sp macro="" textlink="">
      <xdr:nvSpPr>
        <xdr:cNvPr id="85" name="テキスト ボックス 84"/>
        <xdr:cNvSpPr txBox="1"/>
      </xdr:nvSpPr>
      <xdr:spPr>
        <a:xfrm>
          <a:off x="3530111" y="61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27309</xdr:rowOff>
    </xdr:from>
    <xdr:to>
      <xdr:col>4</xdr:col>
      <xdr:colOff>206375</xdr:colOff>
      <xdr:row>35</xdr:row>
      <xdr:rowOff>128909</xdr:rowOff>
    </xdr:to>
    <xdr:sp macro="" textlink="">
      <xdr:nvSpPr>
        <xdr:cNvPr id="86" name="円/楕円 85"/>
        <xdr:cNvSpPr/>
      </xdr:nvSpPr>
      <xdr:spPr>
        <a:xfrm>
          <a:off x="2857500" y="60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120036</xdr:rowOff>
    </xdr:from>
    <xdr:ext cx="534377" cy="259045"/>
    <xdr:sp macro="" textlink="">
      <xdr:nvSpPr>
        <xdr:cNvPr id="87" name="テキスト ボックス 86"/>
        <xdr:cNvSpPr txBox="1"/>
      </xdr:nvSpPr>
      <xdr:spPr>
        <a:xfrm>
          <a:off x="2641111" y="61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22998</xdr:rowOff>
    </xdr:from>
    <xdr:to>
      <xdr:col>3</xdr:col>
      <xdr:colOff>3175</xdr:colOff>
      <xdr:row>35</xdr:row>
      <xdr:rowOff>124598</xdr:rowOff>
    </xdr:to>
    <xdr:sp macro="" textlink="">
      <xdr:nvSpPr>
        <xdr:cNvPr id="88" name="円/楕円 87"/>
        <xdr:cNvSpPr/>
      </xdr:nvSpPr>
      <xdr:spPr>
        <a:xfrm>
          <a:off x="1968500" y="6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115725</xdr:rowOff>
    </xdr:from>
    <xdr:ext cx="534377" cy="259045"/>
    <xdr:sp macro="" textlink="">
      <xdr:nvSpPr>
        <xdr:cNvPr id="89" name="テキスト ボックス 88"/>
        <xdr:cNvSpPr txBox="1"/>
      </xdr:nvSpPr>
      <xdr:spPr>
        <a:xfrm>
          <a:off x="1752111" y="61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63428</xdr:rowOff>
    </xdr:from>
    <xdr:to>
      <xdr:col>1</xdr:col>
      <xdr:colOff>485775</xdr:colOff>
      <xdr:row>34</xdr:row>
      <xdr:rowOff>165028</xdr:rowOff>
    </xdr:to>
    <xdr:sp macro="" textlink="">
      <xdr:nvSpPr>
        <xdr:cNvPr id="90" name="円/楕円 89"/>
        <xdr:cNvSpPr/>
      </xdr:nvSpPr>
      <xdr:spPr>
        <a:xfrm>
          <a:off x="1079500" y="58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156155</xdr:rowOff>
    </xdr:from>
    <xdr:ext cx="534377" cy="259045"/>
    <xdr:sp macro="" textlink="">
      <xdr:nvSpPr>
        <xdr:cNvPr id="91" name="テキスト ボックス 90"/>
        <xdr:cNvSpPr txBox="1"/>
      </xdr:nvSpPr>
      <xdr:spPr>
        <a:xfrm>
          <a:off x="863111" y="59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57976</xdr:rowOff>
    </xdr:from>
    <xdr:to>
      <xdr:col>6</xdr:col>
      <xdr:colOff>511175</xdr:colOff>
      <xdr:row>55</xdr:row>
      <xdr:rowOff>85179</xdr:rowOff>
    </xdr:to>
    <xdr:cxnSp macro="">
      <xdr:nvCxnSpPr>
        <xdr:cNvPr id="119" name="直線コネクタ 118"/>
        <xdr:cNvCxnSpPr/>
      </xdr:nvCxnSpPr>
      <xdr:spPr>
        <a:xfrm>
          <a:off x="3797300" y="9487726"/>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57976</xdr:rowOff>
    </xdr:from>
    <xdr:to>
      <xdr:col>5</xdr:col>
      <xdr:colOff>358775</xdr:colOff>
      <xdr:row>55</xdr:row>
      <xdr:rowOff>97775</xdr:rowOff>
    </xdr:to>
    <xdr:cxnSp macro="">
      <xdr:nvCxnSpPr>
        <xdr:cNvPr id="122" name="直線コネクタ 121"/>
        <xdr:cNvCxnSpPr/>
      </xdr:nvCxnSpPr>
      <xdr:spPr>
        <a:xfrm flipV="1">
          <a:off x="2908300" y="9487726"/>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97775</xdr:rowOff>
    </xdr:from>
    <xdr:to>
      <xdr:col>4</xdr:col>
      <xdr:colOff>155575</xdr:colOff>
      <xdr:row>55</xdr:row>
      <xdr:rowOff>120955</xdr:rowOff>
    </xdr:to>
    <xdr:cxnSp macro="">
      <xdr:nvCxnSpPr>
        <xdr:cNvPr id="125" name="直線コネクタ 124"/>
        <xdr:cNvCxnSpPr/>
      </xdr:nvCxnSpPr>
      <xdr:spPr>
        <a:xfrm flipV="1">
          <a:off x="2019300" y="9527525"/>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82870</xdr:rowOff>
    </xdr:from>
    <xdr:to>
      <xdr:col>2</xdr:col>
      <xdr:colOff>638175</xdr:colOff>
      <xdr:row>55</xdr:row>
      <xdr:rowOff>120955</xdr:rowOff>
    </xdr:to>
    <xdr:cxnSp macro="">
      <xdr:nvCxnSpPr>
        <xdr:cNvPr id="128" name="直線コネクタ 127"/>
        <xdr:cNvCxnSpPr/>
      </xdr:nvCxnSpPr>
      <xdr:spPr>
        <a:xfrm>
          <a:off x="1130300" y="9512620"/>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34379</xdr:rowOff>
    </xdr:from>
    <xdr:to>
      <xdr:col>6</xdr:col>
      <xdr:colOff>561975</xdr:colOff>
      <xdr:row>55</xdr:row>
      <xdr:rowOff>135979</xdr:rowOff>
    </xdr:to>
    <xdr:sp macro="" textlink="">
      <xdr:nvSpPr>
        <xdr:cNvPr id="138" name="円/楕円 137"/>
        <xdr:cNvSpPr/>
      </xdr:nvSpPr>
      <xdr:spPr>
        <a:xfrm>
          <a:off x="45847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57256</xdr:rowOff>
    </xdr:from>
    <xdr:ext cx="534377" cy="259045"/>
    <xdr:sp macro="" textlink="">
      <xdr:nvSpPr>
        <xdr:cNvPr id="139" name="物件費該当値テキスト"/>
        <xdr:cNvSpPr txBox="1"/>
      </xdr:nvSpPr>
      <xdr:spPr>
        <a:xfrm>
          <a:off x="4686300" y="93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64,885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7176</xdr:rowOff>
    </xdr:from>
    <xdr:to>
      <xdr:col>5</xdr:col>
      <xdr:colOff>409575</xdr:colOff>
      <xdr:row>55</xdr:row>
      <xdr:rowOff>108776</xdr:rowOff>
    </xdr:to>
    <xdr:sp macro="" textlink="">
      <xdr:nvSpPr>
        <xdr:cNvPr id="140" name="円/楕円 139"/>
        <xdr:cNvSpPr/>
      </xdr:nvSpPr>
      <xdr:spPr>
        <a:xfrm>
          <a:off x="3746500" y="94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125303</xdr:rowOff>
    </xdr:from>
    <xdr:ext cx="534377" cy="259045"/>
    <xdr:sp macro="" textlink="">
      <xdr:nvSpPr>
        <xdr:cNvPr id="141" name="テキスト ボックス 140"/>
        <xdr:cNvSpPr txBox="1"/>
      </xdr:nvSpPr>
      <xdr:spPr>
        <a:xfrm>
          <a:off x="3530111" y="9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46975</xdr:rowOff>
    </xdr:from>
    <xdr:to>
      <xdr:col>4</xdr:col>
      <xdr:colOff>206375</xdr:colOff>
      <xdr:row>55</xdr:row>
      <xdr:rowOff>148575</xdr:rowOff>
    </xdr:to>
    <xdr:sp macro="" textlink="">
      <xdr:nvSpPr>
        <xdr:cNvPr id="142" name="円/楕円 141"/>
        <xdr:cNvSpPr/>
      </xdr:nvSpPr>
      <xdr:spPr>
        <a:xfrm>
          <a:off x="2857500" y="94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165102</xdr:rowOff>
    </xdr:from>
    <xdr:ext cx="534377" cy="259045"/>
    <xdr:sp macro="" textlink="">
      <xdr:nvSpPr>
        <xdr:cNvPr id="143" name="テキスト ボックス 142"/>
        <xdr:cNvSpPr txBox="1"/>
      </xdr:nvSpPr>
      <xdr:spPr>
        <a:xfrm>
          <a:off x="2641111" y="92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70155</xdr:rowOff>
    </xdr:from>
    <xdr:to>
      <xdr:col>3</xdr:col>
      <xdr:colOff>3175</xdr:colOff>
      <xdr:row>56</xdr:row>
      <xdr:rowOff>305</xdr:rowOff>
    </xdr:to>
    <xdr:sp macro="" textlink="">
      <xdr:nvSpPr>
        <xdr:cNvPr id="144" name="円/楕円 143"/>
        <xdr:cNvSpPr/>
      </xdr:nvSpPr>
      <xdr:spPr>
        <a:xfrm>
          <a:off x="1968500" y="9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16832</xdr:rowOff>
    </xdr:from>
    <xdr:ext cx="534377" cy="259045"/>
    <xdr:sp macro="" textlink="">
      <xdr:nvSpPr>
        <xdr:cNvPr id="145" name="テキスト ボックス 144"/>
        <xdr:cNvSpPr txBox="1"/>
      </xdr:nvSpPr>
      <xdr:spPr>
        <a:xfrm>
          <a:off x="1752111" y="9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32070</xdr:rowOff>
    </xdr:from>
    <xdr:to>
      <xdr:col>1</xdr:col>
      <xdr:colOff>485775</xdr:colOff>
      <xdr:row>55</xdr:row>
      <xdr:rowOff>133670</xdr:rowOff>
    </xdr:to>
    <xdr:sp macro="" textlink="">
      <xdr:nvSpPr>
        <xdr:cNvPr id="146" name="円/楕円 145"/>
        <xdr:cNvSpPr/>
      </xdr:nvSpPr>
      <xdr:spPr>
        <a:xfrm>
          <a:off x="1079500" y="94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150197</xdr:rowOff>
    </xdr:from>
    <xdr:ext cx="534377" cy="259045"/>
    <xdr:sp macro="" textlink="">
      <xdr:nvSpPr>
        <xdr:cNvPr id="147" name="テキスト ボックス 146"/>
        <xdr:cNvSpPr txBox="1"/>
      </xdr:nvSpPr>
      <xdr:spPr>
        <a:xfrm>
          <a:off x="863111" y="92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10540</xdr:rowOff>
    </xdr:from>
    <xdr:to>
      <xdr:col>6</xdr:col>
      <xdr:colOff>511175</xdr:colOff>
      <xdr:row>78</xdr:row>
      <xdr:rowOff>25527</xdr:rowOff>
    </xdr:to>
    <xdr:cxnSp macro="">
      <xdr:nvCxnSpPr>
        <xdr:cNvPr id="176" name="直線コネクタ 175"/>
        <xdr:cNvCxnSpPr/>
      </xdr:nvCxnSpPr>
      <xdr:spPr>
        <a:xfrm flipV="1">
          <a:off x="3797300" y="13383640"/>
          <a:ext cx="8382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25527</xdr:rowOff>
    </xdr:from>
    <xdr:to>
      <xdr:col>5</xdr:col>
      <xdr:colOff>358775</xdr:colOff>
      <xdr:row>78</xdr:row>
      <xdr:rowOff>26036</xdr:rowOff>
    </xdr:to>
    <xdr:cxnSp macro="">
      <xdr:nvCxnSpPr>
        <xdr:cNvPr id="179" name="直線コネクタ 178"/>
        <xdr:cNvCxnSpPr/>
      </xdr:nvCxnSpPr>
      <xdr:spPr>
        <a:xfrm flipV="1">
          <a:off x="2908300" y="13398627"/>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19813</xdr:rowOff>
    </xdr:from>
    <xdr:to>
      <xdr:col>4</xdr:col>
      <xdr:colOff>155575</xdr:colOff>
      <xdr:row>78</xdr:row>
      <xdr:rowOff>26036</xdr:rowOff>
    </xdr:to>
    <xdr:cxnSp macro="">
      <xdr:nvCxnSpPr>
        <xdr:cNvPr id="182" name="直線コネクタ 181"/>
        <xdr:cNvCxnSpPr/>
      </xdr:nvCxnSpPr>
      <xdr:spPr>
        <a:xfrm>
          <a:off x="2019300" y="13392913"/>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157987</xdr:rowOff>
    </xdr:from>
    <xdr:to>
      <xdr:col>2</xdr:col>
      <xdr:colOff>638175</xdr:colOff>
      <xdr:row>78</xdr:row>
      <xdr:rowOff>19813</xdr:rowOff>
    </xdr:to>
    <xdr:cxnSp macro="">
      <xdr:nvCxnSpPr>
        <xdr:cNvPr id="185" name="直線コネクタ 184"/>
        <xdr:cNvCxnSpPr/>
      </xdr:nvCxnSpPr>
      <xdr:spPr>
        <a:xfrm>
          <a:off x="1130300" y="13359637"/>
          <a:ext cx="889000" cy="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131190</xdr:rowOff>
    </xdr:from>
    <xdr:to>
      <xdr:col>6</xdr:col>
      <xdr:colOff>561975</xdr:colOff>
      <xdr:row>78</xdr:row>
      <xdr:rowOff>61340</xdr:rowOff>
    </xdr:to>
    <xdr:sp macro="" textlink="">
      <xdr:nvSpPr>
        <xdr:cNvPr id="195" name="円/楕円 194"/>
        <xdr:cNvSpPr/>
      </xdr:nvSpPr>
      <xdr:spPr>
        <a:xfrm>
          <a:off x="4584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109617</xdr:rowOff>
    </xdr:from>
    <xdr:ext cx="469744" cy="259045"/>
    <xdr:sp macro="" textlink="">
      <xdr:nvSpPr>
        <xdr:cNvPr id="196" name="維持補修費該当値テキスト"/>
        <xdr:cNvSpPr txBox="1"/>
      </xdr:nvSpPr>
      <xdr:spPr>
        <a:xfrm>
          <a:off x="4686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146177</xdr:rowOff>
    </xdr:from>
    <xdr:to>
      <xdr:col>5</xdr:col>
      <xdr:colOff>409575</xdr:colOff>
      <xdr:row>78</xdr:row>
      <xdr:rowOff>76327</xdr:rowOff>
    </xdr:to>
    <xdr:sp macro="" textlink="">
      <xdr:nvSpPr>
        <xdr:cNvPr id="197" name="円/楕円 196"/>
        <xdr:cNvSpPr/>
      </xdr:nvSpPr>
      <xdr:spPr>
        <a:xfrm>
          <a:off x="3746500" y="133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67454</xdr:rowOff>
    </xdr:from>
    <xdr:ext cx="469744" cy="259045"/>
    <xdr:sp macro="" textlink="">
      <xdr:nvSpPr>
        <xdr:cNvPr id="198" name="テキスト ボックス 197"/>
        <xdr:cNvSpPr txBox="1"/>
      </xdr:nvSpPr>
      <xdr:spPr>
        <a:xfrm>
          <a:off x="3562427" y="134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146686</xdr:rowOff>
    </xdr:from>
    <xdr:to>
      <xdr:col>4</xdr:col>
      <xdr:colOff>206375</xdr:colOff>
      <xdr:row>78</xdr:row>
      <xdr:rowOff>76836</xdr:rowOff>
    </xdr:to>
    <xdr:sp macro="" textlink="">
      <xdr:nvSpPr>
        <xdr:cNvPr id="199" name="円/楕円 198"/>
        <xdr:cNvSpPr/>
      </xdr:nvSpPr>
      <xdr:spPr>
        <a:xfrm>
          <a:off x="2857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67963</xdr:rowOff>
    </xdr:from>
    <xdr:ext cx="469744" cy="259045"/>
    <xdr:sp macro="" textlink="">
      <xdr:nvSpPr>
        <xdr:cNvPr id="200" name="テキスト ボックス 199"/>
        <xdr:cNvSpPr txBox="1"/>
      </xdr:nvSpPr>
      <xdr:spPr>
        <a:xfrm>
          <a:off x="2673427" y="134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140463</xdr:rowOff>
    </xdr:from>
    <xdr:to>
      <xdr:col>3</xdr:col>
      <xdr:colOff>3175</xdr:colOff>
      <xdr:row>78</xdr:row>
      <xdr:rowOff>70613</xdr:rowOff>
    </xdr:to>
    <xdr:sp macro="" textlink="">
      <xdr:nvSpPr>
        <xdr:cNvPr id="201" name="円/楕円 200"/>
        <xdr:cNvSpPr/>
      </xdr:nvSpPr>
      <xdr:spPr>
        <a:xfrm>
          <a:off x="1968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61740</xdr:rowOff>
    </xdr:from>
    <xdr:ext cx="469744" cy="259045"/>
    <xdr:sp macro="" textlink="">
      <xdr:nvSpPr>
        <xdr:cNvPr id="202" name="テキスト ボックス 201"/>
        <xdr:cNvSpPr txBox="1"/>
      </xdr:nvSpPr>
      <xdr:spPr>
        <a:xfrm>
          <a:off x="1784427" y="1343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107187</xdr:rowOff>
    </xdr:from>
    <xdr:to>
      <xdr:col>1</xdr:col>
      <xdr:colOff>485775</xdr:colOff>
      <xdr:row>78</xdr:row>
      <xdr:rowOff>37337</xdr:rowOff>
    </xdr:to>
    <xdr:sp macro="" textlink="">
      <xdr:nvSpPr>
        <xdr:cNvPr id="203" name="円/楕円 202"/>
        <xdr:cNvSpPr/>
      </xdr:nvSpPr>
      <xdr:spPr>
        <a:xfrm>
          <a:off x="1079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28464</xdr:rowOff>
    </xdr:from>
    <xdr:ext cx="469744" cy="259045"/>
    <xdr:sp macro="" textlink="">
      <xdr:nvSpPr>
        <xdr:cNvPr id="204" name="テキスト ボックス 203"/>
        <xdr:cNvSpPr txBox="1"/>
      </xdr:nvSpPr>
      <xdr:spPr>
        <a:xfrm>
          <a:off x="895427" y="134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114719</xdr:rowOff>
    </xdr:from>
    <xdr:to>
      <xdr:col>6</xdr:col>
      <xdr:colOff>511175</xdr:colOff>
      <xdr:row>96</xdr:row>
      <xdr:rowOff>55308</xdr:rowOff>
    </xdr:to>
    <xdr:cxnSp macro="">
      <xdr:nvCxnSpPr>
        <xdr:cNvPr id="234" name="直線コネクタ 233"/>
        <xdr:cNvCxnSpPr/>
      </xdr:nvCxnSpPr>
      <xdr:spPr>
        <a:xfrm flipV="1">
          <a:off x="3797300" y="16402469"/>
          <a:ext cx="838200" cy="1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55308</xdr:rowOff>
    </xdr:from>
    <xdr:to>
      <xdr:col>5</xdr:col>
      <xdr:colOff>358775</xdr:colOff>
      <xdr:row>96</xdr:row>
      <xdr:rowOff>77051</xdr:rowOff>
    </xdr:to>
    <xdr:cxnSp macro="">
      <xdr:nvCxnSpPr>
        <xdr:cNvPr id="237" name="直線コネクタ 236"/>
        <xdr:cNvCxnSpPr/>
      </xdr:nvCxnSpPr>
      <xdr:spPr>
        <a:xfrm flipV="1">
          <a:off x="2908300" y="16514508"/>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77051</xdr:rowOff>
    </xdr:from>
    <xdr:to>
      <xdr:col>4</xdr:col>
      <xdr:colOff>155575</xdr:colOff>
      <xdr:row>96</xdr:row>
      <xdr:rowOff>151727</xdr:rowOff>
    </xdr:to>
    <xdr:cxnSp macro="">
      <xdr:nvCxnSpPr>
        <xdr:cNvPr id="240" name="直線コネクタ 239"/>
        <xdr:cNvCxnSpPr/>
      </xdr:nvCxnSpPr>
      <xdr:spPr>
        <a:xfrm flipV="1">
          <a:off x="2019300" y="1653625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151727</xdr:rowOff>
    </xdr:from>
    <xdr:to>
      <xdr:col>2</xdr:col>
      <xdr:colOff>638175</xdr:colOff>
      <xdr:row>97</xdr:row>
      <xdr:rowOff>5195</xdr:rowOff>
    </xdr:to>
    <xdr:cxnSp macro="">
      <xdr:nvCxnSpPr>
        <xdr:cNvPr id="243" name="直線コネクタ 242"/>
        <xdr:cNvCxnSpPr/>
      </xdr:nvCxnSpPr>
      <xdr:spPr>
        <a:xfrm flipV="1">
          <a:off x="1130300" y="1661092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63919</xdr:rowOff>
    </xdr:from>
    <xdr:to>
      <xdr:col>6</xdr:col>
      <xdr:colOff>561975</xdr:colOff>
      <xdr:row>95</xdr:row>
      <xdr:rowOff>165519</xdr:rowOff>
    </xdr:to>
    <xdr:sp macro="" textlink="">
      <xdr:nvSpPr>
        <xdr:cNvPr id="253" name="円/楕円 252"/>
        <xdr:cNvSpPr/>
      </xdr:nvSpPr>
      <xdr:spPr>
        <a:xfrm>
          <a:off x="4584700" y="163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86796</xdr:rowOff>
    </xdr:from>
    <xdr:ext cx="599010" cy="259045"/>
    <xdr:sp macro="" textlink="">
      <xdr:nvSpPr>
        <xdr:cNvPr id="254" name="扶助費該当値テキスト"/>
        <xdr:cNvSpPr txBox="1"/>
      </xdr:nvSpPr>
      <xdr:spPr>
        <a:xfrm>
          <a:off x="4686300" y="1620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4508</xdr:rowOff>
    </xdr:from>
    <xdr:to>
      <xdr:col>5</xdr:col>
      <xdr:colOff>409575</xdr:colOff>
      <xdr:row>96</xdr:row>
      <xdr:rowOff>106108</xdr:rowOff>
    </xdr:to>
    <xdr:sp macro="" textlink="">
      <xdr:nvSpPr>
        <xdr:cNvPr id="255" name="円/楕円 254"/>
        <xdr:cNvSpPr/>
      </xdr:nvSpPr>
      <xdr:spPr>
        <a:xfrm>
          <a:off x="3746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122635</xdr:rowOff>
    </xdr:from>
    <xdr:ext cx="534377" cy="259045"/>
    <xdr:sp macro="" textlink="">
      <xdr:nvSpPr>
        <xdr:cNvPr id="256" name="テキスト ボックス 255"/>
        <xdr:cNvSpPr txBox="1"/>
      </xdr:nvSpPr>
      <xdr:spPr>
        <a:xfrm>
          <a:off x="3530111" y="1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26251</xdr:rowOff>
    </xdr:from>
    <xdr:to>
      <xdr:col>4</xdr:col>
      <xdr:colOff>206375</xdr:colOff>
      <xdr:row>96</xdr:row>
      <xdr:rowOff>127851</xdr:rowOff>
    </xdr:to>
    <xdr:sp macro="" textlink="">
      <xdr:nvSpPr>
        <xdr:cNvPr id="257" name="円/楕円 256"/>
        <xdr:cNvSpPr/>
      </xdr:nvSpPr>
      <xdr:spPr>
        <a:xfrm>
          <a:off x="2857500" y="16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144378</xdr:rowOff>
    </xdr:from>
    <xdr:ext cx="534377" cy="259045"/>
    <xdr:sp macro="" textlink="">
      <xdr:nvSpPr>
        <xdr:cNvPr id="258" name="テキスト ボックス 257"/>
        <xdr:cNvSpPr txBox="1"/>
      </xdr:nvSpPr>
      <xdr:spPr>
        <a:xfrm>
          <a:off x="2641111" y="162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100927</xdr:rowOff>
    </xdr:from>
    <xdr:to>
      <xdr:col>3</xdr:col>
      <xdr:colOff>3175</xdr:colOff>
      <xdr:row>97</xdr:row>
      <xdr:rowOff>31077</xdr:rowOff>
    </xdr:to>
    <xdr:sp macro="" textlink="">
      <xdr:nvSpPr>
        <xdr:cNvPr id="259" name="円/楕円 258"/>
        <xdr:cNvSpPr/>
      </xdr:nvSpPr>
      <xdr:spPr>
        <a:xfrm>
          <a:off x="1968500" y="165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47604</xdr:rowOff>
    </xdr:from>
    <xdr:ext cx="534377" cy="259045"/>
    <xdr:sp macro="" textlink="">
      <xdr:nvSpPr>
        <xdr:cNvPr id="260" name="テキスト ボックス 259"/>
        <xdr:cNvSpPr txBox="1"/>
      </xdr:nvSpPr>
      <xdr:spPr>
        <a:xfrm>
          <a:off x="1752111" y="163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125845</xdr:rowOff>
    </xdr:from>
    <xdr:to>
      <xdr:col>1</xdr:col>
      <xdr:colOff>485775</xdr:colOff>
      <xdr:row>97</xdr:row>
      <xdr:rowOff>55995</xdr:rowOff>
    </xdr:to>
    <xdr:sp macro="" textlink="">
      <xdr:nvSpPr>
        <xdr:cNvPr id="261" name="円/楕円 260"/>
        <xdr:cNvSpPr/>
      </xdr:nvSpPr>
      <xdr:spPr>
        <a:xfrm>
          <a:off x="1079500" y="165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72522</xdr:rowOff>
    </xdr:from>
    <xdr:ext cx="534377" cy="259045"/>
    <xdr:sp macro="" textlink="">
      <xdr:nvSpPr>
        <xdr:cNvPr id="262" name="テキスト ボックス 261"/>
        <xdr:cNvSpPr txBox="1"/>
      </xdr:nvSpPr>
      <xdr:spPr>
        <a:xfrm>
          <a:off x="863111" y="163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53267</xdr:rowOff>
    </xdr:from>
    <xdr:to>
      <xdr:col>15</xdr:col>
      <xdr:colOff>180975</xdr:colOff>
      <xdr:row>34</xdr:row>
      <xdr:rowOff>100084</xdr:rowOff>
    </xdr:to>
    <xdr:cxnSp macro="">
      <xdr:nvCxnSpPr>
        <xdr:cNvPr id="289" name="直線コネクタ 288"/>
        <xdr:cNvCxnSpPr/>
      </xdr:nvCxnSpPr>
      <xdr:spPr>
        <a:xfrm>
          <a:off x="9639300" y="5882567"/>
          <a:ext cx="8382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169509</xdr:rowOff>
    </xdr:from>
    <xdr:to>
      <xdr:col>14</xdr:col>
      <xdr:colOff>28575</xdr:colOff>
      <xdr:row>34</xdr:row>
      <xdr:rowOff>53267</xdr:rowOff>
    </xdr:to>
    <xdr:cxnSp macro="">
      <xdr:nvCxnSpPr>
        <xdr:cNvPr id="292" name="直線コネクタ 291"/>
        <xdr:cNvCxnSpPr/>
      </xdr:nvCxnSpPr>
      <xdr:spPr>
        <a:xfrm>
          <a:off x="8750300" y="5827359"/>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169509</xdr:rowOff>
    </xdr:from>
    <xdr:to>
      <xdr:col>12</xdr:col>
      <xdr:colOff>511175</xdr:colOff>
      <xdr:row>34</xdr:row>
      <xdr:rowOff>148935</xdr:rowOff>
    </xdr:to>
    <xdr:cxnSp macro="">
      <xdr:nvCxnSpPr>
        <xdr:cNvPr id="295" name="直線コネクタ 294"/>
        <xdr:cNvCxnSpPr/>
      </xdr:nvCxnSpPr>
      <xdr:spPr>
        <a:xfrm flipV="1">
          <a:off x="7861300" y="582735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148935</xdr:rowOff>
    </xdr:from>
    <xdr:to>
      <xdr:col>11</xdr:col>
      <xdr:colOff>307975</xdr:colOff>
      <xdr:row>35</xdr:row>
      <xdr:rowOff>24805</xdr:rowOff>
    </xdr:to>
    <xdr:cxnSp macro="">
      <xdr:nvCxnSpPr>
        <xdr:cNvPr id="298" name="直線コネクタ 297"/>
        <xdr:cNvCxnSpPr/>
      </xdr:nvCxnSpPr>
      <xdr:spPr>
        <a:xfrm flipV="1">
          <a:off x="6972300" y="597823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49284</xdr:rowOff>
    </xdr:from>
    <xdr:to>
      <xdr:col>15</xdr:col>
      <xdr:colOff>231775</xdr:colOff>
      <xdr:row>34</xdr:row>
      <xdr:rowOff>150884</xdr:rowOff>
    </xdr:to>
    <xdr:sp macro="" textlink="">
      <xdr:nvSpPr>
        <xdr:cNvPr id="308" name="円/楕円 307"/>
        <xdr:cNvSpPr/>
      </xdr:nvSpPr>
      <xdr:spPr>
        <a:xfrm>
          <a:off x="10426700" y="58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72161</xdr:rowOff>
    </xdr:from>
    <xdr:ext cx="534377" cy="259045"/>
    <xdr:sp macro="" textlink="">
      <xdr:nvSpPr>
        <xdr:cNvPr id="309" name="補助費等該当値テキスト"/>
        <xdr:cNvSpPr txBox="1"/>
      </xdr:nvSpPr>
      <xdr:spPr>
        <a:xfrm>
          <a:off x="10528300" y="573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2467</xdr:rowOff>
    </xdr:from>
    <xdr:to>
      <xdr:col>14</xdr:col>
      <xdr:colOff>79375</xdr:colOff>
      <xdr:row>34</xdr:row>
      <xdr:rowOff>104067</xdr:rowOff>
    </xdr:to>
    <xdr:sp macro="" textlink="">
      <xdr:nvSpPr>
        <xdr:cNvPr id="310" name="円/楕円 309"/>
        <xdr:cNvSpPr/>
      </xdr:nvSpPr>
      <xdr:spPr>
        <a:xfrm>
          <a:off x="9588500" y="58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120594</xdr:rowOff>
    </xdr:from>
    <xdr:ext cx="534377" cy="259045"/>
    <xdr:sp macro="" textlink="">
      <xdr:nvSpPr>
        <xdr:cNvPr id="311" name="テキスト ボックス 310"/>
        <xdr:cNvSpPr txBox="1"/>
      </xdr:nvSpPr>
      <xdr:spPr>
        <a:xfrm>
          <a:off x="9372111" y="56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118709</xdr:rowOff>
    </xdr:from>
    <xdr:to>
      <xdr:col>12</xdr:col>
      <xdr:colOff>561975</xdr:colOff>
      <xdr:row>34</xdr:row>
      <xdr:rowOff>48859</xdr:rowOff>
    </xdr:to>
    <xdr:sp macro="" textlink="">
      <xdr:nvSpPr>
        <xdr:cNvPr id="312" name="円/楕円 311"/>
        <xdr:cNvSpPr/>
      </xdr:nvSpPr>
      <xdr:spPr>
        <a:xfrm>
          <a:off x="8699500" y="57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65386</xdr:rowOff>
    </xdr:from>
    <xdr:ext cx="534377" cy="259045"/>
    <xdr:sp macro="" textlink="">
      <xdr:nvSpPr>
        <xdr:cNvPr id="313" name="テキスト ボックス 312"/>
        <xdr:cNvSpPr txBox="1"/>
      </xdr:nvSpPr>
      <xdr:spPr>
        <a:xfrm>
          <a:off x="8483111" y="55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98135</xdr:rowOff>
    </xdr:from>
    <xdr:to>
      <xdr:col>11</xdr:col>
      <xdr:colOff>358775</xdr:colOff>
      <xdr:row>35</xdr:row>
      <xdr:rowOff>28285</xdr:rowOff>
    </xdr:to>
    <xdr:sp macro="" textlink="">
      <xdr:nvSpPr>
        <xdr:cNvPr id="314" name="円/楕円 313"/>
        <xdr:cNvSpPr/>
      </xdr:nvSpPr>
      <xdr:spPr>
        <a:xfrm>
          <a:off x="7810500" y="59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19412</xdr:rowOff>
    </xdr:from>
    <xdr:ext cx="534377" cy="259045"/>
    <xdr:sp macro="" textlink="">
      <xdr:nvSpPr>
        <xdr:cNvPr id="315" name="テキスト ボックス 314"/>
        <xdr:cNvSpPr txBox="1"/>
      </xdr:nvSpPr>
      <xdr:spPr>
        <a:xfrm>
          <a:off x="7594111" y="602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145455</xdr:rowOff>
    </xdr:from>
    <xdr:to>
      <xdr:col>10</xdr:col>
      <xdr:colOff>155575</xdr:colOff>
      <xdr:row>35</xdr:row>
      <xdr:rowOff>75605</xdr:rowOff>
    </xdr:to>
    <xdr:sp macro="" textlink="">
      <xdr:nvSpPr>
        <xdr:cNvPr id="316" name="円/楕円 315"/>
        <xdr:cNvSpPr/>
      </xdr:nvSpPr>
      <xdr:spPr>
        <a:xfrm>
          <a:off x="6921500" y="5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66732</xdr:rowOff>
    </xdr:from>
    <xdr:ext cx="534377" cy="259045"/>
    <xdr:sp macro="" textlink="">
      <xdr:nvSpPr>
        <xdr:cNvPr id="317" name="テキスト ボックス 316"/>
        <xdr:cNvSpPr txBox="1"/>
      </xdr:nvSpPr>
      <xdr:spPr>
        <a:xfrm>
          <a:off x="6705111" y="606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39290</xdr:rowOff>
    </xdr:from>
    <xdr:to>
      <xdr:col>15</xdr:col>
      <xdr:colOff>180975</xdr:colOff>
      <xdr:row>57</xdr:row>
      <xdr:rowOff>63282</xdr:rowOff>
    </xdr:to>
    <xdr:cxnSp macro="">
      <xdr:nvCxnSpPr>
        <xdr:cNvPr id="348" name="直線コネクタ 347"/>
        <xdr:cNvCxnSpPr/>
      </xdr:nvCxnSpPr>
      <xdr:spPr>
        <a:xfrm>
          <a:off x="9639300" y="9640490"/>
          <a:ext cx="838200" cy="1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51700</xdr:rowOff>
    </xdr:from>
    <xdr:to>
      <xdr:col>14</xdr:col>
      <xdr:colOff>28575</xdr:colOff>
      <xdr:row>56</xdr:row>
      <xdr:rowOff>39290</xdr:rowOff>
    </xdr:to>
    <xdr:cxnSp macro="">
      <xdr:nvCxnSpPr>
        <xdr:cNvPr id="351" name="直線コネクタ 350"/>
        <xdr:cNvCxnSpPr/>
      </xdr:nvCxnSpPr>
      <xdr:spPr>
        <a:xfrm>
          <a:off x="8750300" y="9310000"/>
          <a:ext cx="889000" cy="3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51700</xdr:rowOff>
    </xdr:from>
    <xdr:to>
      <xdr:col>12</xdr:col>
      <xdr:colOff>511175</xdr:colOff>
      <xdr:row>55</xdr:row>
      <xdr:rowOff>54966</xdr:rowOff>
    </xdr:to>
    <xdr:cxnSp macro="">
      <xdr:nvCxnSpPr>
        <xdr:cNvPr id="354" name="直線コネクタ 353"/>
        <xdr:cNvCxnSpPr/>
      </xdr:nvCxnSpPr>
      <xdr:spPr>
        <a:xfrm flipV="1">
          <a:off x="7861300" y="9310000"/>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11172</xdr:rowOff>
    </xdr:from>
    <xdr:to>
      <xdr:col>11</xdr:col>
      <xdr:colOff>307975</xdr:colOff>
      <xdr:row>55</xdr:row>
      <xdr:rowOff>54966</xdr:rowOff>
    </xdr:to>
    <xdr:cxnSp macro="">
      <xdr:nvCxnSpPr>
        <xdr:cNvPr id="357" name="直線コネクタ 356"/>
        <xdr:cNvCxnSpPr/>
      </xdr:nvCxnSpPr>
      <xdr:spPr>
        <a:xfrm>
          <a:off x="6972300" y="9440922"/>
          <a:ext cx="889000" cy="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12482</xdr:rowOff>
    </xdr:from>
    <xdr:to>
      <xdr:col>15</xdr:col>
      <xdr:colOff>231775</xdr:colOff>
      <xdr:row>57</xdr:row>
      <xdr:rowOff>114082</xdr:rowOff>
    </xdr:to>
    <xdr:sp macro="" textlink="">
      <xdr:nvSpPr>
        <xdr:cNvPr id="367" name="円/楕円 366"/>
        <xdr:cNvSpPr/>
      </xdr:nvSpPr>
      <xdr:spPr>
        <a:xfrm>
          <a:off x="10426700" y="97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162359</xdr:rowOff>
    </xdr:from>
    <xdr:ext cx="534377" cy="259045"/>
    <xdr:sp macro="" textlink="">
      <xdr:nvSpPr>
        <xdr:cNvPr id="368" name="普通建設事業費該当値テキスト"/>
        <xdr:cNvSpPr txBox="1"/>
      </xdr:nvSpPr>
      <xdr:spPr>
        <a:xfrm>
          <a:off x="10528300" y="97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159940</xdr:rowOff>
    </xdr:from>
    <xdr:to>
      <xdr:col>14</xdr:col>
      <xdr:colOff>79375</xdr:colOff>
      <xdr:row>56</xdr:row>
      <xdr:rowOff>90090</xdr:rowOff>
    </xdr:to>
    <xdr:sp macro="" textlink="">
      <xdr:nvSpPr>
        <xdr:cNvPr id="369" name="円/楕円 368"/>
        <xdr:cNvSpPr/>
      </xdr:nvSpPr>
      <xdr:spPr>
        <a:xfrm>
          <a:off x="9588500" y="9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106617</xdr:rowOff>
    </xdr:from>
    <xdr:ext cx="534377" cy="259045"/>
    <xdr:sp macro="" textlink="">
      <xdr:nvSpPr>
        <xdr:cNvPr id="370" name="テキスト ボックス 369"/>
        <xdr:cNvSpPr txBox="1"/>
      </xdr:nvSpPr>
      <xdr:spPr>
        <a:xfrm>
          <a:off x="9372111" y="93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900</xdr:rowOff>
    </xdr:from>
    <xdr:to>
      <xdr:col>12</xdr:col>
      <xdr:colOff>561975</xdr:colOff>
      <xdr:row>54</xdr:row>
      <xdr:rowOff>102500</xdr:rowOff>
    </xdr:to>
    <xdr:sp macro="" textlink="">
      <xdr:nvSpPr>
        <xdr:cNvPr id="371" name="円/楕円 370"/>
        <xdr:cNvSpPr/>
      </xdr:nvSpPr>
      <xdr:spPr>
        <a:xfrm>
          <a:off x="8699500" y="92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119027</xdr:rowOff>
    </xdr:from>
    <xdr:ext cx="534377" cy="259045"/>
    <xdr:sp macro="" textlink="">
      <xdr:nvSpPr>
        <xdr:cNvPr id="372" name="テキスト ボックス 371"/>
        <xdr:cNvSpPr txBox="1"/>
      </xdr:nvSpPr>
      <xdr:spPr>
        <a:xfrm>
          <a:off x="8483111" y="90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4166</xdr:rowOff>
    </xdr:from>
    <xdr:to>
      <xdr:col>11</xdr:col>
      <xdr:colOff>358775</xdr:colOff>
      <xdr:row>55</xdr:row>
      <xdr:rowOff>105766</xdr:rowOff>
    </xdr:to>
    <xdr:sp macro="" textlink="">
      <xdr:nvSpPr>
        <xdr:cNvPr id="373" name="円/楕円 372"/>
        <xdr:cNvSpPr/>
      </xdr:nvSpPr>
      <xdr:spPr>
        <a:xfrm>
          <a:off x="7810500" y="94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122293</xdr:rowOff>
    </xdr:from>
    <xdr:ext cx="534377" cy="259045"/>
    <xdr:sp macro="" textlink="">
      <xdr:nvSpPr>
        <xdr:cNvPr id="374" name="テキスト ボックス 373"/>
        <xdr:cNvSpPr txBox="1"/>
      </xdr:nvSpPr>
      <xdr:spPr>
        <a:xfrm>
          <a:off x="7594111" y="92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131822</xdr:rowOff>
    </xdr:from>
    <xdr:to>
      <xdr:col>10</xdr:col>
      <xdr:colOff>155575</xdr:colOff>
      <xdr:row>55</xdr:row>
      <xdr:rowOff>61972</xdr:rowOff>
    </xdr:to>
    <xdr:sp macro="" textlink="">
      <xdr:nvSpPr>
        <xdr:cNvPr id="375" name="円/楕円 374"/>
        <xdr:cNvSpPr/>
      </xdr:nvSpPr>
      <xdr:spPr>
        <a:xfrm>
          <a:off x="6921500" y="93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78499</xdr:rowOff>
    </xdr:from>
    <xdr:ext cx="534377" cy="259045"/>
    <xdr:sp macro="" textlink="">
      <xdr:nvSpPr>
        <xdr:cNvPr id="376" name="テキスト ボックス 375"/>
        <xdr:cNvSpPr txBox="1"/>
      </xdr:nvSpPr>
      <xdr:spPr>
        <a:xfrm>
          <a:off x="6705111" y="91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70244</xdr:rowOff>
    </xdr:from>
    <xdr:to>
      <xdr:col>15</xdr:col>
      <xdr:colOff>180975</xdr:colOff>
      <xdr:row>76</xdr:row>
      <xdr:rowOff>128612</xdr:rowOff>
    </xdr:to>
    <xdr:cxnSp macro="">
      <xdr:nvCxnSpPr>
        <xdr:cNvPr id="405" name="直線コネクタ 404"/>
        <xdr:cNvCxnSpPr/>
      </xdr:nvCxnSpPr>
      <xdr:spPr>
        <a:xfrm>
          <a:off x="9639300" y="13100444"/>
          <a:ext cx="838200" cy="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70244</xdr:rowOff>
    </xdr:from>
    <xdr:to>
      <xdr:col>14</xdr:col>
      <xdr:colOff>28575</xdr:colOff>
      <xdr:row>79</xdr:row>
      <xdr:rowOff>44450</xdr:rowOff>
    </xdr:to>
    <xdr:cxnSp macro="">
      <xdr:nvCxnSpPr>
        <xdr:cNvPr id="408" name="直線コネクタ 407"/>
        <xdr:cNvCxnSpPr/>
      </xdr:nvCxnSpPr>
      <xdr:spPr>
        <a:xfrm flipV="1">
          <a:off x="8750300" y="13100444"/>
          <a:ext cx="889000" cy="4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77812</xdr:rowOff>
    </xdr:from>
    <xdr:to>
      <xdr:col>15</xdr:col>
      <xdr:colOff>231775</xdr:colOff>
      <xdr:row>77</xdr:row>
      <xdr:rowOff>7962</xdr:rowOff>
    </xdr:to>
    <xdr:sp macro="" textlink="">
      <xdr:nvSpPr>
        <xdr:cNvPr id="418" name="円/楕円 417"/>
        <xdr:cNvSpPr/>
      </xdr:nvSpPr>
      <xdr:spPr>
        <a:xfrm>
          <a:off x="10426700" y="131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100690</xdr:rowOff>
    </xdr:from>
    <xdr:ext cx="534377" cy="259045"/>
    <xdr:sp macro="" textlink="">
      <xdr:nvSpPr>
        <xdr:cNvPr id="419" name="普通建設事業費 （ うち新規整備　）該当値テキスト"/>
        <xdr:cNvSpPr txBox="1"/>
      </xdr:nvSpPr>
      <xdr:spPr>
        <a:xfrm>
          <a:off x="10528300" y="129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19444</xdr:rowOff>
    </xdr:from>
    <xdr:to>
      <xdr:col>14</xdr:col>
      <xdr:colOff>79375</xdr:colOff>
      <xdr:row>76</xdr:row>
      <xdr:rowOff>121044</xdr:rowOff>
    </xdr:to>
    <xdr:sp macro="" textlink="">
      <xdr:nvSpPr>
        <xdr:cNvPr id="420" name="円/楕円 419"/>
        <xdr:cNvSpPr/>
      </xdr:nvSpPr>
      <xdr:spPr>
        <a:xfrm>
          <a:off x="9588500" y="130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112171</xdr:rowOff>
    </xdr:from>
    <xdr:ext cx="534377" cy="259045"/>
    <xdr:sp macro="" textlink="">
      <xdr:nvSpPr>
        <xdr:cNvPr id="421" name="テキスト ボックス 420"/>
        <xdr:cNvSpPr txBox="1"/>
      </xdr:nvSpPr>
      <xdr:spPr>
        <a:xfrm>
          <a:off x="9372111" y="131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2" name="円/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3" name="テキスト ボックス 422"/>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27673</xdr:rowOff>
    </xdr:from>
    <xdr:to>
      <xdr:col>15</xdr:col>
      <xdr:colOff>180975</xdr:colOff>
      <xdr:row>98</xdr:row>
      <xdr:rowOff>74867</xdr:rowOff>
    </xdr:to>
    <xdr:cxnSp macro="">
      <xdr:nvCxnSpPr>
        <xdr:cNvPr id="452" name="直線コネクタ 451"/>
        <xdr:cNvCxnSpPr/>
      </xdr:nvCxnSpPr>
      <xdr:spPr>
        <a:xfrm>
          <a:off x="9639300" y="16658323"/>
          <a:ext cx="838200" cy="2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104611</xdr:rowOff>
    </xdr:from>
    <xdr:to>
      <xdr:col>14</xdr:col>
      <xdr:colOff>28575</xdr:colOff>
      <xdr:row>97</xdr:row>
      <xdr:rowOff>27673</xdr:rowOff>
    </xdr:to>
    <xdr:cxnSp macro="">
      <xdr:nvCxnSpPr>
        <xdr:cNvPr id="455" name="直線コネクタ 454"/>
        <xdr:cNvCxnSpPr/>
      </xdr:nvCxnSpPr>
      <xdr:spPr>
        <a:xfrm>
          <a:off x="8750300" y="16392361"/>
          <a:ext cx="889000" cy="26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24067</xdr:rowOff>
    </xdr:from>
    <xdr:to>
      <xdr:col>15</xdr:col>
      <xdr:colOff>231775</xdr:colOff>
      <xdr:row>98</xdr:row>
      <xdr:rowOff>125667</xdr:rowOff>
    </xdr:to>
    <xdr:sp macro="" textlink="">
      <xdr:nvSpPr>
        <xdr:cNvPr id="465" name="円/楕円 464"/>
        <xdr:cNvSpPr/>
      </xdr:nvSpPr>
      <xdr:spPr>
        <a:xfrm>
          <a:off x="10426700" y="168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110444</xdr:rowOff>
    </xdr:from>
    <xdr:ext cx="534377" cy="259045"/>
    <xdr:sp macro="" textlink="">
      <xdr:nvSpPr>
        <xdr:cNvPr id="466" name="普通建設事業費 （ うち更新整備　）該当値テキスト"/>
        <xdr:cNvSpPr txBox="1"/>
      </xdr:nvSpPr>
      <xdr:spPr>
        <a:xfrm>
          <a:off x="10528300" y="167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148323</xdr:rowOff>
    </xdr:from>
    <xdr:to>
      <xdr:col>14</xdr:col>
      <xdr:colOff>79375</xdr:colOff>
      <xdr:row>97</xdr:row>
      <xdr:rowOff>78473</xdr:rowOff>
    </xdr:to>
    <xdr:sp macro="" textlink="">
      <xdr:nvSpPr>
        <xdr:cNvPr id="467" name="円/楕円 466"/>
        <xdr:cNvSpPr/>
      </xdr:nvSpPr>
      <xdr:spPr>
        <a:xfrm>
          <a:off x="9588500" y="166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95000</xdr:rowOff>
    </xdr:from>
    <xdr:ext cx="534377" cy="259045"/>
    <xdr:sp macro="" textlink="">
      <xdr:nvSpPr>
        <xdr:cNvPr id="468" name="テキスト ボックス 467"/>
        <xdr:cNvSpPr txBox="1"/>
      </xdr:nvSpPr>
      <xdr:spPr>
        <a:xfrm>
          <a:off x="9372111" y="163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53811</xdr:rowOff>
    </xdr:from>
    <xdr:to>
      <xdr:col>12</xdr:col>
      <xdr:colOff>561975</xdr:colOff>
      <xdr:row>95</xdr:row>
      <xdr:rowOff>155411</xdr:rowOff>
    </xdr:to>
    <xdr:sp macro="" textlink="">
      <xdr:nvSpPr>
        <xdr:cNvPr id="469" name="円/楕円 468"/>
        <xdr:cNvSpPr/>
      </xdr:nvSpPr>
      <xdr:spPr>
        <a:xfrm>
          <a:off x="8699500" y="163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488</xdr:rowOff>
    </xdr:from>
    <xdr:ext cx="534377" cy="259045"/>
    <xdr:sp macro="" textlink="">
      <xdr:nvSpPr>
        <xdr:cNvPr id="470" name="テキスト ボックス 469"/>
        <xdr:cNvSpPr txBox="1"/>
      </xdr:nvSpPr>
      <xdr:spPr>
        <a:xfrm>
          <a:off x="8483111" y="161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98552</xdr:rowOff>
    </xdr:from>
    <xdr:to>
      <xdr:col>19</xdr:col>
      <xdr:colOff>644525</xdr:colOff>
      <xdr:row>39</xdr:row>
      <xdr:rowOff>98878</xdr:rowOff>
    </xdr:to>
    <xdr:cxnSp macro="">
      <xdr:nvCxnSpPr>
        <xdr:cNvPr id="510" name="直線コネクタ 509"/>
        <xdr:cNvCxnSpPr/>
      </xdr:nvCxnSpPr>
      <xdr:spPr>
        <a:xfrm>
          <a:off x="12814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47752</xdr:rowOff>
    </xdr:from>
    <xdr:to>
      <xdr:col>18</xdr:col>
      <xdr:colOff>492125</xdr:colOff>
      <xdr:row>39</xdr:row>
      <xdr:rowOff>149352</xdr:rowOff>
    </xdr:to>
    <xdr:sp macro="" textlink="">
      <xdr:nvSpPr>
        <xdr:cNvPr id="528" name="円/楕円 527"/>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140479</xdr:rowOff>
    </xdr:from>
    <xdr:ext cx="249299" cy="259045"/>
    <xdr:sp macro="" textlink="">
      <xdr:nvSpPr>
        <xdr:cNvPr id="529" name="テキスト ボックス 528"/>
        <xdr:cNvSpPr txBox="1"/>
      </xdr:nvSpPr>
      <xdr:spPr>
        <a:xfrm>
          <a:off x="12689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84858</xdr:rowOff>
    </xdr:from>
    <xdr:to>
      <xdr:col>23</xdr:col>
      <xdr:colOff>517525</xdr:colOff>
      <xdr:row>78</xdr:row>
      <xdr:rowOff>102476</xdr:rowOff>
    </xdr:to>
    <xdr:cxnSp macro="">
      <xdr:nvCxnSpPr>
        <xdr:cNvPr id="607" name="直線コネクタ 606"/>
        <xdr:cNvCxnSpPr/>
      </xdr:nvCxnSpPr>
      <xdr:spPr>
        <a:xfrm flipV="1">
          <a:off x="15481300" y="13457958"/>
          <a:ext cx="8382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102034</xdr:rowOff>
    </xdr:from>
    <xdr:to>
      <xdr:col>22</xdr:col>
      <xdr:colOff>365125</xdr:colOff>
      <xdr:row>78</xdr:row>
      <xdr:rowOff>102476</xdr:rowOff>
    </xdr:to>
    <xdr:cxnSp macro="">
      <xdr:nvCxnSpPr>
        <xdr:cNvPr id="610" name="直線コネクタ 609"/>
        <xdr:cNvCxnSpPr/>
      </xdr:nvCxnSpPr>
      <xdr:spPr>
        <a:xfrm>
          <a:off x="14592300" y="13475134"/>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97951</xdr:rowOff>
    </xdr:from>
    <xdr:to>
      <xdr:col>21</xdr:col>
      <xdr:colOff>161925</xdr:colOff>
      <xdr:row>78</xdr:row>
      <xdr:rowOff>102034</xdr:rowOff>
    </xdr:to>
    <xdr:cxnSp macro="">
      <xdr:nvCxnSpPr>
        <xdr:cNvPr id="613" name="直線コネクタ 612"/>
        <xdr:cNvCxnSpPr/>
      </xdr:nvCxnSpPr>
      <xdr:spPr>
        <a:xfrm>
          <a:off x="13703300" y="13471051"/>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97951</xdr:rowOff>
    </xdr:from>
    <xdr:to>
      <xdr:col>19</xdr:col>
      <xdr:colOff>644525</xdr:colOff>
      <xdr:row>78</xdr:row>
      <xdr:rowOff>116565</xdr:rowOff>
    </xdr:to>
    <xdr:cxnSp macro="">
      <xdr:nvCxnSpPr>
        <xdr:cNvPr id="616" name="直線コネクタ 615"/>
        <xdr:cNvCxnSpPr/>
      </xdr:nvCxnSpPr>
      <xdr:spPr>
        <a:xfrm flipV="1">
          <a:off x="12814300" y="13471051"/>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34058</xdr:rowOff>
    </xdr:from>
    <xdr:to>
      <xdr:col>23</xdr:col>
      <xdr:colOff>568325</xdr:colOff>
      <xdr:row>78</xdr:row>
      <xdr:rowOff>135658</xdr:rowOff>
    </xdr:to>
    <xdr:sp macro="" textlink="">
      <xdr:nvSpPr>
        <xdr:cNvPr id="626" name="円/楕円 625"/>
        <xdr:cNvSpPr/>
      </xdr:nvSpPr>
      <xdr:spPr>
        <a:xfrm>
          <a:off x="16268700" y="13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120435</xdr:rowOff>
    </xdr:from>
    <xdr:ext cx="534377" cy="259045"/>
    <xdr:sp macro="" textlink="">
      <xdr:nvSpPr>
        <xdr:cNvPr id="627" name="公債費該当値テキスト"/>
        <xdr:cNvSpPr txBox="1"/>
      </xdr:nvSpPr>
      <xdr:spPr>
        <a:xfrm>
          <a:off x="16370300" y="133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51676</xdr:rowOff>
    </xdr:from>
    <xdr:to>
      <xdr:col>22</xdr:col>
      <xdr:colOff>415925</xdr:colOff>
      <xdr:row>78</xdr:row>
      <xdr:rowOff>153276</xdr:rowOff>
    </xdr:to>
    <xdr:sp macro="" textlink="">
      <xdr:nvSpPr>
        <xdr:cNvPr id="628" name="円/楕円 627"/>
        <xdr:cNvSpPr/>
      </xdr:nvSpPr>
      <xdr:spPr>
        <a:xfrm>
          <a:off x="15430500" y="134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144403</xdr:rowOff>
    </xdr:from>
    <xdr:ext cx="534377" cy="259045"/>
    <xdr:sp macro="" textlink="">
      <xdr:nvSpPr>
        <xdr:cNvPr id="629" name="テキスト ボックス 628"/>
        <xdr:cNvSpPr txBox="1"/>
      </xdr:nvSpPr>
      <xdr:spPr>
        <a:xfrm>
          <a:off x="15214111" y="1351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51234</xdr:rowOff>
    </xdr:from>
    <xdr:to>
      <xdr:col>21</xdr:col>
      <xdr:colOff>212725</xdr:colOff>
      <xdr:row>78</xdr:row>
      <xdr:rowOff>152834</xdr:rowOff>
    </xdr:to>
    <xdr:sp macro="" textlink="">
      <xdr:nvSpPr>
        <xdr:cNvPr id="630" name="円/楕円 629"/>
        <xdr:cNvSpPr/>
      </xdr:nvSpPr>
      <xdr:spPr>
        <a:xfrm>
          <a:off x="14541500" y="134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143961</xdr:rowOff>
    </xdr:from>
    <xdr:ext cx="534377" cy="259045"/>
    <xdr:sp macro="" textlink="">
      <xdr:nvSpPr>
        <xdr:cNvPr id="631" name="テキスト ボックス 630"/>
        <xdr:cNvSpPr txBox="1"/>
      </xdr:nvSpPr>
      <xdr:spPr>
        <a:xfrm>
          <a:off x="14325111" y="135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47151</xdr:rowOff>
    </xdr:from>
    <xdr:to>
      <xdr:col>20</xdr:col>
      <xdr:colOff>9525</xdr:colOff>
      <xdr:row>78</xdr:row>
      <xdr:rowOff>148751</xdr:rowOff>
    </xdr:to>
    <xdr:sp macro="" textlink="">
      <xdr:nvSpPr>
        <xdr:cNvPr id="632" name="円/楕円 631"/>
        <xdr:cNvSpPr/>
      </xdr:nvSpPr>
      <xdr:spPr>
        <a:xfrm>
          <a:off x="13652500" y="134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139878</xdr:rowOff>
    </xdr:from>
    <xdr:ext cx="534377" cy="259045"/>
    <xdr:sp macro="" textlink="">
      <xdr:nvSpPr>
        <xdr:cNvPr id="633" name="テキスト ボックス 632"/>
        <xdr:cNvSpPr txBox="1"/>
      </xdr:nvSpPr>
      <xdr:spPr>
        <a:xfrm>
          <a:off x="13436111" y="135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65765</xdr:rowOff>
    </xdr:from>
    <xdr:to>
      <xdr:col>18</xdr:col>
      <xdr:colOff>492125</xdr:colOff>
      <xdr:row>78</xdr:row>
      <xdr:rowOff>167365</xdr:rowOff>
    </xdr:to>
    <xdr:sp macro="" textlink="">
      <xdr:nvSpPr>
        <xdr:cNvPr id="634" name="円/楕円 633"/>
        <xdr:cNvSpPr/>
      </xdr:nvSpPr>
      <xdr:spPr>
        <a:xfrm>
          <a:off x="12763500" y="13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158492</xdr:rowOff>
    </xdr:from>
    <xdr:ext cx="534377" cy="259045"/>
    <xdr:sp macro="" textlink="">
      <xdr:nvSpPr>
        <xdr:cNvPr id="635" name="テキスト ボックス 634"/>
        <xdr:cNvSpPr txBox="1"/>
      </xdr:nvSpPr>
      <xdr:spPr>
        <a:xfrm>
          <a:off x="12547111" y="135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133452</xdr:rowOff>
    </xdr:from>
    <xdr:to>
      <xdr:col>23</xdr:col>
      <xdr:colOff>517525</xdr:colOff>
      <xdr:row>95</xdr:row>
      <xdr:rowOff>103772</xdr:rowOff>
    </xdr:to>
    <xdr:cxnSp macro="">
      <xdr:nvCxnSpPr>
        <xdr:cNvPr id="664" name="直線コネクタ 663"/>
        <xdr:cNvCxnSpPr/>
      </xdr:nvCxnSpPr>
      <xdr:spPr>
        <a:xfrm>
          <a:off x="15481300" y="16249752"/>
          <a:ext cx="838200" cy="1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133452</xdr:rowOff>
    </xdr:from>
    <xdr:to>
      <xdr:col>22</xdr:col>
      <xdr:colOff>365125</xdr:colOff>
      <xdr:row>96</xdr:row>
      <xdr:rowOff>56756</xdr:rowOff>
    </xdr:to>
    <xdr:cxnSp macro="">
      <xdr:nvCxnSpPr>
        <xdr:cNvPr id="667" name="直線コネクタ 666"/>
        <xdr:cNvCxnSpPr/>
      </xdr:nvCxnSpPr>
      <xdr:spPr>
        <a:xfrm flipV="1">
          <a:off x="14592300" y="16249752"/>
          <a:ext cx="889000" cy="2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69" name="テキスト ボックス 668"/>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148540</xdr:rowOff>
    </xdr:from>
    <xdr:to>
      <xdr:col>21</xdr:col>
      <xdr:colOff>161925</xdr:colOff>
      <xdr:row>96</xdr:row>
      <xdr:rowOff>56756</xdr:rowOff>
    </xdr:to>
    <xdr:cxnSp macro="">
      <xdr:nvCxnSpPr>
        <xdr:cNvPr id="670" name="直線コネクタ 669"/>
        <xdr:cNvCxnSpPr/>
      </xdr:nvCxnSpPr>
      <xdr:spPr>
        <a:xfrm>
          <a:off x="13703300" y="16264840"/>
          <a:ext cx="889000" cy="2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148540</xdr:rowOff>
    </xdr:from>
    <xdr:to>
      <xdr:col>19</xdr:col>
      <xdr:colOff>644525</xdr:colOff>
      <xdr:row>97</xdr:row>
      <xdr:rowOff>45669</xdr:rowOff>
    </xdr:to>
    <xdr:cxnSp macro="">
      <xdr:nvCxnSpPr>
        <xdr:cNvPr id="673" name="直線コネクタ 672"/>
        <xdr:cNvCxnSpPr/>
      </xdr:nvCxnSpPr>
      <xdr:spPr>
        <a:xfrm flipV="1">
          <a:off x="12814300" y="16264840"/>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52972</xdr:rowOff>
    </xdr:from>
    <xdr:to>
      <xdr:col>23</xdr:col>
      <xdr:colOff>568325</xdr:colOff>
      <xdr:row>95</xdr:row>
      <xdr:rowOff>154572</xdr:rowOff>
    </xdr:to>
    <xdr:sp macro="" textlink="">
      <xdr:nvSpPr>
        <xdr:cNvPr id="683" name="円/楕円 682"/>
        <xdr:cNvSpPr/>
      </xdr:nvSpPr>
      <xdr:spPr>
        <a:xfrm>
          <a:off x="16268700" y="163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75849</xdr:rowOff>
    </xdr:from>
    <xdr:ext cx="534377" cy="259045"/>
    <xdr:sp macro="" textlink="">
      <xdr:nvSpPr>
        <xdr:cNvPr id="684" name="積立金該当値テキスト"/>
        <xdr:cNvSpPr txBox="1"/>
      </xdr:nvSpPr>
      <xdr:spPr>
        <a:xfrm>
          <a:off x="16370300" y="161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82652</xdr:rowOff>
    </xdr:from>
    <xdr:to>
      <xdr:col>22</xdr:col>
      <xdr:colOff>415925</xdr:colOff>
      <xdr:row>95</xdr:row>
      <xdr:rowOff>12802</xdr:rowOff>
    </xdr:to>
    <xdr:sp macro="" textlink="">
      <xdr:nvSpPr>
        <xdr:cNvPr id="685" name="円/楕円 684"/>
        <xdr:cNvSpPr/>
      </xdr:nvSpPr>
      <xdr:spPr>
        <a:xfrm>
          <a:off x="15430500" y="161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29329</xdr:rowOff>
    </xdr:from>
    <xdr:ext cx="534377" cy="259045"/>
    <xdr:sp macro="" textlink="">
      <xdr:nvSpPr>
        <xdr:cNvPr id="686" name="テキスト ボックス 685"/>
        <xdr:cNvSpPr txBox="1"/>
      </xdr:nvSpPr>
      <xdr:spPr>
        <a:xfrm>
          <a:off x="15214111" y="159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5956</xdr:rowOff>
    </xdr:from>
    <xdr:to>
      <xdr:col>21</xdr:col>
      <xdr:colOff>212725</xdr:colOff>
      <xdr:row>96</xdr:row>
      <xdr:rowOff>107556</xdr:rowOff>
    </xdr:to>
    <xdr:sp macro="" textlink="">
      <xdr:nvSpPr>
        <xdr:cNvPr id="687" name="円/楕円 686"/>
        <xdr:cNvSpPr/>
      </xdr:nvSpPr>
      <xdr:spPr>
        <a:xfrm>
          <a:off x="14541500" y="164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124083</xdr:rowOff>
    </xdr:from>
    <xdr:ext cx="534377" cy="259045"/>
    <xdr:sp macro="" textlink="">
      <xdr:nvSpPr>
        <xdr:cNvPr id="688" name="テキスト ボックス 687"/>
        <xdr:cNvSpPr txBox="1"/>
      </xdr:nvSpPr>
      <xdr:spPr>
        <a:xfrm>
          <a:off x="14325111" y="162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97740</xdr:rowOff>
    </xdr:from>
    <xdr:to>
      <xdr:col>20</xdr:col>
      <xdr:colOff>9525</xdr:colOff>
      <xdr:row>95</xdr:row>
      <xdr:rowOff>27890</xdr:rowOff>
    </xdr:to>
    <xdr:sp macro="" textlink="">
      <xdr:nvSpPr>
        <xdr:cNvPr id="689" name="円/楕円 688"/>
        <xdr:cNvSpPr/>
      </xdr:nvSpPr>
      <xdr:spPr>
        <a:xfrm>
          <a:off x="13652500" y="162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44417</xdr:rowOff>
    </xdr:from>
    <xdr:ext cx="534377" cy="259045"/>
    <xdr:sp macro="" textlink="">
      <xdr:nvSpPr>
        <xdr:cNvPr id="690" name="テキスト ボックス 689"/>
        <xdr:cNvSpPr txBox="1"/>
      </xdr:nvSpPr>
      <xdr:spPr>
        <a:xfrm>
          <a:off x="13436111" y="159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166319</xdr:rowOff>
    </xdr:from>
    <xdr:to>
      <xdr:col>18</xdr:col>
      <xdr:colOff>492125</xdr:colOff>
      <xdr:row>97</xdr:row>
      <xdr:rowOff>96469</xdr:rowOff>
    </xdr:to>
    <xdr:sp macro="" textlink="">
      <xdr:nvSpPr>
        <xdr:cNvPr id="691" name="円/楕円 690"/>
        <xdr:cNvSpPr/>
      </xdr:nvSpPr>
      <xdr:spPr>
        <a:xfrm>
          <a:off x="12763500" y="166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87596</xdr:rowOff>
    </xdr:from>
    <xdr:ext cx="469744" cy="259045"/>
    <xdr:sp macro="" textlink="">
      <xdr:nvSpPr>
        <xdr:cNvPr id="692" name="テキスト ボックス 691"/>
        <xdr:cNvSpPr txBox="1"/>
      </xdr:nvSpPr>
      <xdr:spPr>
        <a:xfrm>
          <a:off x="12579427" y="1671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36961</xdr:rowOff>
    </xdr:from>
    <xdr:to>
      <xdr:col>32</xdr:col>
      <xdr:colOff>187325</xdr:colOff>
      <xdr:row>59</xdr:row>
      <xdr:rowOff>49403</xdr:rowOff>
    </xdr:to>
    <xdr:cxnSp macro="">
      <xdr:nvCxnSpPr>
        <xdr:cNvPr id="778" name="直線コネクタ 777"/>
        <xdr:cNvCxnSpPr/>
      </xdr:nvCxnSpPr>
      <xdr:spPr>
        <a:xfrm>
          <a:off x="21323300" y="10152511"/>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20958</xdr:rowOff>
    </xdr:from>
    <xdr:to>
      <xdr:col>31</xdr:col>
      <xdr:colOff>34925</xdr:colOff>
      <xdr:row>59</xdr:row>
      <xdr:rowOff>36961</xdr:rowOff>
    </xdr:to>
    <xdr:cxnSp macro="">
      <xdr:nvCxnSpPr>
        <xdr:cNvPr id="781" name="直線コネクタ 780"/>
        <xdr:cNvCxnSpPr/>
      </xdr:nvCxnSpPr>
      <xdr:spPr>
        <a:xfrm>
          <a:off x="20434300" y="101365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4695</xdr:rowOff>
    </xdr:from>
    <xdr:to>
      <xdr:col>29</xdr:col>
      <xdr:colOff>517525</xdr:colOff>
      <xdr:row>59</xdr:row>
      <xdr:rowOff>20958</xdr:rowOff>
    </xdr:to>
    <xdr:cxnSp macro="">
      <xdr:nvCxnSpPr>
        <xdr:cNvPr id="784" name="直線コネクタ 783"/>
        <xdr:cNvCxnSpPr/>
      </xdr:nvCxnSpPr>
      <xdr:spPr>
        <a:xfrm>
          <a:off x="19545300" y="10120245"/>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158674</xdr:rowOff>
    </xdr:from>
    <xdr:to>
      <xdr:col>28</xdr:col>
      <xdr:colOff>314325</xdr:colOff>
      <xdr:row>59</xdr:row>
      <xdr:rowOff>4695</xdr:rowOff>
    </xdr:to>
    <xdr:cxnSp macro="">
      <xdr:nvCxnSpPr>
        <xdr:cNvPr id="787" name="直線コネクタ 786"/>
        <xdr:cNvCxnSpPr/>
      </xdr:nvCxnSpPr>
      <xdr:spPr>
        <a:xfrm>
          <a:off x="18656300" y="10102774"/>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170053</xdr:rowOff>
    </xdr:from>
    <xdr:to>
      <xdr:col>32</xdr:col>
      <xdr:colOff>238125</xdr:colOff>
      <xdr:row>59</xdr:row>
      <xdr:rowOff>100203</xdr:rowOff>
    </xdr:to>
    <xdr:sp macro="" textlink="">
      <xdr:nvSpPr>
        <xdr:cNvPr id="797" name="円/楕円 796"/>
        <xdr:cNvSpPr/>
      </xdr:nvSpPr>
      <xdr:spPr>
        <a:xfrm>
          <a:off x="22110700" y="10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84980</xdr:rowOff>
    </xdr:from>
    <xdr:ext cx="469744" cy="259045"/>
    <xdr:sp macro="" textlink="">
      <xdr:nvSpPr>
        <xdr:cNvPr id="798" name="貸付金該当値テキスト"/>
        <xdr:cNvSpPr txBox="1"/>
      </xdr:nvSpPr>
      <xdr:spPr>
        <a:xfrm>
          <a:off x="22212300" y="1002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157611</xdr:rowOff>
    </xdr:from>
    <xdr:to>
      <xdr:col>31</xdr:col>
      <xdr:colOff>85725</xdr:colOff>
      <xdr:row>59</xdr:row>
      <xdr:rowOff>87761</xdr:rowOff>
    </xdr:to>
    <xdr:sp macro="" textlink="">
      <xdr:nvSpPr>
        <xdr:cNvPr id="799" name="円/楕円 798"/>
        <xdr:cNvSpPr/>
      </xdr:nvSpPr>
      <xdr:spPr>
        <a:xfrm>
          <a:off x="21272500" y="101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78888</xdr:rowOff>
    </xdr:from>
    <xdr:ext cx="469744" cy="259045"/>
    <xdr:sp macro="" textlink="">
      <xdr:nvSpPr>
        <xdr:cNvPr id="800" name="テキスト ボックス 799"/>
        <xdr:cNvSpPr txBox="1"/>
      </xdr:nvSpPr>
      <xdr:spPr>
        <a:xfrm>
          <a:off x="21088427" y="1019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141608</xdr:rowOff>
    </xdr:from>
    <xdr:to>
      <xdr:col>29</xdr:col>
      <xdr:colOff>568325</xdr:colOff>
      <xdr:row>59</xdr:row>
      <xdr:rowOff>71758</xdr:rowOff>
    </xdr:to>
    <xdr:sp macro="" textlink="">
      <xdr:nvSpPr>
        <xdr:cNvPr id="801" name="円/楕円 800"/>
        <xdr:cNvSpPr/>
      </xdr:nvSpPr>
      <xdr:spPr>
        <a:xfrm>
          <a:off x="20383500" y="10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62885</xdr:rowOff>
    </xdr:from>
    <xdr:ext cx="469744" cy="259045"/>
    <xdr:sp macro="" textlink="">
      <xdr:nvSpPr>
        <xdr:cNvPr id="802" name="テキスト ボックス 801"/>
        <xdr:cNvSpPr txBox="1"/>
      </xdr:nvSpPr>
      <xdr:spPr>
        <a:xfrm>
          <a:off x="20199427" y="1017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125345</xdr:rowOff>
    </xdr:from>
    <xdr:to>
      <xdr:col>28</xdr:col>
      <xdr:colOff>365125</xdr:colOff>
      <xdr:row>59</xdr:row>
      <xdr:rowOff>55495</xdr:rowOff>
    </xdr:to>
    <xdr:sp macro="" textlink="">
      <xdr:nvSpPr>
        <xdr:cNvPr id="803" name="円/楕円 802"/>
        <xdr:cNvSpPr/>
      </xdr:nvSpPr>
      <xdr:spPr>
        <a:xfrm>
          <a:off x="19494500" y="100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46622</xdr:rowOff>
    </xdr:from>
    <xdr:ext cx="469744" cy="259045"/>
    <xdr:sp macro="" textlink="">
      <xdr:nvSpPr>
        <xdr:cNvPr id="804" name="テキスト ボックス 803"/>
        <xdr:cNvSpPr txBox="1"/>
      </xdr:nvSpPr>
      <xdr:spPr>
        <a:xfrm>
          <a:off x="19310427" y="101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107874</xdr:rowOff>
    </xdr:from>
    <xdr:to>
      <xdr:col>27</xdr:col>
      <xdr:colOff>161925</xdr:colOff>
      <xdr:row>59</xdr:row>
      <xdr:rowOff>38024</xdr:rowOff>
    </xdr:to>
    <xdr:sp macro="" textlink="">
      <xdr:nvSpPr>
        <xdr:cNvPr id="805" name="円/楕円 804"/>
        <xdr:cNvSpPr/>
      </xdr:nvSpPr>
      <xdr:spPr>
        <a:xfrm>
          <a:off x="18605500" y="100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29151</xdr:rowOff>
    </xdr:from>
    <xdr:ext cx="469744" cy="259045"/>
    <xdr:sp macro="" textlink="">
      <xdr:nvSpPr>
        <xdr:cNvPr id="806" name="テキスト ボックス 805"/>
        <xdr:cNvSpPr txBox="1"/>
      </xdr:nvSpPr>
      <xdr:spPr>
        <a:xfrm>
          <a:off x="18421427" y="10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109720</xdr:rowOff>
    </xdr:from>
    <xdr:to>
      <xdr:col>32</xdr:col>
      <xdr:colOff>187325</xdr:colOff>
      <xdr:row>77</xdr:row>
      <xdr:rowOff>115762</xdr:rowOff>
    </xdr:to>
    <xdr:cxnSp macro="">
      <xdr:nvCxnSpPr>
        <xdr:cNvPr id="838" name="直線コネクタ 837"/>
        <xdr:cNvCxnSpPr/>
      </xdr:nvCxnSpPr>
      <xdr:spPr>
        <a:xfrm flipV="1">
          <a:off x="21323300" y="13311370"/>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115762</xdr:rowOff>
    </xdr:from>
    <xdr:to>
      <xdr:col>31</xdr:col>
      <xdr:colOff>34925</xdr:colOff>
      <xdr:row>78</xdr:row>
      <xdr:rowOff>23147</xdr:rowOff>
    </xdr:to>
    <xdr:cxnSp macro="">
      <xdr:nvCxnSpPr>
        <xdr:cNvPr id="841" name="直線コネクタ 840"/>
        <xdr:cNvCxnSpPr/>
      </xdr:nvCxnSpPr>
      <xdr:spPr>
        <a:xfrm flipV="1">
          <a:off x="20434300" y="13317412"/>
          <a:ext cx="889000" cy="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155604</xdr:rowOff>
    </xdr:from>
    <xdr:to>
      <xdr:col>29</xdr:col>
      <xdr:colOff>517525</xdr:colOff>
      <xdr:row>78</xdr:row>
      <xdr:rowOff>23147</xdr:rowOff>
    </xdr:to>
    <xdr:cxnSp macro="">
      <xdr:nvCxnSpPr>
        <xdr:cNvPr id="844" name="直線コネクタ 843"/>
        <xdr:cNvCxnSpPr/>
      </xdr:nvCxnSpPr>
      <xdr:spPr>
        <a:xfrm>
          <a:off x="19545300" y="13185804"/>
          <a:ext cx="889000" cy="2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61389</xdr:rowOff>
    </xdr:from>
    <xdr:to>
      <xdr:col>28</xdr:col>
      <xdr:colOff>314325</xdr:colOff>
      <xdr:row>76</xdr:row>
      <xdr:rowOff>155604</xdr:rowOff>
    </xdr:to>
    <xdr:cxnSp macro="">
      <xdr:nvCxnSpPr>
        <xdr:cNvPr id="847" name="直線コネクタ 846"/>
        <xdr:cNvCxnSpPr/>
      </xdr:nvCxnSpPr>
      <xdr:spPr>
        <a:xfrm>
          <a:off x="18656300" y="13091589"/>
          <a:ext cx="889000" cy="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58920</xdr:rowOff>
    </xdr:from>
    <xdr:to>
      <xdr:col>32</xdr:col>
      <xdr:colOff>238125</xdr:colOff>
      <xdr:row>77</xdr:row>
      <xdr:rowOff>160520</xdr:rowOff>
    </xdr:to>
    <xdr:sp macro="" textlink="">
      <xdr:nvSpPr>
        <xdr:cNvPr id="857" name="円/楕円 856"/>
        <xdr:cNvSpPr/>
      </xdr:nvSpPr>
      <xdr:spPr>
        <a:xfrm>
          <a:off x="22110700" y="132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37347</xdr:rowOff>
    </xdr:from>
    <xdr:ext cx="534377" cy="259045"/>
    <xdr:sp macro="" textlink="">
      <xdr:nvSpPr>
        <xdr:cNvPr id="858" name="繰出金該当値テキスト"/>
        <xdr:cNvSpPr txBox="1"/>
      </xdr:nvSpPr>
      <xdr:spPr>
        <a:xfrm>
          <a:off x="22212300" y="1323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64962</xdr:rowOff>
    </xdr:from>
    <xdr:to>
      <xdr:col>31</xdr:col>
      <xdr:colOff>85725</xdr:colOff>
      <xdr:row>77</xdr:row>
      <xdr:rowOff>166562</xdr:rowOff>
    </xdr:to>
    <xdr:sp macro="" textlink="">
      <xdr:nvSpPr>
        <xdr:cNvPr id="859" name="円/楕円 858"/>
        <xdr:cNvSpPr/>
      </xdr:nvSpPr>
      <xdr:spPr>
        <a:xfrm>
          <a:off x="21272500" y="132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157689</xdr:rowOff>
    </xdr:from>
    <xdr:ext cx="534377" cy="259045"/>
    <xdr:sp macro="" textlink="">
      <xdr:nvSpPr>
        <xdr:cNvPr id="860" name="テキスト ボックス 859"/>
        <xdr:cNvSpPr txBox="1"/>
      </xdr:nvSpPr>
      <xdr:spPr>
        <a:xfrm>
          <a:off x="21056111" y="133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143797</xdr:rowOff>
    </xdr:from>
    <xdr:to>
      <xdr:col>29</xdr:col>
      <xdr:colOff>568325</xdr:colOff>
      <xdr:row>78</xdr:row>
      <xdr:rowOff>73947</xdr:rowOff>
    </xdr:to>
    <xdr:sp macro="" textlink="">
      <xdr:nvSpPr>
        <xdr:cNvPr id="861" name="円/楕円 860"/>
        <xdr:cNvSpPr/>
      </xdr:nvSpPr>
      <xdr:spPr>
        <a:xfrm>
          <a:off x="20383500" y="133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65074</xdr:rowOff>
    </xdr:from>
    <xdr:ext cx="534377" cy="259045"/>
    <xdr:sp macro="" textlink="">
      <xdr:nvSpPr>
        <xdr:cNvPr id="862" name="テキスト ボックス 861"/>
        <xdr:cNvSpPr txBox="1"/>
      </xdr:nvSpPr>
      <xdr:spPr>
        <a:xfrm>
          <a:off x="20167111" y="134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104804</xdr:rowOff>
    </xdr:from>
    <xdr:to>
      <xdr:col>28</xdr:col>
      <xdr:colOff>365125</xdr:colOff>
      <xdr:row>77</xdr:row>
      <xdr:rowOff>34954</xdr:rowOff>
    </xdr:to>
    <xdr:sp macro="" textlink="">
      <xdr:nvSpPr>
        <xdr:cNvPr id="863" name="円/楕円 862"/>
        <xdr:cNvSpPr/>
      </xdr:nvSpPr>
      <xdr:spPr>
        <a:xfrm>
          <a:off x="19494500" y="131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26081</xdr:rowOff>
    </xdr:from>
    <xdr:ext cx="534377" cy="259045"/>
    <xdr:sp macro="" textlink="">
      <xdr:nvSpPr>
        <xdr:cNvPr id="864" name="テキスト ボックス 863"/>
        <xdr:cNvSpPr txBox="1"/>
      </xdr:nvSpPr>
      <xdr:spPr>
        <a:xfrm>
          <a:off x="19278111" y="132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10589</xdr:rowOff>
    </xdr:from>
    <xdr:to>
      <xdr:col>27</xdr:col>
      <xdr:colOff>161925</xdr:colOff>
      <xdr:row>76</xdr:row>
      <xdr:rowOff>112189</xdr:rowOff>
    </xdr:to>
    <xdr:sp macro="" textlink="">
      <xdr:nvSpPr>
        <xdr:cNvPr id="865" name="円/楕円 864"/>
        <xdr:cNvSpPr/>
      </xdr:nvSpPr>
      <xdr:spPr>
        <a:xfrm>
          <a:off x="18605500" y="130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103316</xdr:rowOff>
    </xdr:from>
    <xdr:ext cx="534377" cy="259045"/>
    <xdr:sp macro="" textlink="">
      <xdr:nvSpPr>
        <xdr:cNvPr id="866" name="テキスト ボックス 865"/>
        <xdr:cNvSpPr txBox="1"/>
      </xdr:nvSpPr>
      <xdr:spPr>
        <a:xfrm>
          <a:off x="18389111" y="131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356,942</a:t>
          </a:r>
          <a:r>
            <a:rPr kumimoji="1" lang="ja-JP" altLang="en-US" sz="1100">
              <a:solidFill>
                <a:schemeClr val="dk1"/>
              </a:solidFill>
              <a:effectLst/>
              <a:latin typeface="+mn-lt"/>
              <a:ea typeface="+mn-ea"/>
              <a:cs typeface="+mn-cs"/>
            </a:rPr>
            <a:t>円となっている。主な構成項目である</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108,467</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年度と比較すると、住民一人当たりの額は約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倍となっている。増加した要因は</a:t>
          </a:r>
          <a:r>
            <a:rPr kumimoji="1" lang="ja-JP" altLang="ja-JP" sz="1100">
              <a:solidFill>
                <a:schemeClr val="dk1"/>
              </a:solidFill>
              <a:effectLst/>
              <a:latin typeface="+mn-lt"/>
              <a:ea typeface="+mn-ea"/>
              <a:cs typeface="+mn-cs"/>
            </a:rPr>
            <a:t>民間保育所運営費委託料</a:t>
          </a:r>
          <a:r>
            <a:rPr kumimoji="1" lang="ja-JP" altLang="en-US" sz="1100">
              <a:solidFill>
                <a:schemeClr val="dk1"/>
              </a:solidFill>
              <a:effectLst/>
              <a:latin typeface="+mn-lt"/>
              <a:ea typeface="+mn-ea"/>
              <a:cs typeface="+mn-cs"/>
            </a:rPr>
            <a:t>などの児童福祉関連経費の伸びが挙げられる</a:t>
          </a:r>
          <a:r>
            <a:rPr kumimoji="1" lang="ja-JP" altLang="ja-JP" sz="1100">
              <a:solidFill>
                <a:schemeClr val="dk1"/>
              </a:solidFill>
              <a:effectLst/>
              <a:latin typeface="+mn-lt"/>
              <a:ea typeface="+mn-ea"/>
              <a:cs typeface="+mn-cs"/>
            </a:rPr>
            <a:t>。物件費に</a:t>
          </a:r>
          <a:r>
            <a:rPr kumimoji="1" lang="ja-JP" altLang="en-US" sz="1100">
              <a:solidFill>
                <a:schemeClr val="dk1"/>
              </a:solidFill>
              <a:effectLst/>
              <a:latin typeface="+mn-lt"/>
              <a:ea typeface="+mn-ea"/>
              <a:cs typeface="+mn-cs"/>
            </a:rPr>
            <a:t>ついては、多くの公共施設で</a:t>
          </a:r>
          <a:r>
            <a:rPr kumimoji="1" lang="ja-JP" altLang="ja-JP" sz="1100">
              <a:solidFill>
                <a:schemeClr val="dk1"/>
              </a:solidFill>
              <a:effectLst/>
              <a:latin typeface="+mn-lt"/>
              <a:ea typeface="+mn-ea"/>
              <a:cs typeface="+mn-cs"/>
            </a:rPr>
            <a:t>指定管理</a:t>
          </a:r>
          <a:r>
            <a:rPr kumimoji="1" lang="ja-JP" altLang="en-US" sz="1100">
              <a:solidFill>
                <a:schemeClr val="dk1"/>
              </a:solidFill>
              <a:effectLst/>
              <a:latin typeface="+mn-lt"/>
              <a:ea typeface="+mn-ea"/>
              <a:cs typeface="+mn-cs"/>
            </a:rPr>
            <a:t>者制度を導入していることなどから、類似団体平均と比べて高い水準にある。</a:t>
          </a:r>
          <a:r>
            <a:rPr kumimoji="1" lang="ja-JP" altLang="ja-JP" sz="1100">
              <a:solidFill>
                <a:schemeClr val="dk1"/>
              </a:solidFill>
              <a:effectLst/>
              <a:latin typeface="+mn-lt"/>
              <a:ea typeface="+mn-ea"/>
              <a:cs typeface="+mn-cs"/>
            </a:rPr>
            <a:t>普通建設事業費については、こどもの国再整備事業や庁舎耐震改修等事業が平成２６年度で完了し</a:t>
          </a:r>
          <a:r>
            <a:rPr kumimoji="1" lang="ja-JP" altLang="en-US" sz="1100">
              <a:solidFill>
                <a:schemeClr val="dk1"/>
              </a:solidFill>
              <a:effectLst/>
              <a:latin typeface="+mn-lt"/>
              <a:ea typeface="+mn-ea"/>
              <a:cs typeface="+mn-cs"/>
            </a:rPr>
            <a:t>、大規模な設備改修がなかった</a:t>
          </a:r>
          <a:r>
            <a:rPr kumimoji="1" lang="ja-JP" altLang="ja-JP" sz="1100">
              <a:solidFill>
                <a:schemeClr val="dk1"/>
              </a:solidFill>
              <a:effectLst/>
              <a:latin typeface="+mn-lt"/>
              <a:ea typeface="+mn-ea"/>
              <a:cs typeface="+mn-cs"/>
            </a:rPr>
            <a:t>こと等</a:t>
          </a:r>
          <a:r>
            <a:rPr kumimoji="1" lang="ja-JP" altLang="en-US" sz="1100">
              <a:solidFill>
                <a:schemeClr val="dk1"/>
              </a:solidFill>
              <a:effectLst/>
              <a:latin typeface="+mn-lt"/>
              <a:ea typeface="+mn-ea"/>
              <a:cs typeface="+mn-cs"/>
            </a:rPr>
            <a:t>から、平成２８年度は、類似団体平均を下回り、住民</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34,770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となった。公債費については、類似団体平均を大幅に下回った額で推移しているが、今後は、老朽化した公共施設の大規模改修、建て替えに係る起債に伴い増加することが見込まれる。繰出金については、</a:t>
          </a:r>
          <a:r>
            <a:rPr kumimoji="1" lang="ja-JP" altLang="en-US" sz="1100">
              <a:solidFill>
                <a:schemeClr val="dk1"/>
              </a:solidFill>
              <a:effectLst/>
              <a:latin typeface="+mn-lt"/>
              <a:ea typeface="+mn-ea"/>
              <a:cs typeface="+mn-cs"/>
            </a:rPr>
            <a:t>平成２６年度から下水道事業が法適用に移行し、同会計への支出が繰出金から、負担金及び補助金に変更となったため、大幅に減少し、平成２８年度の住民一人当たりの額は</a:t>
          </a:r>
          <a:r>
            <a:rPr kumimoji="1" lang="en-US" altLang="ja-JP" sz="1100">
              <a:solidFill>
                <a:schemeClr val="dk1"/>
              </a:solidFill>
              <a:effectLst/>
              <a:latin typeface="+mn-lt"/>
              <a:ea typeface="+mn-ea"/>
              <a:cs typeface="+mn-cs"/>
            </a:rPr>
            <a:t>30,168</a:t>
          </a:r>
          <a:r>
            <a:rPr kumimoji="1" lang="ja-JP" altLang="en-US" sz="1100">
              <a:solidFill>
                <a:schemeClr val="dk1"/>
              </a:solidFill>
              <a:effectLst/>
              <a:latin typeface="+mn-lt"/>
              <a:ea typeface="+mn-ea"/>
              <a:cs typeface="+mn-cs"/>
            </a:rPr>
            <a:t>円で、類似団体平均と比べ低い水準となっている。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137,320
131,073
18.19
52,112,739
49,015,218
2,569,838
28,725,272
26,749,690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106934</xdr:rowOff>
    </xdr:from>
    <xdr:to>
      <xdr:col>6</xdr:col>
      <xdr:colOff>511175</xdr:colOff>
      <xdr:row>36</xdr:row>
      <xdr:rowOff>75692</xdr:rowOff>
    </xdr:to>
    <xdr:cxnSp macro="">
      <xdr:nvCxnSpPr>
        <xdr:cNvPr id="61" name="直線コネクタ 60"/>
        <xdr:cNvCxnSpPr/>
      </xdr:nvCxnSpPr>
      <xdr:spPr>
        <a:xfrm>
          <a:off x="3797300" y="6107684"/>
          <a:ext cx="8382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15494</xdr:rowOff>
    </xdr:from>
    <xdr:to>
      <xdr:col>5</xdr:col>
      <xdr:colOff>358775</xdr:colOff>
      <xdr:row>35</xdr:row>
      <xdr:rowOff>106934</xdr:rowOff>
    </xdr:to>
    <xdr:cxnSp macro="">
      <xdr:nvCxnSpPr>
        <xdr:cNvPr id="64" name="直線コネクタ 63"/>
        <xdr:cNvCxnSpPr/>
      </xdr:nvCxnSpPr>
      <xdr:spPr>
        <a:xfrm>
          <a:off x="2908300" y="60162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137414</xdr:rowOff>
    </xdr:from>
    <xdr:to>
      <xdr:col>4</xdr:col>
      <xdr:colOff>155575</xdr:colOff>
      <xdr:row>35</xdr:row>
      <xdr:rowOff>15494</xdr:rowOff>
    </xdr:to>
    <xdr:cxnSp macro="">
      <xdr:nvCxnSpPr>
        <xdr:cNvPr id="67" name="直線コネクタ 66"/>
        <xdr:cNvCxnSpPr/>
      </xdr:nvCxnSpPr>
      <xdr:spPr>
        <a:xfrm>
          <a:off x="2019300" y="596671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89408</xdr:rowOff>
    </xdr:from>
    <xdr:to>
      <xdr:col>2</xdr:col>
      <xdr:colOff>638175</xdr:colOff>
      <xdr:row>34</xdr:row>
      <xdr:rowOff>137414</xdr:rowOff>
    </xdr:to>
    <xdr:cxnSp macro="">
      <xdr:nvCxnSpPr>
        <xdr:cNvPr id="70" name="直線コネクタ 69"/>
        <xdr:cNvCxnSpPr/>
      </xdr:nvCxnSpPr>
      <xdr:spPr>
        <a:xfrm>
          <a:off x="1130300" y="59187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24892</xdr:rowOff>
    </xdr:from>
    <xdr:to>
      <xdr:col>6</xdr:col>
      <xdr:colOff>561975</xdr:colOff>
      <xdr:row>36</xdr:row>
      <xdr:rowOff>126492</xdr:rowOff>
    </xdr:to>
    <xdr:sp macro="" textlink="">
      <xdr:nvSpPr>
        <xdr:cNvPr id="80" name="円/楕円 79"/>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3319</xdr:rowOff>
    </xdr:from>
    <xdr:ext cx="469744" cy="259045"/>
    <xdr:sp macro="" textlink="">
      <xdr:nvSpPr>
        <xdr:cNvPr id="81" name="議会費該当値テキスト"/>
        <xdr:cNvSpPr txBox="1"/>
      </xdr:nvSpPr>
      <xdr:spPr>
        <a:xfrm>
          <a:off x="4686300"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56134</xdr:rowOff>
    </xdr:from>
    <xdr:to>
      <xdr:col>5</xdr:col>
      <xdr:colOff>409575</xdr:colOff>
      <xdr:row>35</xdr:row>
      <xdr:rowOff>157734</xdr:rowOff>
    </xdr:to>
    <xdr:sp macro="" textlink="">
      <xdr:nvSpPr>
        <xdr:cNvPr id="82" name="円/楕円 81"/>
        <xdr:cNvSpPr/>
      </xdr:nvSpPr>
      <xdr:spPr>
        <a:xfrm>
          <a:off x="3746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148861</xdr:rowOff>
    </xdr:from>
    <xdr:ext cx="469744" cy="259045"/>
    <xdr:sp macro="" textlink="">
      <xdr:nvSpPr>
        <xdr:cNvPr id="83" name="テキスト ボックス 82"/>
        <xdr:cNvSpPr txBox="1"/>
      </xdr:nvSpPr>
      <xdr:spPr>
        <a:xfrm>
          <a:off x="3562427"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136144</xdr:rowOff>
    </xdr:from>
    <xdr:to>
      <xdr:col>4</xdr:col>
      <xdr:colOff>206375</xdr:colOff>
      <xdr:row>35</xdr:row>
      <xdr:rowOff>66294</xdr:rowOff>
    </xdr:to>
    <xdr:sp macro="" textlink="">
      <xdr:nvSpPr>
        <xdr:cNvPr id="84" name="円/楕円 83"/>
        <xdr:cNvSpPr/>
      </xdr:nvSpPr>
      <xdr:spPr>
        <a:xfrm>
          <a:off x="2857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82821</xdr:rowOff>
    </xdr:from>
    <xdr:ext cx="469744" cy="259045"/>
    <xdr:sp macro="" textlink="">
      <xdr:nvSpPr>
        <xdr:cNvPr id="85" name="テキスト ボックス 84"/>
        <xdr:cNvSpPr txBox="1"/>
      </xdr:nvSpPr>
      <xdr:spPr>
        <a:xfrm>
          <a:off x="2673427"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86614</xdr:rowOff>
    </xdr:from>
    <xdr:to>
      <xdr:col>3</xdr:col>
      <xdr:colOff>3175</xdr:colOff>
      <xdr:row>35</xdr:row>
      <xdr:rowOff>16764</xdr:rowOff>
    </xdr:to>
    <xdr:sp macro="" textlink="">
      <xdr:nvSpPr>
        <xdr:cNvPr id="86" name="円/楕円 85"/>
        <xdr:cNvSpPr/>
      </xdr:nvSpPr>
      <xdr:spPr>
        <a:xfrm>
          <a:off x="1968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33291</xdr:rowOff>
    </xdr:from>
    <xdr:ext cx="469744" cy="259045"/>
    <xdr:sp macro="" textlink="">
      <xdr:nvSpPr>
        <xdr:cNvPr id="87" name="テキスト ボックス 86"/>
        <xdr:cNvSpPr txBox="1"/>
      </xdr:nvSpPr>
      <xdr:spPr>
        <a:xfrm>
          <a:off x="1784427"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38608</xdr:rowOff>
    </xdr:from>
    <xdr:to>
      <xdr:col>1</xdr:col>
      <xdr:colOff>485775</xdr:colOff>
      <xdr:row>34</xdr:row>
      <xdr:rowOff>140208</xdr:rowOff>
    </xdr:to>
    <xdr:sp macro="" textlink="">
      <xdr:nvSpPr>
        <xdr:cNvPr id="88" name="円/楕円 87"/>
        <xdr:cNvSpPr/>
      </xdr:nvSpPr>
      <xdr:spPr>
        <a:xfrm>
          <a:off x="1079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156735</xdr:rowOff>
    </xdr:from>
    <xdr:ext cx="469744" cy="259045"/>
    <xdr:sp macro="" textlink="">
      <xdr:nvSpPr>
        <xdr:cNvPr id="89" name="テキスト ボックス 88"/>
        <xdr:cNvSpPr txBox="1"/>
      </xdr:nvSpPr>
      <xdr:spPr>
        <a:xfrm>
          <a:off x="895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143225</xdr:rowOff>
    </xdr:from>
    <xdr:to>
      <xdr:col>6</xdr:col>
      <xdr:colOff>511175</xdr:colOff>
      <xdr:row>56</xdr:row>
      <xdr:rowOff>93370</xdr:rowOff>
    </xdr:to>
    <xdr:cxnSp macro="">
      <xdr:nvCxnSpPr>
        <xdr:cNvPr id="119" name="直線コネクタ 118"/>
        <xdr:cNvCxnSpPr/>
      </xdr:nvCxnSpPr>
      <xdr:spPr>
        <a:xfrm>
          <a:off x="3797300" y="9572975"/>
          <a:ext cx="838200" cy="1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30182</xdr:rowOff>
    </xdr:from>
    <xdr:to>
      <xdr:col>5</xdr:col>
      <xdr:colOff>358775</xdr:colOff>
      <xdr:row>55</xdr:row>
      <xdr:rowOff>143225</xdr:rowOff>
    </xdr:to>
    <xdr:cxnSp macro="">
      <xdr:nvCxnSpPr>
        <xdr:cNvPr id="122" name="直線コネクタ 121"/>
        <xdr:cNvCxnSpPr/>
      </xdr:nvCxnSpPr>
      <xdr:spPr>
        <a:xfrm>
          <a:off x="2908300" y="9459932"/>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50260</xdr:rowOff>
    </xdr:from>
    <xdr:to>
      <xdr:col>4</xdr:col>
      <xdr:colOff>155575</xdr:colOff>
      <xdr:row>55</xdr:row>
      <xdr:rowOff>30182</xdr:rowOff>
    </xdr:to>
    <xdr:cxnSp macro="">
      <xdr:nvCxnSpPr>
        <xdr:cNvPr id="125" name="直線コネクタ 124"/>
        <xdr:cNvCxnSpPr/>
      </xdr:nvCxnSpPr>
      <xdr:spPr>
        <a:xfrm>
          <a:off x="2019300" y="9308560"/>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50260</xdr:rowOff>
    </xdr:from>
    <xdr:to>
      <xdr:col>2</xdr:col>
      <xdr:colOff>638175</xdr:colOff>
      <xdr:row>56</xdr:row>
      <xdr:rowOff>51270</xdr:rowOff>
    </xdr:to>
    <xdr:cxnSp macro="">
      <xdr:nvCxnSpPr>
        <xdr:cNvPr id="128" name="直線コネクタ 127"/>
        <xdr:cNvCxnSpPr/>
      </xdr:nvCxnSpPr>
      <xdr:spPr>
        <a:xfrm flipV="1">
          <a:off x="1130300" y="9308560"/>
          <a:ext cx="889000" cy="34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42570</xdr:rowOff>
    </xdr:from>
    <xdr:to>
      <xdr:col>6</xdr:col>
      <xdr:colOff>561975</xdr:colOff>
      <xdr:row>56</xdr:row>
      <xdr:rowOff>144170</xdr:rowOff>
    </xdr:to>
    <xdr:sp macro="" textlink="">
      <xdr:nvSpPr>
        <xdr:cNvPr id="138" name="円/楕円 137"/>
        <xdr:cNvSpPr/>
      </xdr:nvSpPr>
      <xdr:spPr>
        <a:xfrm>
          <a:off x="4584700" y="96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20997</xdr:rowOff>
    </xdr:from>
    <xdr:ext cx="534377" cy="259045"/>
    <xdr:sp macro="" textlink="">
      <xdr:nvSpPr>
        <xdr:cNvPr id="139" name="総務費該当値テキスト"/>
        <xdr:cNvSpPr txBox="1"/>
      </xdr:nvSpPr>
      <xdr:spPr>
        <a:xfrm>
          <a:off x="4686300" y="96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92425</xdr:rowOff>
    </xdr:from>
    <xdr:to>
      <xdr:col>5</xdr:col>
      <xdr:colOff>409575</xdr:colOff>
      <xdr:row>56</xdr:row>
      <xdr:rowOff>22575</xdr:rowOff>
    </xdr:to>
    <xdr:sp macro="" textlink="">
      <xdr:nvSpPr>
        <xdr:cNvPr id="140" name="円/楕円 139"/>
        <xdr:cNvSpPr/>
      </xdr:nvSpPr>
      <xdr:spPr>
        <a:xfrm>
          <a:off x="3746500" y="95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39102</xdr:rowOff>
    </xdr:from>
    <xdr:ext cx="534377" cy="259045"/>
    <xdr:sp macro="" textlink="">
      <xdr:nvSpPr>
        <xdr:cNvPr id="141" name="テキスト ボックス 140"/>
        <xdr:cNvSpPr txBox="1"/>
      </xdr:nvSpPr>
      <xdr:spPr>
        <a:xfrm>
          <a:off x="3530111" y="9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150832</xdr:rowOff>
    </xdr:from>
    <xdr:to>
      <xdr:col>4</xdr:col>
      <xdr:colOff>206375</xdr:colOff>
      <xdr:row>55</xdr:row>
      <xdr:rowOff>80982</xdr:rowOff>
    </xdr:to>
    <xdr:sp macro="" textlink="">
      <xdr:nvSpPr>
        <xdr:cNvPr id="142" name="円/楕円 141"/>
        <xdr:cNvSpPr/>
      </xdr:nvSpPr>
      <xdr:spPr>
        <a:xfrm>
          <a:off x="2857500" y="94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97509</xdr:rowOff>
    </xdr:from>
    <xdr:ext cx="534377" cy="259045"/>
    <xdr:sp macro="" textlink="">
      <xdr:nvSpPr>
        <xdr:cNvPr id="143" name="テキスト ボックス 142"/>
        <xdr:cNvSpPr txBox="1"/>
      </xdr:nvSpPr>
      <xdr:spPr>
        <a:xfrm>
          <a:off x="2641111" y="91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170910</xdr:rowOff>
    </xdr:from>
    <xdr:to>
      <xdr:col>3</xdr:col>
      <xdr:colOff>3175</xdr:colOff>
      <xdr:row>54</xdr:row>
      <xdr:rowOff>101060</xdr:rowOff>
    </xdr:to>
    <xdr:sp macro="" textlink="">
      <xdr:nvSpPr>
        <xdr:cNvPr id="144" name="円/楕円 143"/>
        <xdr:cNvSpPr/>
      </xdr:nvSpPr>
      <xdr:spPr>
        <a:xfrm>
          <a:off x="1968500" y="92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117587</xdr:rowOff>
    </xdr:from>
    <xdr:ext cx="534377" cy="259045"/>
    <xdr:sp macro="" textlink="">
      <xdr:nvSpPr>
        <xdr:cNvPr id="145" name="テキスト ボックス 144"/>
        <xdr:cNvSpPr txBox="1"/>
      </xdr:nvSpPr>
      <xdr:spPr>
        <a:xfrm>
          <a:off x="1752111" y="90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470</xdr:rowOff>
    </xdr:from>
    <xdr:to>
      <xdr:col>1</xdr:col>
      <xdr:colOff>485775</xdr:colOff>
      <xdr:row>56</xdr:row>
      <xdr:rowOff>102070</xdr:rowOff>
    </xdr:to>
    <xdr:sp macro="" textlink="">
      <xdr:nvSpPr>
        <xdr:cNvPr id="146" name="円/楕円 145"/>
        <xdr:cNvSpPr/>
      </xdr:nvSpPr>
      <xdr:spPr>
        <a:xfrm>
          <a:off x="1079500" y="96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118597</xdr:rowOff>
    </xdr:from>
    <xdr:ext cx="534377" cy="259045"/>
    <xdr:sp macro="" textlink="">
      <xdr:nvSpPr>
        <xdr:cNvPr id="147" name="テキスト ボックス 146"/>
        <xdr:cNvSpPr txBox="1"/>
      </xdr:nvSpPr>
      <xdr:spPr>
        <a:xfrm>
          <a:off x="863111" y="93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101840</xdr:rowOff>
    </xdr:from>
    <xdr:to>
      <xdr:col>6</xdr:col>
      <xdr:colOff>511175</xdr:colOff>
      <xdr:row>74</xdr:row>
      <xdr:rowOff>103156</xdr:rowOff>
    </xdr:to>
    <xdr:cxnSp macro="">
      <xdr:nvCxnSpPr>
        <xdr:cNvPr id="179" name="直線コネクタ 178"/>
        <xdr:cNvCxnSpPr/>
      </xdr:nvCxnSpPr>
      <xdr:spPr>
        <a:xfrm flipV="1">
          <a:off x="3797300" y="12789140"/>
          <a:ext cx="8382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140484</xdr:rowOff>
    </xdr:from>
    <xdr:to>
      <xdr:col>5</xdr:col>
      <xdr:colOff>358775</xdr:colOff>
      <xdr:row>74</xdr:row>
      <xdr:rowOff>103156</xdr:rowOff>
    </xdr:to>
    <xdr:cxnSp macro="">
      <xdr:nvCxnSpPr>
        <xdr:cNvPr id="182" name="直線コネクタ 181"/>
        <xdr:cNvCxnSpPr/>
      </xdr:nvCxnSpPr>
      <xdr:spPr>
        <a:xfrm>
          <a:off x="2908300" y="12656334"/>
          <a:ext cx="889000" cy="1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140484</xdr:rowOff>
    </xdr:from>
    <xdr:to>
      <xdr:col>4</xdr:col>
      <xdr:colOff>155575</xdr:colOff>
      <xdr:row>75</xdr:row>
      <xdr:rowOff>98313</xdr:rowOff>
    </xdr:to>
    <xdr:cxnSp macro="">
      <xdr:nvCxnSpPr>
        <xdr:cNvPr id="185" name="直線コネクタ 184"/>
        <xdr:cNvCxnSpPr/>
      </xdr:nvCxnSpPr>
      <xdr:spPr>
        <a:xfrm flipV="1">
          <a:off x="2019300" y="12656334"/>
          <a:ext cx="889000" cy="30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129598</xdr:rowOff>
    </xdr:from>
    <xdr:to>
      <xdr:col>2</xdr:col>
      <xdr:colOff>638175</xdr:colOff>
      <xdr:row>75</xdr:row>
      <xdr:rowOff>98313</xdr:rowOff>
    </xdr:to>
    <xdr:cxnSp macro="">
      <xdr:nvCxnSpPr>
        <xdr:cNvPr id="188" name="直線コネクタ 187"/>
        <xdr:cNvCxnSpPr/>
      </xdr:nvCxnSpPr>
      <xdr:spPr>
        <a:xfrm>
          <a:off x="1130300" y="12816898"/>
          <a:ext cx="889000" cy="1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51040</xdr:rowOff>
    </xdr:from>
    <xdr:to>
      <xdr:col>6</xdr:col>
      <xdr:colOff>561975</xdr:colOff>
      <xdr:row>74</xdr:row>
      <xdr:rowOff>152640</xdr:rowOff>
    </xdr:to>
    <xdr:sp macro="" textlink="">
      <xdr:nvSpPr>
        <xdr:cNvPr id="198" name="円/楕円 197"/>
        <xdr:cNvSpPr/>
      </xdr:nvSpPr>
      <xdr:spPr>
        <a:xfrm>
          <a:off x="4584700" y="127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73917</xdr:rowOff>
    </xdr:from>
    <xdr:ext cx="599010" cy="259045"/>
    <xdr:sp macro="" textlink="">
      <xdr:nvSpPr>
        <xdr:cNvPr id="199" name="民生費該当値テキスト"/>
        <xdr:cNvSpPr txBox="1"/>
      </xdr:nvSpPr>
      <xdr:spPr>
        <a:xfrm>
          <a:off x="4686300" y="1258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168,478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52356</xdr:rowOff>
    </xdr:from>
    <xdr:to>
      <xdr:col>5</xdr:col>
      <xdr:colOff>409575</xdr:colOff>
      <xdr:row>74</xdr:row>
      <xdr:rowOff>153956</xdr:rowOff>
    </xdr:to>
    <xdr:sp macro="" textlink="">
      <xdr:nvSpPr>
        <xdr:cNvPr id="200" name="円/楕円 199"/>
        <xdr:cNvSpPr/>
      </xdr:nvSpPr>
      <xdr:spPr>
        <a:xfrm>
          <a:off x="3746500" y="127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170483</xdr:rowOff>
    </xdr:from>
    <xdr:ext cx="599010" cy="259045"/>
    <xdr:sp macro="" textlink="">
      <xdr:nvSpPr>
        <xdr:cNvPr id="201" name="テキスト ボックス 200"/>
        <xdr:cNvSpPr txBox="1"/>
      </xdr:nvSpPr>
      <xdr:spPr>
        <a:xfrm>
          <a:off x="3497794" y="125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168,357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89684</xdr:rowOff>
    </xdr:from>
    <xdr:to>
      <xdr:col>4</xdr:col>
      <xdr:colOff>206375</xdr:colOff>
      <xdr:row>74</xdr:row>
      <xdr:rowOff>19834</xdr:rowOff>
    </xdr:to>
    <xdr:sp macro="" textlink="">
      <xdr:nvSpPr>
        <xdr:cNvPr id="202" name="円/楕円 201"/>
        <xdr:cNvSpPr/>
      </xdr:nvSpPr>
      <xdr:spPr>
        <a:xfrm>
          <a:off x="2857500" y="126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36361</xdr:rowOff>
    </xdr:from>
    <xdr:ext cx="599010" cy="259045"/>
    <xdr:sp macro="" textlink="">
      <xdr:nvSpPr>
        <xdr:cNvPr id="203" name="テキスト ボックス 202"/>
        <xdr:cNvSpPr txBox="1"/>
      </xdr:nvSpPr>
      <xdr:spPr>
        <a:xfrm>
          <a:off x="2608794" y="123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47513</xdr:rowOff>
    </xdr:from>
    <xdr:to>
      <xdr:col>3</xdr:col>
      <xdr:colOff>3175</xdr:colOff>
      <xdr:row>75</xdr:row>
      <xdr:rowOff>149113</xdr:rowOff>
    </xdr:to>
    <xdr:sp macro="" textlink="">
      <xdr:nvSpPr>
        <xdr:cNvPr id="204" name="円/楕円 203"/>
        <xdr:cNvSpPr/>
      </xdr:nvSpPr>
      <xdr:spPr>
        <a:xfrm>
          <a:off x="1968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165640</xdr:rowOff>
    </xdr:from>
    <xdr:ext cx="599010" cy="259045"/>
    <xdr:sp macro="" textlink="">
      <xdr:nvSpPr>
        <xdr:cNvPr id="205" name="テキスト ボックス 204"/>
        <xdr:cNvSpPr txBox="1"/>
      </xdr:nvSpPr>
      <xdr:spPr>
        <a:xfrm>
          <a:off x="1719794" y="1268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153,052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78798</xdr:rowOff>
    </xdr:from>
    <xdr:to>
      <xdr:col>1</xdr:col>
      <xdr:colOff>485775</xdr:colOff>
      <xdr:row>75</xdr:row>
      <xdr:rowOff>8948</xdr:rowOff>
    </xdr:to>
    <xdr:sp macro="" textlink="">
      <xdr:nvSpPr>
        <xdr:cNvPr id="206" name="円/楕円 205"/>
        <xdr:cNvSpPr/>
      </xdr:nvSpPr>
      <xdr:spPr>
        <a:xfrm>
          <a:off x="1079500" y="12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25475</xdr:rowOff>
    </xdr:from>
    <xdr:ext cx="599010" cy="259045"/>
    <xdr:sp macro="" textlink="">
      <xdr:nvSpPr>
        <xdr:cNvPr id="207" name="テキスト ボックス 206"/>
        <xdr:cNvSpPr txBox="1"/>
      </xdr:nvSpPr>
      <xdr:spPr>
        <a:xfrm>
          <a:off x="830794" y="1254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144180</xdr:rowOff>
    </xdr:from>
    <xdr:to>
      <xdr:col>6</xdr:col>
      <xdr:colOff>511175</xdr:colOff>
      <xdr:row>98</xdr:row>
      <xdr:rowOff>15776</xdr:rowOff>
    </xdr:to>
    <xdr:cxnSp macro="">
      <xdr:nvCxnSpPr>
        <xdr:cNvPr id="235" name="直線コネクタ 234"/>
        <xdr:cNvCxnSpPr/>
      </xdr:nvCxnSpPr>
      <xdr:spPr>
        <a:xfrm>
          <a:off x="3797300" y="16774830"/>
          <a:ext cx="8382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144180</xdr:rowOff>
    </xdr:from>
    <xdr:to>
      <xdr:col>5</xdr:col>
      <xdr:colOff>358775</xdr:colOff>
      <xdr:row>97</xdr:row>
      <xdr:rowOff>166903</xdr:rowOff>
    </xdr:to>
    <xdr:cxnSp macro="">
      <xdr:nvCxnSpPr>
        <xdr:cNvPr id="238" name="直線コネクタ 237"/>
        <xdr:cNvCxnSpPr/>
      </xdr:nvCxnSpPr>
      <xdr:spPr>
        <a:xfrm flipV="1">
          <a:off x="2908300" y="16774830"/>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142740</xdr:rowOff>
    </xdr:from>
    <xdr:to>
      <xdr:col>4</xdr:col>
      <xdr:colOff>155575</xdr:colOff>
      <xdr:row>97</xdr:row>
      <xdr:rowOff>166903</xdr:rowOff>
    </xdr:to>
    <xdr:cxnSp macro="">
      <xdr:nvCxnSpPr>
        <xdr:cNvPr id="241" name="直線コネクタ 240"/>
        <xdr:cNvCxnSpPr/>
      </xdr:nvCxnSpPr>
      <xdr:spPr>
        <a:xfrm>
          <a:off x="2019300" y="16601940"/>
          <a:ext cx="889000" cy="1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142740</xdr:rowOff>
    </xdr:from>
    <xdr:to>
      <xdr:col>2</xdr:col>
      <xdr:colOff>638175</xdr:colOff>
      <xdr:row>97</xdr:row>
      <xdr:rowOff>167063</xdr:rowOff>
    </xdr:to>
    <xdr:cxnSp macro="">
      <xdr:nvCxnSpPr>
        <xdr:cNvPr id="244" name="直線コネクタ 243"/>
        <xdr:cNvCxnSpPr/>
      </xdr:nvCxnSpPr>
      <xdr:spPr>
        <a:xfrm flipV="1">
          <a:off x="1130300" y="16601940"/>
          <a:ext cx="889000" cy="1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136426</xdr:rowOff>
    </xdr:from>
    <xdr:to>
      <xdr:col>6</xdr:col>
      <xdr:colOff>561975</xdr:colOff>
      <xdr:row>98</xdr:row>
      <xdr:rowOff>66576</xdr:rowOff>
    </xdr:to>
    <xdr:sp macro="" textlink="">
      <xdr:nvSpPr>
        <xdr:cNvPr id="254" name="円/楕円 253"/>
        <xdr:cNvSpPr/>
      </xdr:nvSpPr>
      <xdr:spPr>
        <a:xfrm>
          <a:off x="45847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114853</xdr:rowOff>
    </xdr:from>
    <xdr:ext cx="534377" cy="259045"/>
    <xdr:sp macro="" textlink="">
      <xdr:nvSpPr>
        <xdr:cNvPr id="255" name="衛生費該当値テキスト"/>
        <xdr:cNvSpPr txBox="1"/>
      </xdr:nvSpPr>
      <xdr:spPr>
        <a:xfrm>
          <a:off x="4686300" y="167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93380</xdr:rowOff>
    </xdr:from>
    <xdr:to>
      <xdr:col>5</xdr:col>
      <xdr:colOff>409575</xdr:colOff>
      <xdr:row>98</xdr:row>
      <xdr:rowOff>23530</xdr:rowOff>
    </xdr:to>
    <xdr:sp macro="" textlink="">
      <xdr:nvSpPr>
        <xdr:cNvPr id="256" name="円/楕円 255"/>
        <xdr:cNvSpPr/>
      </xdr:nvSpPr>
      <xdr:spPr>
        <a:xfrm>
          <a:off x="37465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14657</xdr:rowOff>
    </xdr:from>
    <xdr:ext cx="534377" cy="259045"/>
    <xdr:sp macro="" textlink="">
      <xdr:nvSpPr>
        <xdr:cNvPr id="257" name="テキスト ボックス 256"/>
        <xdr:cNvSpPr txBox="1"/>
      </xdr:nvSpPr>
      <xdr:spPr>
        <a:xfrm>
          <a:off x="3530111" y="168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116103</xdr:rowOff>
    </xdr:from>
    <xdr:to>
      <xdr:col>4</xdr:col>
      <xdr:colOff>206375</xdr:colOff>
      <xdr:row>98</xdr:row>
      <xdr:rowOff>46253</xdr:rowOff>
    </xdr:to>
    <xdr:sp macro="" textlink="">
      <xdr:nvSpPr>
        <xdr:cNvPr id="258" name="円/楕円 257"/>
        <xdr:cNvSpPr/>
      </xdr:nvSpPr>
      <xdr:spPr>
        <a:xfrm>
          <a:off x="2857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37380</xdr:rowOff>
    </xdr:from>
    <xdr:ext cx="534377" cy="259045"/>
    <xdr:sp macro="" textlink="">
      <xdr:nvSpPr>
        <xdr:cNvPr id="259" name="テキスト ボックス 258"/>
        <xdr:cNvSpPr txBox="1"/>
      </xdr:nvSpPr>
      <xdr:spPr>
        <a:xfrm>
          <a:off x="2641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91940</xdr:rowOff>
    </xdr:from>
    <xdr:to>
      <xdr:col>3</xdr:col>
      <xdr:colOff>3175</xdr:colOff>
      <xdr:row>97</xdr:row>
      <xdr:rowOff>22090</xdr:rowOff>
    </xdr:to>
    <xdr:sp macro="" textlink="">
      <xdr:nvSpPr>
        <xdr:cNvPr id="260" name="円/楕円 259"/>
        <xdr:cNvSpPr/>
      </xdr:nvSpPr>
      <xdr:spPr>
        <a:xfrm>
          <a:off x="1968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38617</xdr:rowOff>
    </xdr:from>
    <xdr:ext cx="534377" cy="259045"/>
    <xdr:sp macro="" textlink="">
      <xdr:nvSpPr>
        <xdr:cNvPr id="261" name="テキスト ボックス 260"/>
        <xdr:cNvSpPr txBox="1"/>
      </xdr:nvSpPr>
      <xdr:spPr>
        <a:xfrm>
          <a:off x="1752111" y="163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116263</xdr:rowOff>
    </xdr:from>
    <xdr:to>
      <xdr:col>1</xdr:col>
      <xdr:colOff>485775</xdr:colOff>
      <xdr:row>98</xdr:row>
      <xdr:rowOff>46413</xdr:rowOff>
    </xdr:to>
    <xdr:sp macro="" textlink="">
      <xdr:nvSpPr>
        <xdr:cNvPr id="262" name="円/楕円 261"/>
        <xdr:cNvSpPr/>
      </xdr:nvSpPr>
      <xdr:spPr>
        <a:xfrm>
          <a:off x="1079500" y="16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37540</xdr:rowOff>
    </xdr:from>
    <xdr:ext cx="534377" cy="259045"/>
    <xdr:sp macro="" textlink="">
      <xdr:nvSpPr>
        <xdr:cNvPr id="263" name="テキスト ボックス 262"/>
        <xdr:cNvSpPr txBox="1"/>
      </xdr:nvSpPr>
      <xdr:spPr>
        <a:xfrm>
          <a:off x="863111" y="168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63119</xdr:rowOff>
    </xdr:from>
    <xdr:to>
      <xdr:col>15</xdr:col>
      <xdr:colOff>180975</xdr:colOff>
      <xdr:row>35</xdr:row>
      <xdr:rowOff>139319</xdr:rowOff>
    </xdr:to>
    <xdr:cxnSp macro="">
      <xdr:nvCxnSpPr>
        <xdr:cNvPr id="292" name="直線コネクタ 291"/>
        <xdr:cNvCxnSpPr/>
      </xdr:nvCxnSpPr>
      <xdr:spPr>
        <a:xfrm flipV="1">
          <a:off x="9639300" y="606386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85979</xdr:rowOff>
    </xdr:from>
    <xdr:to>
      <xdr:col>14</xdr:col>
      <xdr:colOff>28575</xdr:colOff>
      <xdr:row>35</xdr:row>
      <xdr:rowOff>139319</xdr:rowOff>
    </xdr:to>
    <xdr:cxnSp macro="">
      <xdr:nvCxnSpPr>
        <xdr:cNvPr id="295" name="直線コネクタ 294"/>
        <xdr:cNvCxnSpPr/>
      </xdr:nvCxnSpPr>
      <xdr:spPr>
        <a:xfrm>
          <a:off x="8750300" y="5915279"/>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5588</xdr:rowOff>
    </xdr:from>
    <xdr:to>
      <xdr:col>12</xdr:col>
      <xdr:colOff>511175</xdr:colOff>
      <xdr:row>34</xdr:row>
      <xdr:rowOff>85979</xdr:rowOff>
    </xdr:to>
    <xdr:cxnSp macro="">
      <xdr:nvCxnSpPr>
        <xdr:cNvPr id="298" name="直線コネクタ 297"/>
        <xdr:cNvCxnSpPr/>
      </xdr:nvCxnSpPr>
      <xdr:spPr>
        <a:xfrm>
          <a:off x="7861300" y="5834888"/>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107713</xdr:rowOff>
    </xdr:from>
    <xdr:ext cx="469744" cy="259045"/>
    <xdr:sp macro="" textlink="">
      <xdr:nvSpPr>
        <xdr:cNvPr id="300" name="テキスト ボックス 299"/>
        <xdr:cNvSpPr txBox="1"/>
      </xdr:nvSpPr>
      <xdr:spPr>
        <a:xfrm>
          <a:off x="8515427"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60833</xdr:rowOff>
    </xdr:from>
    <xdr:to>
      <xdr:col>11</xdr:col>
      <xdr:colOff>307975</xdr:colOff>
      <xdr:row>34</xdr:row>
      <xdr:rowOff>5588</xdr:rowOff>
    </xdr:to>
    <xdr:cxnSp macro="">
      <xdr:nvCxnSpPr>
        <xdr:cNvPr id="301" name="直線コネクタ 300"/>
        <xdr:cNvCxnSpPr/>
      </xdr:nvCxnSpPr>
      <xdr:spPr>
        <a:xfrm>
          <a:off x="6972300" y="5547233"/>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31132</xdr:rowOff>
    </xdr:from>
    <xdr:ext cx="469744" cy="259045"/>
    <xdr:sp macro="" textlink="">
      <xdr:nvSpPr>
        <xdr:cNvPr id="303" name="テキスト ボックス 302"/>
        <xdr:cNvSpPr txBox="1"/>
      </xdr:nvSpPr>
      <xdr:spPr>
        <a:xfrm>
          <a:off x="7626427"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110761</xdr:rowOff>
    </xdr:from>
    <xdr:ext cx="469744" cy="259045"/>
    <xdr:sp macro="" textlink="">
      <xdr:nvSpPr>
        <xdr:cNvPr id="305" name="テキスト ボックス 304"/>
        <xdr:cNvSpPr txBox="1"/>
      </xdr:nvSpPr>
      <xdr:spPr>
        <a:xfrm>
          <a:off x="6737427" y="59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12319</xdr:rowOff>
    </xdr:from>
    <xdr:to>
      <xdr:col>15</xdr:col>
      <xdr:colOff>231775</xdr:colOff>
      <xdr:row>35</xdr:row>
      <xdr:rowOff>113919</xdr:rowOff>
    </xdr:to>
    <xdr:sp macro="" textlink="">
      <xdr:nvSpPr>
        <xdr:cNvPr id="311" name="円/楕円 310"/>
        <xdr:cNvSpPr/>
      </xdr:nvSpPr>
      <xdr:spPr>
        <a:xfrm>
          <a:off x="104267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35196</xdr:rowOff>
    </xdr:from>
    <xdr:ext cx="469744" cy="259045"/>
    <xdr:sp macro="" textlink="">
      <xdr:nvSpPr>
        <xdr:cNvPr id="312" name="労働費該当値テキスト"/>
        <xdr:cNvSpPr txBox="1"/>
      </xdr:nvSpPr>
      <xdr:spPr>
        <a:xfrm>
          <a:off x="10528300"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88519</xdr:rowOff>
    </xdr:from>
    <xdr:to>
      <xdr:col>14</xdr:col>
      <xdr:colOff>79375</xdr:colOff>
      <xdr:row>36</xdr:row>
      <xdr:rowOff>18669</xdr:rowOff>
    </xdr:to>
    <xdr:sp macro="" textlink="">
      <xdr:nvSpPr>
        <xdr:cNvPr id="313" name="円/楕円 312"/>
        <xdr:cNvSpPr/>
      </xdr:nvSpPr>
      <xdr:spPr>
        <a:xfrm>
          <a:off x="9588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35196</xdr:rowOff>
    </xdr:from>
    <xdr:ext cx="469744" cy="259045"/>
    <xdr:sp macro="" textlink="">
      <xdr:nvSpPr>
        <xdr:cNvPr id="314" name="テキスト ボックス 313"/>
        <xdr:cNvSpPr txBox="1"/>
      </xdr:nvSpPr>
      <xdr:spPr>
        <a:xfrm>
          <a:off x="9404427"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35179</xdr:rowOff>
    </xdr:from>
    <xdr:to>
      <xdr:col>12</xdr:col>
      <xdr:colOff>561975</xdr:colOff>
      <xdr:row>34</xdr:row>
      <xdr:rowOff>136779</xdr:rowOff>
    </xdr:to>
    <xdr:sp macro="" textlink="">
      <xdr:nvSpPr>
        <xdr:cNvPr id="315" name="円/楕円 314"/>
        <xdr:cNvSpPr/>
      </xdr:nvSpPr>
      <xdr:spPr>
        <a:xfrm>
          <a:off x="8699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153306</xdr:rowOff>
    </xdr:from>
    <xdr:ext cx="469744" cy="259045"/>
    <xdr:sp macro="" textlink="">
      <xdr:nvSpPr>
        <xdr:cNvPr id="316" name="テキスト ボックス 315"/>
        <xdr:cNvSpPr txBox="1"/>
      </xdr:nvSpPr>
      <xdr:spPr>
        <a:xfrm>
          <a:off x="8515427"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126238</xdr:rowOff>
    </xdr:from>
    <xdr:to>
      <xdr:col>11</xdr:col>
      <xdr:colOff>358775</xdr:colOff>
      <xdr:row>34</xdr:row>
      <xdr:rowOff>56388</xdr:rowOff>
    </xdr:to>
    <xdr:sp macro="" textlink="">
      <xdr:nvSpPr>
        <xdr:cNvPr id="317" name="円/楕円 316"/>
        <xdr:cNvSpPr/>
      </xdr:nvSpPr>
      <xdr:spPr>
        <a:xfrm>
          <a:off x="7810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72915</xdr:rowOff>
    </xdr:from>
    <xdr:ext cx="469744" cy="259045"/>
    <xdr:sp macro="" textlink="">
      <xdr:nvSpPr>
        <xdr:cNvPr id="318" name="テキスト ボックス 317"/>
        <xdr:cNvSpPr txBox="1"/>
      </xdr:nvSpPr>
      <xdr:spPr>
        <a:xfrm>
          <a:off x="7626427"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10033</xdr:rowOff>
    </xdr:from>
    <xdr:to>
      <xdr:col>10</xdr:col>
      <xdr:colOff>155575</xdr:colOff>
      <xdr:row>32</xdr:row>
      <xdr:rowOff>111633</xdr:rowOff>
    </xdr:to>
    <xdr:sp macro="" textlink="">
      <xdr:nvSpPr>
        <xdr:cNvPr id="319" name="円/楕円 318"/>
        <xdr:cNvSpPr/>
      </xdr:nvSpPr>
      <xdr:spPr>
        <a:xfrm>
          <a:off x="6921500" y="54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128160</xdr:rowOff>
    </xdr:from>
    <xdr:ext cx="469744" cy="259045"/>
    <xdr:sp macro="" textlink="">
      <xdr:nvSpPr>
        <xdr:cNvPr id="320" name="テキスト ボックス 319"/>
        <xdr:cNvSpPr txBox="1"/>
      </xdr:nvSpPr>
      <xdr:spPr>
        <a:xfrm>
          <a:off x="6737427" y="52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22257</xdr:rowOff>
    </xdr:from>
    <xdr:to>
      <xdr:col>15</xdr:col>
      <xdr:colOff>180975</xdr:colOff>
      <xdr:row>58</xdr:row>
      <xdr:rowOff>22943</xdr:rowOff>
    </xdr:to>
    <xdr:cxnSp macro="">
      <xdr:nvCxnSpPr>
        <xdr:cNvPr id="345" name="直線コネクタ 344"/>
        <xdr:cNvCxnSpPr/>
      </xdr:nvCxnSpPr>
      <xdr:spPr>
        <a:xfrm flipV="1">
          <a:off x="9639300" y="996635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22314</xdr:rowOff>
    </xdr:from>
    <xdr:to>
      <xdr:col>14</xdr:col>
      <xdr:colOff>28575</xdr:colOff>
      <xdr:row>58</xdr:row>
      <xdr:rowOff>22943</xdr:rowOff>
    </xdr:to>
    <xdr:cxnSp macro="">
      <xdr:nvCxnSpPr>
        <xdr:cNvPr id="348" name="直線コネクタ 347"/>
        <xdr:cNvCxnSpPr/>
      </xdr:nvCxnSpPr>
      <xdr:spPr>
        <a:xfrm>
          <a:off x="8750300" y="996641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22314</xdr:rowOff>
    </xdr:from>
    <xdr:to>
      <xdr:col>12</xdr:col>
      <xdr:colOff>511175</xdr:colOff>
      <xdr:row>58</xdr:row>
      <xdr:rowOff>23457</xdr:rowOff>
    </xdr:to>
    <xdr:cxnSp macro="">
      <xdr:nvCxnSpPr>
        <xdr:cNvPr id="351" name="直線コネクタ 350"/>
        <xdr:cNvCxnSpPr/>
      </xdr:nvCxnSpPr>
      <xdr:spPr>
        <a:xfrm flipV="1">
          <a:off x="7861300" y="99664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23457</xdr:rowOff>
    </xdr:from>
    <xdr:to>
      <xdr:col>11</xdr:col>
      <xdr:colOff>307975</xdr:colOff>
      <xdr:row>58</xdr:row>
      <xdr:rowOff>23857</xdr:rowOff>
    </xdr:to>
    <xdr:cxnSp macro="">
      <xdr:nvCxnSpPr>
        <xdr:cNvPr id="354" name="直線コネクタ 353"/>
        <xdr:cNvCxnSpPr/>
      </xdr:nvCxnSpPr>
      <xdr:spPr>
        <a:xfrm flipV="1">
          <a:off x="6972300" y="996755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142907</xdr:rowOff>
    </xdr:from>
    <xdr:to>
      <xdr:col>15</xdr:col>
      <xdr:colOff>231775</xdr:colOff>
      <xdr:row>58</xdr:row>
      <xdr:rowOff>73057</xdr:rowOff>
    </xdr:to>
    <xdr:sp macro="" textlink="">
      <xdr:nvSpPr>
        <xdr:cNvPr id="364" name="円/楕円 363"/>
        <xdr:cNvSpPr/>
      </xdr:nvSpPr>
      <xdr:spPr>
        <a:xfrm>
          <a:off x="10426700" y="9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57834</xdr:rowOff>
    </xdr:from>
    <xdr:ext cx="313932" cy="259045"/>
    <xdr:sp macro="" textlink="">
      <xdr:nvSpPr>
        <xdr:cNvPr id="365" name="農林水産業費該当値テキスト"/>
        <xdr:cNvSpPr txBox="1"/>
      </xdr:nvSpPr>
      <xdr:spPr>
        <a:xfrm>
          <a:off x="10528300" y="98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143593</xdr:rowOff>
    </xdr:from>
    <xdr:to>
      <xdr:col>14</xdr:col>
      <xdr:colOff>79375</xdr:colOff>
      <xdr:row>58</xdr:row>
      <xdr:rowOff>73743</xdr:rowOff>
    </xdr:to>
    <xdr:sp macro="" textlink="">
      <xdr:nvSpPr>
        <xdr:cNvPr id="366" name="円/楕円 365"/>
        <xdr:cNvSpPr/>
      </xdr:nvSpPr>
      <xdr:spPr>
        <a:xfrm>
          <a:off x="9588500" y="99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58</xdr:row>
      <xdr:rowOff>64870</xdr:rowOff>
    </xdr:from>
    <xdr:ext cx="313932" cy="259045"/>
    <xdr:sp macro="" textlink="">
      <xdr:nvSpPr>
        <xdr:cNvPr id="367" name="テキスト ボックス 366"/>
        <xdr:cNvSpPr txBox="1"/>
      </xdr:nvSpPr>
      <xdr:spPr>
        <a:xfrm>
          <a:off x="9482333" y="10008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142964</xdr:rowOff>
    </xdr:from>
    <xdr:to>
      <xdr:col>12</xdr:col>
      <xdr:colOff>561975</xdr:colOff>
      <xdr:row>58</xdr:row>
      <xdr:rowOff>73114</xdr:rowOff>
    </xdr:to>
    <xdr:sp macro="" textlink="">
      <xdr:nvSpPr>
        <xdr:cNvPr id="368" name="円/楕円 367"/>
        <xdr:cNvSpPr/>
      </xdr:nvSpPr>
      <xdr:spPr>
        <a:xfrm>
          <a:off x="8699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58</xdr:row>
      <xdr:rowOff>64241</xdr:rowOff>
    </xdr:from>
    <xdr:ext cx="313932" cy="259045"/>
    <xdr:sp macro="" textlink="">
      <xdr:nvSpPr>
        <xdr:cNvPr id="369" name="テキスト ボックス 368"/>
        <xdr:cNvSpPr txBox="1"/>
      </xdr:nvSpPr>
      <xdr:spPr>
        <a:xfrm>
          <a:off x="8593333" y="1000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144107</xdr:rowOff>
    </xdr:from>
    <xdr:to>
      <xdr:col>11</xdr:col>
      <xdr:colOff>358775</xdr:colOff>
      <xdr:row>58</xdr:row>
      <xdr:rowOff>74257</xdr:rowOff>
    </xdr:to>
    <xdr:sp macro="" textlink="">
      <xdr:nvSpPr>
        <xdr:cNvPr id="370" name="円/楕円 369"/>
        <xdr:cNvSpPr/>
      </xdr:nvSpPr>
      <xdr:spPr>
        <a:xfrm>
          <a:off x="7810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58</xdr:row>
      <xdr:rowOff>65384</xdr:rowOff>
    </xdr:from>
    <xdr:ext cx="313932" cy="259045"/>
    <xdr:sp macro="" textlink="">
      <xdr:nvSpPr>
        <xdr:cNvPr id="371" name="テキスト ボックス 370"/>
        <xdr:cNvSpPr txBox="1"/>
      </xdr:nvSpPr>
      <xdr:spPr>
        <a:xfrm>
          <a:off x="7704333" y="1000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144507</xdr:rowOff>
    </xdr:from>
    <xdr:to>
      <xdr:col>10</xdr:col>
      <xdr:colOff>155575</xdr:colOff>
      <xdr:row>58</xdr:row>
      <xdr:rowOff>74657</xdr:rowOff>
    </xdr:to>
    <xdr:sp macro="" textlink="">
      <xdr:nvSpPr>
        <xdr:cNvPr id="372" name="円/楕円 371"/>
        <xdr:cNvSpPr/>
      </xdr:nvSpPr>
      <xdr:spPr>
        <a:xfrm>
          <a:off x="6921500" y="99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58</xdr:row>
      <xdr:rowOff>65784</xdr:rowOff>
    </xdr:from>
    <xdr:ext cx="313932" cy="259045"/>
    <xdr:sp macro="" textlink="">
      <xdr:nvSpPr>
        <xdr:cNvPr id="373" name="テキスト ボックス 372"/>
        <xdr:cNvSpPr txBox="1"/>
      </xdr:nvSpPr>
      <xdr:spPr>
        <a:xfrm>
          <a:off x="6815333" y="10009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58570</xdr:rowOff>
    </xdr:from>
    <xdr:to>
      <xdr:col>15</xdr:col>
      <xdr:colOff>180975</xdr:colOff>
      <xdr:row>78</xdr:row>
      <xdr:rowOff>86779</xdr:rowOff>
    </xdr:to>
    <xdr:cxnSp macro="">
      <xdr:nvCxnSpPr>
        <xdr:cNvPr id="400" name="直線コネクタ 399"/>
        <xdr:cNvCxnSpPr/>
      </xdr:nvCxnSpPr>
      <xdr:spPr>
        <a:xfrm>
          <a:off x="9639300" y="13431670"/>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58570</xdr:rowOff>
    </xdr:from>
    <xdr:to>
      <xdr:col>14</xdr:col>
      <xdr:colOff>28575</xdr:colOff>
      <xdr:row>78</xdr:row>
      <xdr:rowOff>66594</xdr:rowOff>
    </xdr:to>
    <xdr:cxnSp macro="">
      <xdr:nvCxnSpPr>
        <xdr:cNvPr id="403" name="直線コネクタ 402"/>
        <xdr:cNvCxnSpPr/>
      </xdr:nvCxnSpPr>
      <xdr:spPr>
        <a:xfrm flipV="1">
          <a:off x="8750300" y="13431670"/>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49471</xdr:rowOff>
    </xdr:from>
    <xdr:to>
      <xdr:col>12</xdr:col>
      <xdr:colOff>511175</xdr:colOff>
      <xdr:row>78</xdr:row>
      <xdr:rowOff>66594</xdr:rowOff>
    </xdr:to>
    <xdr:cxnSp macro="">
      <xdr:nvCxnSpPr>
        <xdr:cNvPr id="406" name="直線コネクタ 405"/>
        <xdr:cNvCxnSpPr/>
      </xdr:nvCxnSpPr>
      <xdr:spPr>
        <a:xfrm>
          <a:off x="7861300" y="1342257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37905</xdr:rowOff>
    </xdr:from>
    <xdr:to>
      <xdr:col>11</xdr:col>
      <xdr:colOff>307975</xdr:colOff>
      <xdr:row>78</xdr:row>
      <xdr:rowOff>49471</xdr:rowOff>
    </xdr:to>
    <xdr:cxnSp macro="">
      <xdr:nvCxnSpPr>
        <xdr:cNvPr id="409" name="直線コネクタ 408"/>
        <xdr:cNvCxnSpPr/>
      </xdr:nvCxnSpPr>
      <xdr:spPr>
        <a:xfrm>
          <a:off x="6972300" y="13411005"/>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35979</xdr:rowOff>
    </xdr:from>
    <xdr:to>
      <xdr:col>15</xdr:col>
      <xdr:colOff>231775</xdr:colOff>
      <xdr:row>78</xdr:row>
      <xdr:rowOff>137579</xdr:rowOff>
    </xdr:to>
    <xdr:sp macro="" textlink="">
      <xdr:nvSpPr>
        <xdr:cNvPr id="419" name="円/楕円 418"/>
        <xdr:cNvSpPr/>
      </xdr:nvSpPr>
      <xdr:spPr>
        <a:xfrm>
          <a:off x="104267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122356</xdr:rowOff>
    </xdr:from>
    <xdr:ext cx="469744" cy="259045"/>
    <xdr:sp macro="" textlink="">
      <xdr:nvSpPr>
        <xdr:cNvPr id="420" name="商工費該当値テキスト"/>
        <xdr:cNvSpPr txBox="1"/>
      </xdr:nvSpPr>
      <xdr:spPr>
        <a:xfrm>
          <a:off x="10528300" y="133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7770</xdr:rowOff>
    </xdr:from>
    <xdr:to>
      <xdr:col>14</xdr:col>
      <xdr:colOff>79375</xdr:colOff>
      <xdr:row>78</xdr:row>
      <xdr:rowOff>109370</xdr:rowOff>
    </xdr:to>
    <xdr:sp macro="" textlink="">
      <xdr:nvSpPr>
        <xdr:cNvPr id="421" name="円/楕円 420"/>
        <xdr:cNvSpPr/>
      </xdr:nvSpPr>
      <xdr:spPr>
        <a:xfrm>
          <a:off x="9588500" y="133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100497</xdr:rowOff>
    </xdr:from>
    <xdr:ext cx="469744" cy="259045"/>
    <xdr:sp macro="" textlink="">
      <xdr:nvSpPr>
        <xdr:cNvPr id="422" name="テキスト ボックス 421"/>
        <xdr:cNvSpPr txBox="1"/>
      </xdr:nvSpPr>
      <xdr:spPr>
        <a:xfrm>
          <a:off x="9404427" y="134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15794</xdr:rowOff>
    </xdr:from>
    <xdr:to>
      <xdr:col>12</xdr:col>
      <xdr:colOff>561975</xdr:colOff>
      <xdr:row>78</xdr:row>
      <xdr:rowOff>117394</xdr:rowOff>
    </xdr:to>
    <xdr:sp macro="" textlink="">
      <xdr:nvSpPr>
        <xdr:cNvPr id="423" name="円/楕円 422"/>
        <xdr:cNvSpPr/>
      </xdr:nvSpPr>
      <xdr:spPr>
        <a:xfrm>
          <a:off x="86995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108521</xdr:rowOff>
    </xdr:from>
    <xdr:ext cx="469744" cy="259045"/>
    <xdr:sp macro="" textlink="">
      <xdr:nvSpPr>
        <xdr:cNvPr id="424" name="テキスト ボックス 423"/>
        <xdr:cNvSpPr txBox="1"/>
      </xdr:nvSpPr>
      <xdr:spPr>
        <a:xfrm>
          <a:off x="8515427" y="134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170121</xdr:rowOff>
    </xdr:from>
    <xdr:to>
      <xdr:col>11</xdr:col>
      <xdr:colOff>358775</xdr:colOff>
      <xdr:row>78</xdr:row>
      <xdr:rowOff>100271</xdr:rowOff>
    </xdr:to>
    <xdr:sp macro="" textlink="">
      <xdr:nvSpPr>
        <xdr:cNvPr id="425" name="円/楕円 424"/>
        <xdr:cNvSpPr/>
      </xdr:nvSpPr>
      <xdr:spPr>
        <a:xfrm>
          <a:off x="7810500" y="133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91398</xdr:rowOff>
    </xdr:from>
    <xdr:ext cx="469744" cy="259045"/>
    <xdr:sp macro="" textlink="">
      <xdr:nvSpPr>
        <xdr:cNvPr id="426" name="テキスト ボックス 425"/>
        <xdr:cNvSpPr txBox="1"/>
      </xdr:nvSpPr>
      <xdr:spPr>
        <a:xfrm>
          <a:off x="7626427" y="1346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158555</xdr:rowOff>
    </xdr:from>
    <xdr:to>
      <xdr:col>10</xdr:col>
      <xdr:colOff>155575</xdr:colOff>
      <xdr:row>78</xdr:row>
      <xdr:rowOff>88705</xdr:rowOff>
    </xdr:to>
    <xdr:sp macro="" textlink="">
      <xdr:nvSpPr>
        <xdr:cNvPr id="427" name="円/楕円 426"/>
        <xdr:cNvSpPr/>
      </xdr:nvSpPr>
      <xdr:spPr>
        <a:xfrm>
          <a:off x="6921500" y="133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79832</xdr:rowOff>
    </xdr:from>
    <xdr:ext cx="469744" cy="259045"/>
    <xdr:sp macro="" textlink="">
      <xdr:nvSpPr>
        <xdr:cNvPr id="428" name="テキスト ボックス 427"/>
        <xdr:cNvSpPr txBox="1"/>
      </xdr:nvSpPr>
      <xdr:spPr>
        <a:xfrm>
          <a:off x="6737427" y="1345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69920</xdr:rowOff>
    </xdr:from>
    <xdr:to>
      <xdr:col>15</xdr:col>
      <xdr:colOff>180975</xdr:colOff>
      <xdr:row>96</xdr:row>
      <xdr:rowOff>7265</xdr:rowOff>
    </xdr:to>
    <xdr:cxnSp macro="">
      <xdr:nvCxnSpPr>
        <xdr:cNvPr id="458" name="直線コネクタ 457"/>
        <xdr:cNvCxnSpPr/>
      </xdr:nvCxnSpPr>
      <xdr:spPr>
        <a:xfrm>
          <a:off x="9639300" y="16357670"/>
          <a:ext cx="838200" cy="10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69920</xdr:rowOff>
    </xdr:from>
    <xdr:to>
      <xdr:col>14</xdr:col>
      <xdr:colOff>28575</xdr:colOff>
      <xdr:row>95</xdr:row>
      <xdr:rowOff>109125</xdr:rowOff>
    </xdr:to>
    <xdr:cxnSp macro="">
      <xdr:nvCxnSpPr>
        <xdr:cNvPr id="461" name="直線コネクタ 460"/>
        <xdr:cNvCxnSpPr/>
      </xdr:nvCxnSpPr>
      <xdr:spPr>
        <a:xfrm flipV="1">
          <a:off x="8750300" y="16357670"/>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78226</xdr:rowOff>
    </xdr:from>
    <xdr:to>
      <xdr:col>12</xdr:col>
      <xdr:colOff>511175</xdr:colOff>
      <xdr:row>95</xdr:row>
      <xdr:rowOff>109125</xdr:rowOff>
    </xdr:to>
    <xdr:cxnSp macro="">
      <xdr:nvCxnSpPr>
        <xdr:cNvPr id="464" name="直線コネクタ 463"/>
        <xdr:cNvCxnSpPr/>
      </xdr:nvCxnSpPr>
      <xdr:spPr>
        <a:xfrm>
          <a:off x="7861300" y="16365976"/>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136385</xdr:rowOff>
    </xdr:from>
    <xdr:to>
      <xdr:col>11</xdr:col>
      <xdr:colOff>307975</xdr:colOff>
      <xdr:row>95</xdr:row>
      <xdr:rowOff>78226</xdr:rowOff>
    </xdr:to>
    <xdr:cxnSp macro="">
      <xdr:nvCxnSpPr>
        <xdr:cNvPr id="467" name="直線コネクタ 466"/>
        <xdr:cNvCxnSpPr/>
      </xdr:nvCxnSpPr>
      <xdr:spPr>
        <a:xfrm>
          <a:off x="6972300" y="16252685"/>
          <a:ext cx="889000" cy="1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127915</xdr:rowOff>
    </xdr:from>
    <xdr:to>
      <xdr:col>15</xdr:col>
      <xdr:colOff>231775</xdr:colOff>
      <xdr:row>96</xdr:row>
      <xdr:rowOff>58065</xdr:rowOff>
    </xdr:to>
    <xdr:sp macro="" textlink="">
      <xdr:nvSpPr>
        <xdr:cNvPr id="477" name="円/楕円 476"/>
        <xdr:cNvSpPr/>
      </xdr:nvSpPr>
      <xdr:spPr>
        <a:xfrm>
          <a:off x="10426700" y="16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150792</xdr:rowOff>
    </xdr:from>
    <xdr:ext cx="534377" cy="259045"/>
    <xdr:sp macro="" textlink="">
      <xdr:nvSpPr>
        <xdr:cNvPr id="478" name="土木費該当値テキスト"/>
        <xdr:cNvSpPr txBox="1"/>
      </xdr:nvSpPr>
      <xdr:spPr>
        <a:xfrm>
          <a:off x="10528300" y="162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19120</xdr:rowOff>
    </xdr:from>
    <xdr:to>
      <xdr:col>14</xdr:col>
      <xdr:colOff>79375</xdr:colOff>
      <xdr:row>95</xdr:row>
      <xdr:rowOff>120720</xdr:rowOff>
    </xdr:to>
    <xdr:sp macro="" textlink="">
      <xdr:nvSpPr>
        <xdr:cNvPr id="479" name="円/楕円 478"/>
        <xdr:cNvSpPr/>
      </xdr:nvSpPr>
      <xdr:spPr>
        <a:xfrm>
          <a:off x="9588500" y="163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137247</xdr:rowOff>
    </xdr:from>
    <xdr:ext cx="534377" cy="259045"/>
    <xdr:sp macro="" textlink="">
      <xdr:nvSpPr>
        <xdr:cNvPr id="480" name="テキスト ボックス 479"/>
        <xdr:cNvSpPr txBox="1"/>
      </xdr:nvSpPr>
      <xdr:spPr>
        <a:xfrm>
          <a:off x="9372111" y="160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58325</xdr:rowOff>
    </xdr:from>
    <xdr:to>
      <xdr:col>12</xdr:col>
      <xdr:colOff>561975</xdr:colOff>
      <xdr:row>95</xdr:row>
      <xdr:rowOff>159925</xdr:rowOff>
    </xdr:to>
    <xdr:sp macro="" textlink="">
      <xdr:nvSpPr>
        <xdr:cNvPr id="481" name="円/楕円 480"/>
        <xdr:cNvSpPr/>
      </xdr:nvSpPr>
      <xdr:spPr>
        <a:xfrm>
          <a:off x="8699500" y="163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5002</xdr:rowOff>
    </xdr:from>
    <xdr:ext cx="534377" cy="259045"/>
    <xdr:sp macro="" textlink="">
      <xdr:nvSpPr>
        <xdr:cNvPr id="482" name="テキスト ボックス 481"/>
        <xdr:cNvSpPr txBox="1"/>
      </xdr:nvSpPr>
      <xdr:spPr>
        <a:xfrm>
          <a:off x="8483111" y="161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27426</xdr:rowOff>
    </xdr:from>
    <xdr:to>
      <xdr:col>11</xdr:col>
      <xdr:colOff>358775</xdr:colOff>
      <xdr:row>95</xdr:row>
      <xdr:rowOff>129026</xdr:rowOff>
    </xdr:to>
    <xdr:sp macro="" textlink="">
      <xdr:nvSpPr>
        <xdr:cNvPr id="483" name="円/楕円 482"/>
        <xdr:cNvSpPr/>
      </xdr:nvSpPr>
      <xdr:spPr>
        <a:xfrm>
          <a:off x="7810500" y="163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145553</xdr:rowOff>
    </xdr:from>
    <xdr:ext cx="534377" cy="259045"/>
    <xdr:sp macro="" textlink="">
      <xdr:nvSpPr>
        <xdr:cNvPr id="484" name="テキスト ボックス 483"/>
        <xdr:cNvSpPr txBox="1"/>
      </xdr:nvSpPr>
      <xdr:spPr>
        <a:xfrm>
          <a:off x="7594111" y="160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85585</xdr:rowOff>
    </xdr:from>
    <xdr:to>
      <xdr:col>10</xdr:col>
      <xdr:colOff>155575</xdr:colOff>
      <xdr:row>95</xdr:row>
      <xdr:rowOff>15735</xdr:rowOff>
    </xdr:to>
    <xdr:sp macro="" textlink="">
      <xdr:nvSpPr>
        <xdr:cNvPr id="485" name="円/楕円 484"/>
        <xdr:cNvSpPr/>
      </xdr:nvSpPr>
      <xdr:spPr>
        <a:xfrm>
          <a:off x="6921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32262</xdr:rowOff>
    </xdr:from>
    <xdr:ext cx="534377" cy="259045"/>
    <xdr:sp macro="" textlink="">
      <xdr:nvSpPr>
        <xdr:cNvPr id="486" name="テキスト ボックス 485"/>
        <xdr:cNvSpPr txBox="1"/>
      </xdr:nvSpPr>
      <xdr:spPr>
        <a:xfrm>
          <a:off x="6705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165608</xdr:rowOff>
    </xdr:from>
    <xdr:to>
      <xdr:col>23</xdr:col>
      <xdr:colOff>517525</xdr:colOff>
      <xdr:row>38</xdr:row>
      <xdr:rowOff>168983</xdr:rowOff>
    </xdr:to>
    <xdr:cxnSp macro="">
      <xdr:nvCxnSpPr>
        <xdr:cNvPr id="518" name="直線コネクタ 517"/>
        <xdr:cNvCxnSpPr/>
      </xdr:nvCxnSpPr>
      <xdr:spPr>
        <a:xfrm flipV="1">
          <a:off x="15481300" y="6680708"/>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20828</xdr:rowOff>
    </xdr:from>
    <xdr:to>
      <xdr:col>22</xdr:col>
      <xdr:colOff>365125</xdr:colOff>
      <xdr:row>38</xdr:row>
      <xdr:rowOff>168983</xdr:rowOff>
    </xdr:to>
    <xdr:cxnSp macro="">
      <xdr:nvCxnSpPr>
        <xdr:cNvPr id="521" name="直線コネクタ 520"/>
        <xdr:cNvCxnSpPr/>
      </xdr:nvCxnSpPr>
      <xdr:spPr>
        <a:xfrm>
          <a:off x="14592300" y="6021578"/>
          <a:ext cx="889000" cy="66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20828</xdr:rowOff>
    </xdr:from>
    <xdr:to>
      <xdr:col>21</xdr:col>
      <xdr:colOff>161925</xdr:colOff>
      <xdr:row>38</xdr:row>
      <xdr:rowOff>44341</xdr:rowOff>
    </xdr:to>
    <xdr:cxnSp macro="">
      <xdr:nvCxnSpPr>
        <xdr:cNvPr id="524" name="直線コネクタ 523"/>
        <xdr:cNvCxnSpPr/>
      </xdr:nvCxnSpPr>
      <xdr:spPr>
        <a:xfrm flipV="1">
          <a:off x="13703300" y="6021578"/>
          <a:ext cx="889000" cy="53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44341</xdr:rowOff>
    </xdr:from>
    <xdr:to>
      <xdr:col>19</xdr:col>
      <xdr:colOff>644525</xdr:colOff>
      <xdr:row>38</xdr:row>
      <xdr:rowOff>44559</xdr:rowOff>
    </xdr:to>
    <xdr:cxnSp macro="">
      <xdr:nvCxnSpPr>
        <xdr:cNvPr id="527" name="直線コネクタ 526"/>
        <xdr:cNvCxnSpPr/>
      </xdr:nvCxnSpPr>
      <xdr:spPr>
        <a:xfrm flipV="1">
          <a:off x="12814300" y="65594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114808</xdr:rowOff>
    </xdr:from>
    <xdr:to>
      <xdr:col>23</xdr:col>
      <xdr:colOff>568325</xdr:colOff>
      <xdr:row>39</xdr:row>
      <xdr:rowOff>44958</xdr:rowOff>
    </xdr:to>
    <xdr:sp macro="" textlink="">
      <xdr:nvSpPr>
        <xdr:cNvPr id="537" name="円/楕円 536"/>
        <xdr:cNvSpPr/>
      </xdr:nvSpPr>
      <xdr:spPr>
        <a:xfrm>
          <a:off x="16268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93235</xdr:rowOff>
    </xdr:from>
    <xdr:ext cx="469744" cy="259045"/>
    <xdr:sp macro="" textlink="">
      <xdr:nvSpPr>
        <xdr:cNvPr id="538" name="消防費該当値テキスト"/>
        <xdr:cNvSpPr txBox="1"/>
      </xdr:nvSpPr>
      <xdr:spPr>
        <a:xfrm>
          <a:off x="16370300"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118183</xdr:rowOff>
    </xdr:from>
    <xdr:to>
      <xdr:col>22</xdr:col>
      <xdr:colOff>415925</xdr:colOff>
      <xdr:row>39</xdr:row>
      <xdr:rowOff>48333</xdr:rowOff>
    </xdr:to>
    <xdr:sp macro="" textlink="">
      <xdr:nvSpPr>
        <xdr:cNvPr id="539" name="円/楕円 538"/>
        <xdr:cNvSpPr/>
      </xdr:nvSpPr>
      <xdr:spPr>
        <a:xfrm>
          <a:off x="15430500" y="663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39460</xdr:rowOff>
    </xdr:from>
    <xdr:ext cx="469744" cy="259045"/>
    <xdr:sp macro="" textlink="">
      <xdr:nvSpPr>
        <xdr:cNvPr id="540" name="テキスト ボックス 539"/>
        <xdr:cNvSpPr txBox="1"/>
      </xdr:nvSpPr>
      <xdr:spPr>
        <a:xfrm>
          <a:off x="15246427" y="672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141478</xdr:rowOff>
    </xdr:from>
    <xdr:to>
      <xdr:col>21</xdr:col>
      <xdr:colOff>212725</xdr:colOff>
      <xdr:row>35</xdr:row>
      <xdr:rowOff>71628</xdr:rowOff>
    </xdr:to>
    <xdr:sp macro="" textlink="">
      <xdr:nvSpPr>
        <xdr:cNvPr id="541" name="円/楕円 540"/>
        <xdr:cNvSpPr/>
      </xdr:nvSpPr>
      <xdr:spPr>
        <a:xfrm>
          <a:off x="14541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88155</xdr:rowOff>
    </xdr:from>
    <xdr:ext cx="534377" cy="259045"/>
    <xdr:sp macro="" textlink="">
      <xdr:nvSpPr>
        <xdr:cNvPr id="542" name="テキスト ボックス 541"/>
        <xdr:cNvSpPr txBox="1"/>
      </xdr:nvSpPr>
      <xdr:spPr>
        <a:xfrm>
          <a:off x="14325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164991</xdr:rowOff>
    </xdr:from>
    <xdr:to>
      <xdr:col>20</xdr:col>
      <xdr:colOff>9525</xdr:colOff>
      <xdr:row>38</xdr:row>
      <xdr:rowOff>95141</xdr:rowOff>
    </xdr:to>
    <xdr:sp macro="" textlink="">
      <xdr:nvSpPr>
        <xdr:cNvPr id="543" name="円/楕円 542"/>
        <xdr:cNvSpPr/>
      </xdr:nvSpPr>
      <xdr:spPr>
        <a:xfrm>
          <a:off x="13652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86268</xdr:rowOff>
    </xdr:from>
    <xdr:ext cx="534377" cy="259045"/>
    <xdr:sp macro="" textlink="">
      <xdr:nvSpPr>
        <xdr:cNvPr id="544" name="テキスト ボックス 543"/>
        <xdr:cNvSpPr txBox="1"/>
      </xdr:nvSpPr>
      <xdr:spPr>
        <a:xfrm>
          <a:off x="13436111" y="66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165209</xdr:rowOff>
    </xdr:from>
    <xdr:to>
      <xdr:col>18</xdr:col>
      <xdr:colOff>492125</xdr:colOff>
      <xdr:row>38</xdr:row>
      <xdr:rowOff>95359</xdr:rowOff>
    </xdr:to>
    <xdr:sp macro="" textlink="">
      <xdr:nvSpPr>
        <xdr:cNvPr id="545" name="円/楕円 544"/>
        <xdr:cNvSpPr/>
      </xdr:nvSpPr>
      <xdr:spPr>
        <a:xfrm>
          <a:off x="12763500" y="65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86486</xdr:rowOff>
    </xdr:from>
    <xdr:ext cx="534377" cy="259045"/>
    <xdr:sp macro="" textlink="">
      <xdr:nvSpPr>
        <xdr:cNvPr id="546" name="テキスト ボックス 545"/>
        <xdr:cNvSpPr txBox="1"/>
      </xdr:nvSpPr>
      <xdr:spPr>
        <a:xfrm>
          <a:off x="12547111" y="66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80035</xdr:rowOff>
    </xdr:from>
    <xdr:to>
      <xdr:col>23</xdr:col>
      <xdr:colOff>517525</xdr:colOff>
      <xdr:row>56</xdr:row>
      <xdr:rowOff>122624</xdr:rowOff>
    </xdr:to>
    <xdr:cxnSp macro="">
      <xdr:nvCxnSpPr>
        <xdr:cNvPr id="574" name="直線コネクタ 573"/>
        <xdr:cNvCxnSpPr/>
      </xdr:nvCxnSpPr>
      <xdr:spPr>
        <a:xfrm>
          <a:off x="15481300" y="9681235"/>
          <a:ext cx="838200" cy="4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80035</xdr:rowOff>
    </xdr:from>
    <xdr:to>
      <xdr:col>22</xdr:col>
      <xdr:colOff>365125</xdr:colOff>
      <xdr:row>56</xdr:row>
      <xdr:rowOff>91260</xdr:rowOff>
    </xdr:to>
    <xdr:cxnSp macro="">
      <xdr:nvCxnSpPr>
        <xdr:cNvPr id="577" name="直線コネクタ 576"/>
        <xdr:cNvCxnSpPr/>
      </xdr:nvCxnSpPr>
      <xdr:spPr>
        <a:xfrm flipV="1">
          <a:off x="14592300" y="9681235"/>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91260</xdr:rowOff>
    </xdr:from>
    <xdr:to>
      <xdr:col>21</xdr:col>
      <xdr:colOff>161925</xdr:colOff>
      <xdr:row>56</xdr:row>
      <xdr:rowOff>145986</xdr:rowOff>
    </xdr:to>
    <xdr:cxnSp macro="">
      <xdr:nvCxnSpPr>
        <xdr:cNvPr id="580" name="直線コネクタ 579"/>
        <xdr:cNvCxnSpPr/>
      </xdr:nvCxnSpPr>
      <xdr:spPr>
        <a:xfrm flipV="1">
          <a:off x="13703300" y="9692460"/>
          <a:ext cx="889000" cy="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30932</xdr:rowOff>
    </xdr:from>
    <xdr:to>
      <xdr:col>19</xdr:col>
      <xdr:colOff>644525</xdr:colOff>
      <xdr:row>56</xdr:row>
      <xdr:rowOff>145986</xdr:rowOff>
    </xdr:to>
    <xdr:cxnSp macro="">
      <xdr:nvCxnSpPr>
        <xdr:cNvPr id="583" name="直線コネクタ 582"/>
        <xdr:cNvCxnSpPr/>
      </xdr:nvCxnSpPr>
      <xdr:spPr>
        <a:xfrm>
          <a:off x="12814300" y="9632132"/>
          <a:ext cx="889000" cy="1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71824</xdr:rowOff>
    </xdr:from>
    <xdr:to>
      <xdr:col>23</xdr:col>
      <xdr:colOff>568325</xdr:colOff>
      <xdr:row>57</xdr:row>
      <xdr:rowOff>1974</xdr:rowOff>
    </xdr:to>
    <xdr:sp macro="" textlink="">
      <xdr:nvSpPr>
        <xdr:cNvPr id="593" name="円/楕円 592"/>
        <xdr:cNvSpPr/>
      </xdr:nvSpPr>
      <xdr:spPr>
        <a:xfrm>
          <a:off x="16268700" y="9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50251</xdr:rowOff>
    </xdr:from>
    <xdr:ext cx="534377" cy="259045"/>
    <xdr:sp macro="" textlink="">
      <xdr:nvSpPr>
        <xdr:cNvPr id="594" name="教育費該当値テキスト"/>
        <xdr:cNvSpPr txBox="1"/>
      </xdr:nvSpPr>
      <xdr:spPr>
        <a:xfrm>
          <a:off x="16370300" y="96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29235</xdr:rowOff>
    </xdr:from>
    <xdr:to>
      <xdr:col>22</xdr:col>
      <xdr:colOff>415925</xdr:colOff>
      <xdr:row>56</xdr:row>
      <xdr:rowOff>130835</xdr:rowOff>
    </xdr:to>
    <xdr:sp macro="" textlink="">
      <xdr:nvSpPr>
        <xdr:cNvPr id="595" name="円/楕円 594"/>
        <xdr:cNvSpPr/>
      </xdr:nvSpPr>
      <xdr:spPr>
        <a:xfrm>
          <a:off x="15430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121962</xdr:rowOff>
    </xdr:from>
    <xdr:ext cx="534377" cy="259045"/>
    <xdr:sp macro="" textlink="">
      <xdr:nvSpPr>
        <xdr:cNvPr id="596" name="テキスト ボックス 595"/>
        <xdr:cNvSpPr txBox="1"/>
      </xdr:nvSpPr>
      <xdr:spPr>
        <a:xfrm>
          <a:off x="15214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40460</xdr:rowOff>
    </xdr:from>
    <xdr:to>
      <xdr:col>21</xdr:col>
      <xdr:colOff>212725</xdr:colOff>
      <xdr:row>56</xdr:row>
      <xdr:rowOff>142060</xdr:rowOff>
    </xdr:to>
    <xdr:sp macro="" textlink="">
      <xdr:nvSpPr>
        <xdr:cNvPr id="597" name="円/楕円 596"/>
        <xdr:cNvSpPr/>
      </xdr:nvSpPr>
      <xdr:spPr>
        <a:xfrm>
          <a:off x="14541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133187</xdr:rowOff>
    </xdr:from>
    <xdr:ext cx="534377" cy="259045"/>
    <xdr:sp macro="" textlink="">
      <xdr:nvSpPr>
        <xdr:cNvPr id="598" name="テキスト ボックス 597"/>
        <xdr:cNvSpPr txBox="1"/>
      </xdr:nvSpPr>
      <xdr:spPr>
        <a:xfrm>
          <a:off x="14325111" y="97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95186</xdr:rowOff>
    </xdr:from>
    <xdr:to>
      <xdr:col>20</xdr:col>
      <xdr:colOff>9525</xdr:colOff>
      <xdr:row>57</xdr:row>
      <xdr:rowOff>25336</xdr:rowOff>
    </xdr:to>
    <xdr:sp macro="" textlink="">
      <xdr:nvSpPr>
        <xdr:cNvPr id="599" name="円/楕円 598"/>
        <xdr:cNvSpPr/>
      </xdr:nvSpPr>
      <xdr:spPr>
        <a:xfrm>
          <a:off x="136525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16463</xdr:rowOff>
    </xdr:from>
    <xdr:ext cx="534377" cy="259045"/>
    <xdr:sp macro="" textlink="">
      <xdr:nvSpPr>
        <xdr:cNvPr id="600" name="テキスト ボックス 599"/>
        <xdr:cNvSpPr txBox="1"/>
      </xdr:nvSpPr>
      <xdr:spPr>
        <a:xfrm>
          <a:off x="13436111" y="9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151582</xdr:rowOff>
    </xdr:from>
    <xdr:to>
      <xdr:col>18</xdr:col>
      <xdr:colOff>492125</xdr:colOff>
      <xdr:row>56</xdr:row>
      <xdr:rowOff>81732</xdr:rowOff>
    </xdr:to>
    <xdr:sp macro="" textlink="">
      <xdr:nvSpPr>
        <xdr:cNvPr id="601" name="円/楕円 600"/>
        <xdr:cNvSpPr/>
      </xdr:nvSpPr>
      <xdr:spPr>
        <a:xfrm>
          <a:off x="12763500" y="95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72859</xdr:rowOff>
    </xdr:from>
    <xdr:ext cx="534377" cy="259045"/>
    <xdr:sp macro="" textlink="">
      <xdr:nvSpPr>
        <xdr:cNvPr id="602" name="テキスト ボックス 601"/>
        <xdr:cNvSpPr txBox="1"/>
      </xdr:nvSpPr>
      <xdr:spPr>
        <a:xfrm>
          <a:off x="12547111" y="96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98552</xdr:rowOff>
    </xdr:from>
    <xdr:to>
      <xdr:col>19</xdr:col>
      <xdr:colOff>644525</xdr:colOff>
      <xdr:row>79</xdr:row>
      <xdr:rowOff>98879</xdr:rowOff>
    </xdr:to>
    <xdr:cxnSp macro="">
      <xdr:nvCxnSpPr>
        <xdr:cNvPr id="642" name="直線コネクタ 641"/>
        <xdr:cNvCxnSpPr/>
      </xdr:nvCxnSpPr>
      <xdr:spPr>
        <a:xfrm>
          <a:off x="12814300" y="1364310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47752</xdr:rowOff>
    </xdr:from>
    <xdr:to>
      <xdr:col>18</xdr:col>
      <xdr:colOff>492125</xdr:colOff>
      <xdr:row>79</xdr:row>
      <xdr:rowOff>149352</xdr:rowOff>
    </xdr:to>
    <xdr:sp macro="" textlink="">
      <xdr:nvSpPr>
        <xdr:cNvPr id="660" name="円/楕円 659"/>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140479</xdr:rowOff>
    </xdr:from>
    <xdr:ext cx="249299" cy="259045"/>
    <xdr:sp macro="" textlink="">
      <xdr:nvSpPr>
        <xdr:cNvPr id="661" name="テキスト ボックス 660"/>
        <xdr:cNvSpPr txBox="1"/>
      </xdr:nvSpPr>
      <xdr:spPr>
        <a:xfrm>
          <a:off x="12689649" y="13685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84858</xdr:rowOff>
    </xdr:from>
    <xdr:to>
      <xdr:col>23</xdr:col>
      <xdr:colOff>517525</xdr:colOff>
      <xdr:row>98</xdr:row>
      <xdr:rowOff>102476</xdr:rowOff>
    </xdr:to>
    <xdr:cxnSp macro="">
      <xdr:nvCxnSpPr>
        <xdr:cNvPr id="690" name="直線コネクタ 689"/>
        <xdr:cNvCxnSpPr/>
      </xdr:nvCxnSpPr>
      <xdr:spPr>
        <a:xfrm flipV="1">
          <a:off x="15481300" y="16886958"/>
          <a:ext cx="8382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102034</xdr:rowOff>
    </xdr:from>
    <xdr:to>
      <xdr:col>22</xdr:col>
      <xdr:colOff>365125</xdr:colOff>
      <xdr:row>98</xdr:row>
      <xdr:rowOff>102476</xdr:rowOff>
    </xdr:to>
    <xdr:cxnSp macro="">
      <xdr:nvCxnSpPr>
        <xdr:cNvPr id="693" name="直線コネクタ 692"/>
        <xdr:cNvCxnSpPr/>
      </xdr:nvCxnSpPr>
      <xdr:spPr>
        <a:xfrm>
          <a:off x="14592300" y="16904134"/>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97951</xdr:rowOff>
    </xdr:from>
    <xdr:to>
      <xdr:col>21</xdr:col>
      <xdr:colOff>161925</xdr:colOff>
      <xdr:row>98</xdr:row>
      <xdr:rowOff>102034</xdr:rowOff>
    </xdr:to>
    <xdr:cxnSp macro="">
      <xdr:nvCxnSpPr>
        <xdr:cNvPr id="696" name="直線コネクタ 695"/>
        <xdr:cNvCxnSpPr/>
      </xdr:nvCxnSpPr>
      <xdr:spPr>
        <a:xfrm>
          <a:off x="13703300" y="16900051"/>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97951</xdr:rowOff>
    </xdr:from>
    <xdr:to>
      <xdr:col>19</xdr:col>
      <xdr:colOff>644525</xdr:colOff>
      <xdr:row>98</xdr:row>
      <xdr:rowOff>116565</xdr:rowOff>
    </xdr:to>
    <xdr:cxnSp macro="">
      <xdr:nvCxnSpPr>
        <xdr:cNvPr id="699" name="直線コネクタ 698"/>
        <xdr:cNvCxnSpPr/>
      </xdr:nvCxnSpPr>
      <xdr:spPr>
        <a:xfrm flipV="1">
          <a:off x="12814300" y="16900051"/>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34058</xdr:rowOff>
    </xdr:from>
    <xdr:to>
      <xdr:col>23</xdr:col>
      <xdr:colOff>568325</xdr:colOff>
      <xdr:row>98</xdr:row>
      <xdr:rowOff>135658</xdr:rowOff>
    </xdr:to>
    <xdr:sp macro="" textlink="">
      <xdr:nvSpPr>
        <xdr:cNvPr id="709" name="円/楕円 708"/>
        <xdr:cNvSpPr/>
      </xdr:nvSpPr>
      <xdr:spPr>
        <a:xfrm>
          <a:off x="16268700" y="16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120435</xdr:rowOff>
    </xdr:from>
    <xdr:ext cx="534377" cy="259045"/>
    <xdr:sp macro="" textlink="">
      <xdr:nvSpPr>
        <xdr:cNvPr id="710" name="公債費該当値テキスト"/>
        <xdr:cNvSpPr txBox="1"/>
      </xdr:nvSpPr>
      <xdr:spPr>
        <a:xfrm>
          <a:off x="16370300" y="167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51676</xdr:rowOff>
    </xdr:from>
    <xdr:to>
      <xdr:col>22</xdr:col>
      <xdr:colOff>415925</xdr:colOff>
      <xdr:row>98</xdr:row>
      <xdr:rowOff>153276</xdr:rowOff>
    </xdr:to>
    <xdr:sp macro="" textlink="">
      <xdr:nvSpPr>
        <xdr:cNvPr id="711" name="円/楕円 710"/>
        <xdr:cNvSpPr/>
      </xdr:nvSpPr>
      <xdr:spPr>
        <a:xfrm>
          <a:off x="154305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144403</xdr:rowOff>
    </xdr:from>
    <xdr:ext cx="534377" cy="259045"/>
    <xdr:sp macro="" textlink="">
      <xdr:nvSpPr>
        <xdr:cNvPr id="712" name="テキスト ボックス 711"/>
        <xdr:cNvSpPr txBox="1"/>
      </xdr:nvSpPr>
      <xdr:spPr>
        <a:xfrm>
          <a:off x="15214111" y="169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51234</xdr:rowOff>
    </xdr:from>
    <xdr:to>
      <xdr:col>21</xdr:col>
      <xdr:colOff>212725</xdr:colOff>
      <xdr:row>98</xdr:row>
      <xdr:rowOff>152834</xdr:rowOff>
    </xdr:to>
    <xdr:sp macro="" textlink="">
      <xdr:nvSpPr>
        <xdr:cNvPr id="713" name="円/楕円 712"/>
        <xdr:cNvSpPr/>
      </xdr:nvSpPr>
      <xdr:spPr>
        <a:xfrm>
          <a:off x="14541500" y="168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143961</xdr:rowOff>
    </xdr:from>
    <xdr:ext cx="534377" cy="259045"/>
    <xdr:sp macro="" textlink="">
      <xdr:nvSpPr>
        <xdr:cNvPr id="714" name="テキスト ボックス 713"/>
        <xdr:cNvSpPr txBox="1"/>
      </xdr:nvSpPr>
      <xdr:spPr>
        <a:xfrm>
          <a:off x="14325111" y="169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47151</xdr:rowOff>
    </xdr:from>
    <xdr:to>
      <xdr:col>20</xdr:col>
      <xdr:colOff>9525</xdr:colOff>
      <xdr:row>98</xdr:row>
      <xdr:rowOff>148751</xdr:rowOff>
    </xdr:to>
    <xdr:sp macro="" textlink="">
      <xdr:nvSpPr>
        <xdr:cNvPr id="715" name="円/楕円 714"/>
        <xdr:cNvSpPr/>
      </xdr:nvSpPr>
      <xdr:spPr>
        <a:xfrm>
          <a:off x="13652500" y="168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139878</xdr:rowOff>
    </xdr:from>
    <xdr:ext cx="534377" cy="259045"/>
    <xdr:sp macro="" textlink="">
      <xdr:nvSpPr>
        <xdr:cNvPr id="716" name="テキスト ボックス 715"/>
        <xdr:cNvSpPr txBox="1"/>
      </xdr:nvSpPr>
      <xdr:spPr>
        <a:xfrm>
          <a:off x="13436111" y="169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65765</xdr:rowOff>
    </xdr:from>
    <xdr:to>
      <xdr:col>18</xdr:col>
      <xdr:colOff>492125</xdr:colOff>
      <xdr:row>98</xdr:row>
      <xdr:rowOff>167365</xdr:rowOff>
    </xdr:to>
    <xdr:sp macro="" textlink="">
      <xdr:nvSpPr>
        <xdr:cNvPr id="717" name="円/楕円 716"/>
        <xdr:cNvSpPr/>
      </xdr:nvSpPr>
      <xdr:spPr>
        <a:xfrm>
          <a:off x="12763500" y="16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158492</xdr:rowOff>
    </xdr:from>
    <xdr:ext cx="534377" cy="259045"/>
    <xdr:sp macro="" textlink="">
      <xdr:nvSpPr>
        <xdr:cNvPr id="718" name="テキスト ボックス 717"/>
        <xdr:cNvSpPr txBox="1"/>
      </xdr:nvSpPr>
      <xdr:spPr>
        <a:xfrm>
          <a:off x="12547111" y="169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168,478</a:t>
          </a:r>
          <a:r>
            <a:rPr kumimoji="1" lang="ja-JP" altLang="en-US" sz="1100">
              <a:solidFill>
                <a:schemeClr val="dk1"/>
              </a:solidFill>
              <a:effectLst/>
              <a:latin typeface="+mn-lt"/>
              <a:ea typeface="+mn-ea"/>
              <a:cs typeface="+mn-cs"/>
            </a:rPr>
            <a:t>円となっており、類似団体平均を上回っている。これは、</a:t>
          </a:r>
          <a:r>
            <a:rPr kumimoji="1" lang="ja-JP" altLang="ja-JP" sz="1100">
              <a:solidFill>
                <a:schemeClr val="dk1"/>
              </a:solidFill>
              <a:effectLst/>
              <a:latin typeface="+mn-lt"/>
              <a:ea typeface="+mn-ea"/>
              <a:cs typeface="+mn-cs"/>
            </a:rPr>
            <a:t>民間保育所運営費委託料などの児童福祉関連経費</a:t>
          </a:r>
          <a:r>
            <a:rPr kumimoji="1" lang="ja-JP" altLang="en-US" sz="1100">
              <a:solidFill>
                <a:schemeClr val="dk1"/>
              </a:solidFill>
              <a:effectLst/>
              <a:latin typeface="+mn-lt"/>
              <a:ea typeface="+mn-ea"/>
              <a:cs typeface="+mn-cs"/>
            </a:rPr>
            <a:t>が増嵩していることが</a:t>
          </a:r>
          <a:r>
            <a:rPr kumimoji="1" lang="ja-JP" altLang="ja-JP" sz="1100">
              <a:solidFill>
                <a:schemeClr val="dk1"/>
              </a:solidFill>
              <a:effectLst/>
              <a:latin typeface="+mn-lt"/>
              <a:ea typeface="+mn-ea"/>
              <a:cs typeface="+mn-cs"/>
            </a:rPr>
            <a:t>挙げられ</a:t>
          </a:r>
          <a:r>
            <a:rPr kumimoji="1" lang="ja-JP" altLang="en-US" sz="1100">
              <a:solidFill>
                <a:schemeClr val="dk1"/>
              </a:solidFill>
              <a:effectLst/>
              <a:latin typeface="+mn-lt"/>
              <a:ea typeface="+mn-ea"/>
              <a:cs typeface="+mn-cs"/>
            </a:rPr>
            <a:t>、本市が子育て環境の充実を図るため、重点施策として取り組んできたことによる。衛生費は、市民医療センター等施設整備事業が終了したことから前年度に比べ、住民一人当たり</a:t>
          </a:r>
          <a:r>
            <a:rPr kumimoji="1" lang="en-US" altLang="ja-JP" sz="1100">
              <a:solidFill>
                <a:schemeClr val="dk1"/>
              </a:solidFill>
              <a:effectLst/>
              <a:latin typeface="+mn-lt"/>
              <a:ea typeface="+mn-ea"/>
              <a:cs typeface="+mn-cs"/>
            </a:rPr>
            <a:t>1,883</a:t>
          </a:r>
          <a:r>
            <a:rPr kumimoji="1" lang="ja-JP" altLang="en-US" sz="1100">
              <a:solidFill>
                <a:schemeClr val="dk1"/>
              </a:solidFill>
              <a:effectLst/>
              <a:latin typeface="+mn-lt"/>
              <a:ea typeface="+mn-ea"/>
              <a:cs typeface="+mn-cs"/>
            </a:rPr>
            <a:t>円減少している。</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類似団体平均を上回る水準で推移しており、平成２８年度は</a:t>
          </a:r>
          <a:r>
            <a:rPr kumimoji="1" lang="ja-JP" altLang="ja-JP" sz="1100">
              <a:solidFill>
                <a:schemeClr val="dk1"/>
              </a:solidFill>
              <a:effectLst/>
              <a:latin typeface="+mn-lt"/>
              <a:ea typeface="+mn-ea"/>
              <a:cs typeface="+mn-cs"/>
            </a:rPr>
            <a:t>市営自転車駐車場改修等事業</a:t>
          </a:r>
          <a:r>
            <a:rPr kumimoji="1" lang="ja-JP" altLang="en-US" sz="1100">
              <a:solidFill>
                <a:schemeClr val="dk1"/>
              </a:solidFill>
              <a:effectLst/>
              <a:latin typeface="+mn-lt"/>
              <a:ea typeface="+mn-ea"/>
              <a:cs typeface="+mn-cs"/>
            </a:rPr>
            <a:t>が終了したことにより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5,711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財政調整基金残高の標準財政規模比については、前年度と比較して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加し、</a:t>
          </a:r>
          <a:r>
            <a:rPr kumimoji="1" lang="ja-JP" altLang="ja-JP" sz="1100">
              <a:solidFill>
                <a:schemeClr val="dk1"/>
              </a:solidFill>
              <a:effectLst/>
              <a:latin typeface="+mn-lt"/>
              <a:ea typeface="+mn-ea"/>
              <a:cs typeface="+mn-cs"/>
            </a:rPr>
            <a:t>残高としては、約８億円増加している。</a:t>
          </a:r>
          <a:r>
            <a:rPr kumimoji="1" lang="ja-JP" altLang="en-US" sz="1100">
              <a:solidFill>
                <a:schemeClr val="dk1"/>
              </a:solidFill>
              <a:effectLst/>
              <a:latin typeface="+mn-lt"/>
              <a:ea typeface="+mn-ea"/>
              <a:cs typeface="+mn-cs"/>
            </a:rPr>
            <a:t>主な要因としては、平成２８年度は、大規模な施設整備が少ない年であったことから、財政調整基金からの繰入金が少なかったことが挙げられる。実質</a:t>
          </a:r>
          <a:r>
            <a:rPr kumimoji="1" lang="ja-JP" altLang="ja-JP" sz="1100">
              <a:solidFill>
                <a:schemeClr val="dk1"/>
              </a:solidFill>
              <a:effectLst/>
              <a:latin typeface="+mn-lt"/>
              <a:ea typeface="+mn-ea"/>
              <a:cs typeface="+mn-cs"/>
            </a:rPr>
            <a:t>収支額については、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億増加し、</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ポイント増となった。今後も財政調整基金の残高を一定水準に維持するよう努め、健全な財政運営を図る。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17.88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で、前年度に比べ</a:t>
          </a:r>
          <a:r>
            <a:rPr kumimoji="1" lang="en-US" altLang="ja-JP" sz="1100">
              <a:solidFill>
                <a:schemeClr val="dk1"/>
              </a:solidFill>
              <a:effectLst/>
              <a:latin typeface="+mn-lt"/>
              <a:ea typeface="+mn-ea"/>
              <a:cs typeface="+mn-cs"/>
            </a:rPr>
            <a:t>2.56</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分母となる標準財政規模については、前年度に比べ、約</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億円増加している。標準財政規模に対する黒字額の割合</a:t>
          </a:r>
          <a:r>
            <a:rPr kumimoji="1" lang="ja-JP" altLang="en-US" sz="1100">
              <a:solidFill>
                <a:schemeClr val="dk1"/>
              </a:solidFill>
              <a:effectLst/>
              <a:latin typeface="+mn-lt"/>
              <a:ea typeface="+mn-ea"/>
              <a:cs typeface="+mn-cs"/>
            </a:rPr>
            <a:t>では、水道事業会計において、前年度に比べ、</a:t>
          </a:r>
          <a:r>
            <a:rPr kumimoji="1" lang="en-US" altLang="ja-JP" sz="1100">
              <a:solidFill>
                <a:schemeClr val="dk1"/>
              </a:solidFill>
              <a:effectLst/>
              <a:latin typeface="+mn-lt"/>
              <a:ea typeface="+mn-ea"/>
              <a:cs typeface="+mn-cs"/>
            </a:rPr>
            <a:t>1.31</a:t>
          </a:r>
          <a:r>
            <a:rPr kumimoji="1" lang="ja-JP" altLang="en-US" sz="1100">
              <a:solidFill>
                <a:schemeClr val="dk1"/>
              </a:solidFill>
              <a:effectLst/>
              <a:latin typeface="+mn-lt"/>
              <a:ea typeface="+mn-ea"/>
              <a:cs typeface="+mn-cs"/>
            </a:rPr>
            <a:t>ポイント増加し、一般会計が</a:t>
          </a:r>
          <a:r>
            <a:rPr kumimoji="1" lang="en-US" altLang="ja-JP" sz="1100">
              <a:solidFill>
                <a:schemeClr val="dk1"/>
              </a:solidFill>
              <a:effectLst/>
              <a:latin typeface="+mn-lt"/>
              <a:ea typeface="+mn-ea"/>
              <a:cs typeface="+mn-cs"/>
            </a:rPr>
            <a:t>0.42</a:t>
          </a:r>
          <a:r>
            <a:rPr kumimoji="1" lang="ja-JP" altLang="en-US" sz="1100">
              <a:solidFill>
                <a:schemeClr val="dk1"/>
              </a:solidFill>
              <a:effectLst/>
              <a:latin typeface="+mn-lt"/>
              <a:ea typeface="+mn-ea"/>
              <a:cs typeface="+mn-cs"/>
            </a:rPr>
            <a:t>ポイント増加したことが、連結実質赤字比率を下げることに繋がった。</a:t>
          </a:r>
          <a:endParaRPr lang="ja-JP" altLang="ja-JP" sz="1400">
            <a:effectLst/>
          </a:endParaRPr>
        </a:p>
        <a:p>
          <a:r>
            <a:rPr kumimoji="1" lang="ja-JP" altLang="ja-JP" sz="1100">
              <a:solidFill>
                <a:schemeClr val="dk1"/>
              </a:solidFill>
              <a:effectLst/>
              <a:latin typeface="+mn-lt"/>
              <a:ea typeface="+mn-ea"/>
              <a:cs typeface="+mn-cs"/>
            </a:rPr>
            <a:t>　現状すべての会計において、実質収支は黒字となっているものの、一般会計からの赤字補てん的な繰出金が多額となっている会計も複数あることから、今後も健全な財政運営を図る。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A2" sqref="A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52112739</v>
      </c>
      <c r="BO4" s="381"/>
      <c r="BP4" s="381"/>
      <c r="BQ4" s="381"/>
      <c r="BR4" s="381"/>
      <c r="BS4" s="381"/>
      <c r="BT4" s="381"/>
      <c r="BU4" s="382"/>
      <c r="BV4" s="380">
        <v>52858652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8.9</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49015218</v>
      </c>
      <c r="BO5" s="418"/>
      <c r="BP5" s="418"/>
      <c r="BQ5" s="418"/>
      <c r="BR5" s="418"/>
      <c r="BS5" s="418"/>
      <c r="BT5" s="418"/>
      <c r="BU5" s="419"/>
      <c r="BV5" s="417">
        <v>50246259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3097521</v>
      </c>
      <c r="BO6" s="418"/>
      <c r="BP6" s="418"/>
      <c r="BQ6" s="418"/>
      <c r="BR6" s="418"/>
      <c r="BS6" s="418"/>
      <c r="BT6" s="418"/>
      <c r="BU6" s="419"/>
      <c r="BV6" s="417">
        <v>2612393</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91.9</v>
      </c>
      <c r="CU6" s="455"/>
      <c r="CV6" s="455"/>
      <c r="CW6" s="455"/>
      <c r="CX6" s="455"/>
      <c r="CY6" s="455"/>
      <c r="CZ6" s="455"/>
      <c r="DA6" s="456"/>
      <c r="DB6" s="454">
        <v>87.8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527683</v>
      </c>
      <c r="BO7" s="418"/>
      <c r="BP7" s="418"/>
      <c r="BQ7" s="418"/>
      <c r="BR7" s="418"/>
      <c r="BS7" s="418"/>
      <c r="BT7" s="418"/>
      <c r="BU7" s="419"/>
      <c r="BV7" s="417">
        <v>203065</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28725272</v>
      </c>
      <c r="CU7" s="418"/>
      <c r="CV7" s="418"/>
      <c r="CW7" s="418"/>
      <c r="CX7" s="418"/>
      <c r="CY7" s="418"/>
      <c r="CZ7" s="418"/>
      <c r="DA7" s="419"/>
      <c r="DB7" s="417">
        <v>27664672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79</v>
      </c>
      <c r="AV8" s="450"/>
      <c r="AW8" s="450"/>
      <c r="AX8" s="450"/>
      <c r="AY8" s="451" t="s">
        <v>95</v>
      </c>
      <c r="AZ8" s="452"/>
      <c r="BA8" s="452"/>
      <c r="BB8" s="452"/>
      <c r="BC8" s="452"/>
      <c r="BD8" s="452"/>
      <c r="BE8" s="452"/>
      <c r="BF8" s="452"/>
      <c r="BG8" s="452"/>
      <c r="BH8" s="452"/>
      <c r="BI8" s="452"/>
      <c r="BJ8" s="452"/>
      <c r="BK8" s="452"/>
      <c r="BL8" s="452"/>
      <c r="BM8" s="453"/>
      <c r="BN8" s="417">
        <v>2569838</v>
      </c>
      <c r="BO8" s="418"/>
      <c r="BP8" s="418"/>
      <c r="BQ8" s="418"/>
      <c r="BR8" s="418"/>
      <c r="BS8" s="418"/>
      <c r="BT8" s="418"/>
      <c r="BU8" s="419"/>
      <c r="BV8" s="417">
        <v>2409328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1.22</v>
      </c>
      <c r="CU8" s="458"/>
      <c r="CV8" s="458"/>
      <c r="CW8" s="458"/>
      <c r="CX8" s="458"/>
      <c r="CY8" s="458"/>
      <c r="CZ8" s="458"/>
      <c r="DA8" s="459"/>
      <c r="DB8" s="457">
        <v>1.2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136150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160510</v>
      </c>
      <c r="BO9" s="418"/>
      <c r="BP9" s="418"/>
      <c r="BQ9" s="418"/>
      <c r="BR9" s="418"/>
      <c r="BS9" s="418"/>
      <c r="BT9" s="418"/>
      <c r="BU9" s="419"/>
      <c r="BV9" s="417">
        <v>633299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6.6</v>
      </c>
      <c r="CU9" s="415"/>
      <c r="CV9" s="415"/>
      <c r="CW9" s="415"/>
      <c r="CX9" s="415"/>
      <c r="CY9" s="415"/>
      <c r="CZ9" s="415"/>
      <c r="DA9" s="416"/>
      <c r="DB9" s="414">
        <v>5.8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123079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1112307</v>
      </c>
      <c r="BO10" s="418"/>
      <c r="BP10" s="418"/>
      <c r="BQ10" s="418"/>
      <c r="BR10" s="418"/>
      <c r="BS10" s="418"/>
      <c r="BT10" s="418"/>
      <c r="BU10" s="419"/>
      <c r="BV10" s="417">
        <v>1194914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105</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137320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278000</v>
      </c>
      <c r="BO12" s="418"/>
      <c r="BP12" s="418"/>
      <c r="BQ12" s="418"/>
      <c r="BR12" s="418"/>
      <c r="BS12" s="418"/>
      <c r="BT12" s="418"/>
      <c r="BU12" s="419"/>
      <c r="BV12" s="417">
        <v>892000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131073</v>
      </c>
      <c r="S13" s="499"/>
      <c r="T13" s="499"/>
      <c r="U13" s="499"/>
      <c r="V13" s="500"/>
      <c r="W13" s="433" t="s">
        <v>124</v>
      </c>
      <c r="X13" s="434"/>
      <c r="Y13" s="434"/>
      <c r="Z13" s="434"/>
      <c r="AA13" s="434"/>
      <c r="AB13" s="424"/>
      <c r="AC13" s="468">
        <v>103</v>
      </c>
      <c r="AD13" s="469"/>
      <c r="AE13" s="469"/>
      <c r="AF13" s="469"/>
      <c r="AG13" s="508"/>
      <c r="AH13" s="468">
        <v>101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994817</v>
      </c>
      <c r="BO13" s="418"/>
      <c r="BP13" s="418"/>
      <c r="BQ13" s="418"/>
      <c r="BR13" s="418"/>
      <c r="BS13" s="418"/>
      <c r="BT13" s="418"/>
      <c r="BU13" s="419"/>
      <c r="BV13" s="417">
        <v>936213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3.7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135243</v>
      </c>
      <c r="S14" s="499"/>
      <c r="T14" s="499"/>
      <c r="U14" s="499"/>
      <c r="V14" s="500"/>
      <c r="W14" s="407"/>
      <c r="X14" s="408"/>
      <c r="Y14" s="408"/>
      <c r="Z14" s="408"/>
      <c r="AA14" s="408"/>
      <c r="AB14" s="397"/>
      <c r="AC14" s="501">
        <v>0.2</v>
      </c>
      <c r="AD14" s="502"/>
      <c r="AE14" s="502"/>
      <c r="AF14" s="502"/>
      <c r="AG14" s="503"/>
      <c r="AH14" s="501">
        <v>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40.4</v>
      </c>
      <c r="CU14" s="513"/>
      <c r="CV14" s="513"/>
      <c r="CW14" s="513"/>
      <c r="CX14" s="513"/>
      <c r="CY14" s="513"/>
      <c r="CZ14" s="513"/>
      <c r="DA14" s="514"/>
      <c r="DB14" s="512">
        <v>54.9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129712</v>
      </c>
      <c r="S15" s="499"/>
      <c r="T15" s="499"/>
      <c r="U15" s="499"/>
      <c r="V15" s="500"/>
      <c r="W15" s="433" t="s">
        <v>131</v>
      </c>
      <c r="X15" s="434"/>
      <c r="Y15" s="434"/>
      <c r="Z15" s="434"/>
      <c r="AA15" s="434"/>
      <c r="AB15" s="424"/>
      <c r="AC15" s="468">
        <v>14060</v>
      </c>
      <c r="AD15" s="469"/>
      <c r="AE15" s="469"/>
      <c r="AF15" s="469"/>
      <c r="AG15" s="508"/>
      <c r="AH15" s="468">
        <v>13524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22057955</v>
      </c>
      <c r="BO15" s="381"/>
      <c r="BP15" s="381"/>
      <c r="BQ15" s="381"/>
      <c r="BR15" s="381"/>
      <c r="BS15" s="381"/>
      <c r="BT15" s="381"/>
      <c r="BU15" s="382"/>
      <c r="BV15" s="380">
        <v>21281965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v>
      </c>
      <c r="AD16" s="502"/>
      <c r="AE16" s="502"/>
      <c r="AF16" s="502"/>
      <c r="AG16" s="503"/>
      <c r="AH16" s="501">
        <v>23.6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17742054</v>
      </c>
      <c r="BO16" s="418"/>
      <c r="BP16" s="418"/>
      <c r="BQ16" s="418"/>
      <c r="BR16" s="418"/>
      <c r="BS16" s="418"/>
      <c r="BT16" s="418"/>
      <c r="BU16" s="419"/>
      <c r="BV16" s="417">
        <v>17624623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46929</v>
      </c>
      <c r="AD17" s="469"/>
      <c r="AE17" s="469"/>
      <c r="AF17" s="469"/>
      <c r="AG17" s="508"/>
      <c r="AH17" s="468">
        <v>43756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28725272</v>
      </c>
      <c r="BO17" s="418"/>
      <c r="BP17" s="418"/>
      <c r="BQ17" s="418"/>
      <c r="BR17" s="418"/>
      <c r="BS17" s="418"/>
      <c r="BT17" s="418"/>
      <c r="BU17" s="419"/>
      <c r="BV17" s="417">
        <v>27664672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18.190000000000001</v>
      </c>
      <c r="M18" s="530"/>
      <c r="N18" s="530"/>
      <c r="O18" s="530"/>
      <c r="P18" s="530"/>
      <c r="Q18" s="530"/>
      <c r="R18" s="531"/>
      <c r="S18" s="531"/>
      <c r="T18" s="531"/>
      <c r="U18" s="531"/>
      <c r="V18" s="532"/>
      <c r="W18" s="435"/>
      <c r="X18" s="436"/>
      <c r="Y18" s="436"/>
      <c r="Z18" s="436"/>
      <c r="AA18" s="436"/>
      <c r="AB18" s="427"/>
      <c r="AC18" s="533">
        <v>76.8</v>
      </c>
      <c r="AD18" s="534"/>
      <c r="AE18" s="534"/>
      <c r="AF18" s="534"/>
      <c r="AG18" s="535"/>
      <c r="AH18" s="533">
        <v>76.3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26598017</v>
      </c>
      <c r="BO18" s="418"/>
      <c r="BP18" s="418"/>
      <c r="BQ18" s="418"/>
      <c r="BR18" s="418"/>
      <c r="BS18" s="418"/>
      <c r="BT18" s="418"/>
      <c r="BU18" s="419"/>
      <c r="BV18" s="417">
        <v>25653326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7485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34481699</v>
      </c>
      <c r="BO19" s="418"/>
      <c r="BP19" s="418"/>
      <c r="BQ19" s="418"/>
      <c r="BR19" s="418"/>
      <c r="BS19" s="418"/>
      <c r="BT19" s="418"/>
      <c r="BU19" s="419"/>
      <c r="BV19" s="417">
        <v>34278666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59432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26749690</v>
      </c>
      <c r="BO23" s="418"/>
      <c r="BP23" s="418"/>
      <c r="BQ23" s="418"/>
      <c r="BR23" s="418"/>
      <c r="BS23" s="418"/>
      <c r="BT23" s="418"/>
      <c r="BU23" s="419"/>
      <c r="BV23" s="417">
        <v>26528415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9700</v>
      </c>
      <c r="R24" s="469"/>
      <c r="S24" s="469"/>
      <c r="T24" s="469"/>
      <c r="U24" s="469"/>
      <c r="V24" s="508"/>
      <c r="W24" s="563"/>
      <c r="X24" s="551"/>
      <c r="Y24" s="552"/>
      <c r="Z24" s="467" t="s">
        <v>155</v>
      </c>
      <c r="AA24" s="447"/>
      <c r="AB24" s="447"/>
      <c r="AC24" s="447"/>
      <c r="AD24" s="447"/>
      <c r="AE24" s="447"/>
      <c r="AF24" s="447"/>
      <c r="AG24" s="448"/>
      <c r="AH24" s="468">
        <v>793</v>
      </c>
      <c r="AI24" s="469"/>
      <c r="AJ24" s="469"/>
      <c r="AK24" s="469"/>
      <c r="AL24" s="508"/>
      <c r="AM24" s="468">
        <v>2382965</v>
      </c>
      <c r="AN24" s="469"/>
      <c r="AO24" s="469"/>
      <c r="AP24" s="469"/>
      <c r="AQ24" s="469"/>
      <c r="AR24" s="508"/>
      <c r="AS24" s="468">
        <v>3005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7706648</v>
      </c>
      <c r="BO24" s="418"/>
      <c r="BP24" s="418"/>
      <c r="BQ24" s="418"/>
      <c r="BR24" s="418"/>
      <c r="BS24" s="418"/>
      <c r="BT24" s="418"/>
      <c r="BU24" s="419"/>
      <c r="BV24" s="417">
        <v>8572643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8140</v>
      </c>
      <c r="R25" s="469"/>
      <c r="S25" s="469"/>
      <c r="T25" s="469"/>
      <c r="U25" s="469"/>
      <c r="V25" s="508"/>
      <c r="W25" s="563"/>
      <c r="X25" s="551"/>
      <c r="Y25" s="552"/>
      <c r="Z25" s="467" t="s">
        <v>158</v>
      </c>
      <c r="AA25" s="447"/>
      <c r="AB25" s="447"/>
      <c r="AC25" s="447"/>
      <c r="AD25" s="447"/>
      <c r="AE25" s="447"/>
      <c r="AF25" s="447"/>
      <c r="AG25" s="448"/>
      <c r="AH25" s="468">
        <v>139</v>
      </c>
      <c r="AI25" s="469"/>
      <c r="AJ25" s="469"/>
      <c r="AK25" s="469"/>
      <c r="AL25" s="508"/>
      <c r="AM25" s="468">
        <v>406436</v>
      </c>
      <c r="AN25" s="469"/>
      <c r="AO25" s="469"/>
      <c r="AP25" s="469"/>
      <c r="AQ25" s="469"/>
      <c r="AR25" s="508"/>
      <c r="AS25" s="468">
        <v>2924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16172402</v>
      </c>
      <c r="BO25" s="381"/>
      <c r="BP25" s="381"/>
      <c r="BQ25" s="381"/>
      <c r="BR25" s="381"/>
      <c r="BS25" s="381"/>
      <c r="BT25" s="381"/>
      <c r="BU25" s="382"/>
      <c r="BV25" s="380">
        <v>16507310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7460</v>
      </c>
      <c r="R26" s="469"/>
      <c r="S26" s="469"/>
      <c r="T26" s="469"/>
      <c r="U26" s="469"/>
      <c r="V26" s="508"/>
      <c r="W26" s="563"/>
      <c r="X26" s="551"/>
      <c r="Y26" s="552"/>
      <c r="Z26" s="467" t="s">
        <v>161</v>
      </c>
      <c r="AA26" s="573"/>
      <c r="AB26" s="573"/>
      <c r="AC26" s="573"/>
      <c r="AD26" s="573"/>
      <c r="AE26" s="573"/>
      <c r="AF26" s="573"/>
      <c r="AG26" s="574"/>
      <c r="AH26" s="468">
        <v>21</v>
      </c>
      <c r="AI26" s="469"/>
      <c r="AJ26" s="469"/>
      <c r="AK26" s="469"/>
      <c r="AL26" s="508"/>
      <c r="AM26" s="468">
        <v>63273</v>
      </c>
      <c r="AN26" s="469"/>
      <c r="AO26" s="469"/>
      <c r="AP26" s="469"/>
      <c r="AQ26" s="469"/>
      <c r="AR26" s="508"/>
      <c r="AS26" s="468">
        <v>3013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400000</v>
      </c>
      <c r="BO26" s="418"/>
      <c r="BP26" s="418"/>
      <c r="BQ26" s="418"/>
      <c r="BR26" s="418"/>
      <c r="BS26" s="418"/>
      <c r="BT26" s="418"/>
      <c r="BU26" s="419"/>
      <c r="BV26" s="417">
        <v>350000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5400</v>
      </c>
      <c r="R27" s="469"/>
      <c r="S27" s="469"/>
      <c r="T27" s="469"/>
      <c r="U27" s="469"/>
      <c r="V27" s="508"/>
      <c r="W27" s="563"/>
      <c r="X27" s="551"/>
      <c r="Y27" s="552"/>
      <c r="Z27" s="467" t="s">
        <v>164</v>
      </c>
      <c r="AA27" s="447"/>
      <c r="AB27" s="447"/>
      <c r="AC27" s="447"/>
      <c r="AD27" s="447"/>
      <c r="AE27" s="447"/>
      <c r="AF27" s="447"/>
      <c r="AG27" s="448"/>
      <c r="AH27" s="468">
        <v>17</v>
      </c>
      <c r="AI27" s="469"/>
      <c r="AJ27" s="469"/>
      <c r="AK27" s="469"/>
      <c r="AL27" s="508"/>
      <c r="AM27" s="468">
        <v>66096</v>
      </c>
      <c r="AN27" s="469"/>
      <c r="AO27" s="469"/>
      <c r="AP27" s="469"/>
      <c r="AQ27" s="469"/>
      <c r="AR27" s="508"/>
      <c r="AS27" s="468">
        <v>3888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2624070</v>
      </c>
      <c r="BO27" s="587"/>
      <c r="BP27" s="587"/>
      <c r="BQ27" s="587"/>
      <c r="BR27" s="587"/>
      <c r="BS27" s="587"/>
      <c r="BT27" s="587"/>
      <c r="BU27" s="588"/>
      <c r="BV27" s="586">
        <v>2623743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4900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4678183</v>
      </c>
      <c r="BO28" s="381"/>
      <c r="BP28" s="381"/>
      <c r="BQ28" s="381"/>
      <c r="BR28" s="381"/>
      <c r="BS28" s="381"/>
      <c r="BT28" s="381"/>
      <c r="BU28" s="382"/>
      <c r="BV28" s="380">
        <v>3843876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24</v>
      </c>
      <c r="M29" s="469"/>
      <c r="N29" s="469"/>
      <c r="O29" s="469"/>
      <c r="P29" s="508"/>
      <c r="Q29" s="468">
        <v>4500</v>
      </c>
      <c r="R29" s="469"/>
      <c r="S29" s="469"/>
      <c r="T29" s="469"/>
      <c r="U29" s="469"/>
      <c r="V29" s="508"/>
      <c r="W29" s="564"/>
      <c r="X29" s="565"/>
      <c r="Y29" s="566"/>
      <c r="Z29" s="467" t="s">
        <v>171</v>
      </c>
      <c r="AA29" s="447"/>
      <c r="AB29" s="447"/>
      <c r="AC29" s="447"/>
      <c r="AD29" s="447"/>
      <c r="AE29" s="447"/>
      <c r="AF29" s="447"/>
      <c r="AG29" s="448"/>
      <c r="AH29" s="468">
        <v>810</v>
      </c>
      <c r="AI29" s="469"/>
      <c r="AJ29" s="469"/>
      <c r="AK29" s="469"/>
      <c r="AL29" s="508"/>
      <c r="AM29" s="468">
        <v>2449061</v>
      </c>
      <c r="AN29" s="469"/>
      <c r="AO29" s="469"/>
      <c r="AP29" s="469"/>
      <c r="AQ29" s="469"/>
      <c r="AR29" s="508"/>
      <c r="AS29" s="468">
        <v>3024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4375758</v>
      </c>
      <c r="BO30" s="587"/>
      <c r="BP30" s="587"/>
      <c r="BQ30" s="587"/>
      <c r="BR30" s="587"/>
      <c r="BS30" s="587"/>
      <c r="BT30" s="587"/>
      <c r="BU30" s="588"/>
      <c r="BV30" s="586">
        <v>3515714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8</v>
      </c>
      <c r="V34" s="598"/>
      <c r="W34" s="599" t="str">
        <f>IF('各会計、関係団体の財政状況及び健全化判断比率'!B28="","",'各会計、関係団体の財政状況及び健全化判断比率'!B28)</f>
        <v>国民健康保険</v>
      </c>
      <c r="X34" s="599"/>
      <c r="Y34" s="599"/>
      <c r="Z34" s="599"/>
      <c r="AA34" s="599"/>
      <c r="AB34" s="599"/>
      <c r="AC34" s="599"/>
      <c r="AD34" s="599"/>
      <c r="AE34" s="599"/>
      <c r="AF34" s="599"/>
      <c r="AG34" s="599"/>
      <c r="AH34" s="599"/>
      <c r="AI34" s="599"/>
      <c r="AJ34" s="599"/>
      <c r="AK34" s="599"/>
      <c r="AL34" s="167"/>
      <c r="AM34" s="598">
        <f>IF(AO34="","",MAX(C34:D43,U34:V43)+1)</f>
        <v>14</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蕨戸田衛生センター組合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戸田市文化スポーツ財団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中小企業従業員退職金等福祉共済事業</v>
      </c>
      <c r="F35" s="599"/>
      <c r="G35" s="599"/>
      <c r="H35" s="599"/>
      <c r="I35" s="599"/>
      <c r="J35" s="599"/>
      <c r="K35" s="599"/>
      <c r="L35" s="599"/>
      <c r="M35" s="599"/>
      <c r="N35" s="599"/>
      <c r="O35" s="599"/>
      <c r="P35" s="599"/>
      <c r="Q35" s="599"/>
      <c r="R35" s="599"/>
      <c r="S35" s="599"/>
      <c r="T35" s="167"/>
      <c r="U35" s="598">
        <f>IF(W35="","",U34+1)</f>
        <v>9</v>
      </c>
      <c r="V35" s="598"/>
      <c r="W35" s="599" t="str">
        <f>IF('各会計、関係団体の財政状況及び健全化判断比率'!B29="","",'各会計、関係団体の財政状況及び健全化判断比率'!B29)</f>
        <v>介護保険</v>
      </c>
      <c r="X35" s="599"/>
      <c r="Y35" s="599"/>
      <c r="Z35" s="599"/>
      <c r="AA35" s="599"/>
      <c r="AB35" s="599"/>
      <c r="AC35" s="599"/>
      <c r="AD35" s="599"/>
      <c r="AE35" s="599"/>
      <c r="AF35" s="599"/>
      <c r="AG35" s="599"/>
      <c r="AH35" s="599"/>
      <c r="AI35" s="599"/>
      <c r="AJ35" s="599"/>
      <c r="AK35" s="599"/>
      <c r="AL35" s="167"/>
      <c r="AM35" s="598">
        <f t="shared" ref="AM35:AM43" si="0">IF(AO35="","",AM34+1)</f>
        <v>15</v>
      </c>
      <c r="AN35" s="598"/>
      <c r="AO35" s="599" t="str">
        <f>IF('各会計、関係団体の財政状況及び健全化判断比率'!B35="","",'各会計、関係団体の財政状況及び健全化判断比率'!B35)</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戸田競艇組合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戸田市水と緑の公社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市民医療センター</v>
      </c>
      <c r="F36" s="599"/>
      <c r="G36" s="599"/>
      <c r="H36" s="599"/>
      <c r="I36" s="599"/>
      <c r="J36" s="599"/>
      <c r="K36" s="599"/>
      <c r="L36" s="599"/>
      <c r="M36" s="599"/>
      <c r="N36" s="599"/>
      <c r="O36" s="599"/>
      <c r="P36" s="599"/>
      <c r="Q36" s="599"/>
      <c r="R36" s="599"/>
      <c r="S36" s="599"/>
      <c r="T36" s="167"/>
      <c r="U36" s="598">
        <f t="shared" ref="U36:U43" si="4">IF(W36="","",U35+1)</f>
        <v>10</v>
      </c>
      <c r="V36" s="598"/>
      <c r="W36" s="599" t="str">
        <f>IF('各会計、関係団体の財政状況及び健全化判断比率'!B30="","",'各会計、関係団体の財政状況及び健全化判断比率'!B30)</f>
        <v>後期高齢者医療</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戸田市土地開発公社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海外留学奨学事業</v>
      </c>
      <c r="F37" s="599"/>
      <c r="G37" s="599"/>
      <c r="H37" s="599"/>
      <c r="I37" s="599"/>
      <c r="J37" s="599"/>
      <c r="K37" s="599"/>
      <c r="L37" s="599"/>
      <c r="M37" s="599"/>
      <c r="N37" s="599"/>
      <c r="O37" s="599"/>
      <c r="P37" s="599"/>
      <c r="Q37" s="599"/>
      <c r="R37" s="599"/>
      <c r="S37" s="599"/>
      <c r="T37" s="167"/>
      <c r="U37" s="598">
        <f t="shared" si="4"/>
        <v>11</v>
      </c>
      <c r="V37" s="598"/>
      <c r="W37" s="599" t="str">
        <f>IF('各会計、関係団体の財政状況及び健全化判断比率'!B31="","",'各会計、関係団体の財政状況及び健全化判断比率'!B31)</f>
        <v>介護老人保健施設事業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火災共済事業</v>
      </c>
      <c r="F38" s="599"/>
      <c r="G38" s="599"/>
      <c r="H38" s="599"/>
      <c r="I38" s="599"/>
      <c r="J38" s="599"/>
      <c r="K38" s="599"/>
      <c r="L38" s="599"/>
      <c r="M38" s="599"/>
      <c r="N38" s="599"/>
      <c r="O38" s="599"/>
      <c r="P38" s="599"/>
      <c r="Q38" s="599"/>
      <c r="R38" s="599"/>
      <c r="S38" s="599"/>
      <c r="T38" s="167"/>
      <c r="U38" s="598">
        <f t="shared" si="4"/>
        <v>12</v>
      </c>
      <c r="V38" s="598"/>
      <c r="W38" s="599" t="str">
        <f>IF('各会計、関係団体の財政状況及び健全化判断比率'!B32="","",'各会計、関係団体の財政状況及び健全化判断比率'!B32)</f>
        <v>在宅介護支援事業</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新曽第一土地区画整理事業</v>
      </c>
      <c r="F39" s="599"/>
      <c r="G39" s="599"/>
      <c r="H39" s="599"/>
      <c r="I39" s="599"/>
      <c r="J39" s="599"/>
      <c r="K39" s="599"/>
      <c r="L39" s="599"/>
      <c r="M39" s="599"/>
      <c r="N39" s="599"/>
      <c r="O39" s="599"/>
      <c r="P39" s="599"/>
      <c r="Q39" s="599"/>
      <c r="R39" s="599"/>
      <c r="S39" s="599"/>
      <c r="T39" s="167"/>
      <c r="U39" s="598">
        <f t="shared" si="4"/>
        <v>13</v>
      </c>
      <c r="V39" s="598"/>
      <c r="W39" s="599" t="str">
        <f>IF('各会計、関係団体の財政状況及び健全化判断比率'!B33="","",'各会計、関係団体の財政状況及び健全化判断比率'!B33)</f>
        <v>交通災害共済事業</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新曽第二土地区画整理事業</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42" sqref="P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533</v>
      </c>
      <c r="D34" s="1184"/>
      <c r="E34" s="1185"/>
      <c r="F34" s="32">
        <v>9.3800000000000008</v>
      </c>
      <c r="G34" s="33">
        <v>6.49</v>
      </c>
      <c r="H34" s="33">
        <v>5.83</v>
      </c>
      <c r="I34" s="33">
        <v>7.5</v>
      </c>
      <c r="J34" s="34">
        <v>7.92</v>
      </c>
      <c r="K34" s="22"/>
      <c r="L34" s="22"/>
      <c r="M34" s="22"/>
      <c r="N34" s="22"/>
      <c r="O34" s="22"/>
      <c r="P34" s="22"/>
    </row>
    <row r="35" spans="1:16" ht="39" customHeight="1">
      <c r="A35" s="22"/>
      <c r="B35" s="35"/>
      <c r="C35" s="1178" t="s">
        <v>534</v>
      </c>
      <c r="D35" s="1179"/>
      <c r="E35" s="1180"/>
      <c r="F35" s="36">
        <v>6.28</v>
      </c>
      <c r="G35" s="37">
        <v>4.1100000000000003</v>
      </c>
      <c r="H35" s="37">
        <v>4.54</v>
      </c>
      <c r="I35" s="37">
        <v>2.86</v>
      </c>
      <c r="J35" s="38">
        <v>4.17</v>
      </c>
      <c r="K35" s="22"/>
      <c r="L35" s="22"/>
      <c r="M35" s="22"/>
      <c r="N35" s="22"/>
      <c r="O35" s="22"/>
      <c r="P35" s="22"/>
    </row>
    <row r="36" spans="1:16" ht="39" customHeight="1">
      <c r="A36" s="22"/>
      <c r="B36" s="35"/>
      <c r="C36" s="1178" t="s">
        <v>535</v>
      </c>
      <c r="D36" s="1179"/>
      <c r="E36" s="1180"/>
      <c r="F36" s="36">
        <v>2.17</v>
      </c>
      <c r="G36" s="37">
        <v>1.45</v>
      </c>
      <c r="H36" s="37">
        <v>1.55</v>
      </c>
      <c r="I36" s="37">
        <v>1.36</v>
      </c>
      <c r="J36" s="38">
        <v>2.3199999999999998</v>
      </c>
      <c r="K36" s="22"/>
      <c r="L36" s="22"/>
      <c r="M36" s="22"/>
      <c r="N36" s="22"/>
      <c r="O36" s="22"/>
      <c r="P36" s="22"/>
    </row>
    <row r="37" spans="1:16" ht="39" customHeight="1">
      <c r="A37" s="22"/>
      <c r="B37" s="35"/>
      <c r="C37" s="1178" t="s">
        <v>536</v>
      </c>
      <c r="D37" s="1179"/>
      <c r="E37" s="1180"/>
      <c r="F37" s="36" t="s">
        <v>487</v>
      </c>
      <c r="G37" s="37" t="s">
        <v>487</v>
      </c>
      <c r="H37" s="37">
        <v>1.49</v>
      </c>
      <c r="I37" s="37">
        <v>1.33</v>
      </c>
      <c r="J37" s="38">
        <v>1.38</v>
      </c>
      <c r="K37" s="22"/>
      <c r="L37" s="22"/>
      <c r="M37" s="22"/>
      <c r="N37" s="22"/>
      <c r="O37" s="22"/>
      <c r="P37" s="22"/>
    </row>
    <row r="38" spans="1:16" ht="39" customHeight="1">
      <c r="A38" s="22"/>
      <c r="B38" s="35"/>
      <c r="C38" s="1178" t="s">
        <v>537</v>
      </c>
      <c r="D38" s="1179"/>
      <c r="E38" s="1180"/>
      <c r="F38" s="36">
        <v>0.66</v>
      </c>
      <c r="G38" s="37">
        <v>0.46</v>
      </c>
      <c r="H38" s="37">
        <v>0.1</v>
      </c>
      <c r="I38" s="37">
        <v>0.76</v>
      </c>
      <c r="J38" s="38">
        <v>0.77</v>
      </c>
      <c r="K38" s="22"/>
      <c r="L38" s="22"/>
      <c r="M38" s="22"/>
      <c r="N38" s="22"/>
      <c r="O38" s="22"/>
      <c r="P38" s="22"/>
    </row>
    <row r="39" spans="1:16" ht="39" customHeight="1">
      <c r="A39" s="22"/>
      <c r="B39" s="35"/>
      <c r="C39" s="1178" t="s">
        <v>538</v>
      </c>
      <c r="D39" s="1179"/>
      <c r="E39" s="1180"/>
      <c r="F39" s="36">
        <v>0.33</v>
      </c>
      <c r="G39" s="37">
        <v>0.49</v>
      </c>
      <c r="H39" s="37">
        <v>0.18</v>
      </c>
      <c r="I39" s="37">
        <v>0.59</v>
      </c>
      <c r="J39" s="38">
        <v>0.47</v>
      </c>
      <c r="K39" s="22"/>
      <c r="L39" s="22"/>
      <c r="M39" s="22"/>
      <c r="N39" s="22"/>
      <c r="O39" s="22"/>
      <c r="P39" s="22"/>
    </row>
    <row r="40" spans="1:16" ht="39" customHeight="1">
      <c r="A40" s="22"/>
      <c r="B40" s="35"/>
      <c r="C40" s="1178" t="s">
        <v>539</v>
      </c>
      <c r="D40" s="1179"/>
      <c r="E40" s="1180"/>
      <c r="F40" s="36">
        <v>0.21</v>
      </c>
      <c r="G40" s="37">
        <v>0.2</v>
      </c>
      <c r="H40" s="37">
        <v>0.18</v>
      </c>
      <c r="I40" s="37">
        <v>0.16</v>
      </c>
      <c r="J40" s="38">
        <v>0.27</v>
      </c>
      <c r="K40" s="22"/>
      <c r="L40" s="22"/>
      <c r="M40" s="22"/>
      <c r="N40" s="22"/>
      <c r="O40" s="22"/>
      <c r="P40" s="22"/>
    </row>
    <row r="41" spans="1:16" ht="39" customHeight="1">
      <c r="A41" s="22"/>
      <c r="B41" s="35"/>
      <c r="C41" s="1178" t="s">
        <v>540</v>
      </c>
      <c r="D41" s="1179"/>
      <c r="E41" s="1180"/>
      <c r="F41" s="36">
        <v>0.26</v>
      </c>
      <c r="G41" s="37">
        <v>0.33</v>
      </c>
      <c r="H41" s="37">
        <v>0.28999999999999998</v>
      </c>
      <c r="I41" s="37">
        <v>0.42</v>
      </c>
      <c r="J41" s="38">
        <v>0.26</v>
      </c>
      <c r="K41" s="22"/>
      <c r="L41" s="22"/>
      <c r="M41" s="22"/>
      <c r="N41" s="22"/>
      <c r="O41" s="22"/>
      <c r="P41" s="22"/>
    </row>
    <row r="42" spans="1:16" ht="39" customHeight="1">
      <c r="A42" s="22"/>
      <c r="B42" s="39"/>
      <c r="C42" s="1178" t="s">
        <v>541</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542</v>
      </c>
      <c r="D43" s="1182"/>
      <c r="E43" s="1183"/>
      <c r="F43" s="41">
        <v>0.89</v>
      </c>
      <c r="G43" s="42">
        <v>1.62</v>
      </c>
      <c r="H43" s="42">
        <v>0.24</v>
      </c>
      <c r="I43" s="42">
        <v>0.3</v>
      </c>
      <c r="J43" s="43">
        <v>0.28999999999999998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2088</v>
      </c>
      <c r="L45" s="60">
        <v>2432</v>
      </c>
      <c r="M45" s="60">
        <v>2400</v>
      </c>
      <c r="N45" s="60">
        <v>2428</v>
      </c>
      <c r="O45" s="61">
        <v>2614</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797</v>
      </c>
      <c r="L48" s="64">
        <v>779</v>
      </c>
      <c r="M48" s="64">
        <v>741</v>
      </c>
      <c r="N48" s="64">
        <v>581</v>
      </c>
      <c r="O48" s="65">
        <v>557</v>
      </c>
      <c r="P48" s="48"/>
      <c r="Q48" s="48"/>
      <c r="R48" s="48"/>
      <c r="S48" s="48"/>
      <c r="T48" s="48"/>
      <c r="U48" s="48"/>
    </row>
    <row r="49" spans="1:21" ht="30.75" customHeight="1">
      <c r="A49" s="48"/>
      <c r="B49" s="1196"/>
      <c r="C49" s="1197"/>
      <c r="D49" s="62"/>
      <c r="E49" s="1188" t="s">
        <v>16</v>
      </c>
      <c r="F49" s="1188"/>
      <c r="G49" s="1188"/>
      <c r="H49" s="1188"/>
      <c r="I49" s="1188"/>
      <c r="J49" s="1189"/>
      <c r="K49" s="63">
        <v>68</v>
      </c>
      <c r="L49" s="64">
        <v>97</v>
      </c>
      <c r="M49" s="64">
        <v>86</v>
      </c>
      <c r="N49" s="64">
        <v>91</v>
      </c>
      <c r="O49" s="65">
        <v>81</v>
      </c>
      <c r="P49" s="48"/>
      <c r="Q49" s="48"/>
      <c r="R49" s="48"/>
      <c r="S49" s="48"/>
      <c r="T49" s="48"/>
      <c r="U49" s="48"/>
    </row>
    <row r="50" spans="1:21" ht="30.75" customHeight="1">
      <c r="A50" s="48"/>
      <c r="B50" s="1196"/>
      <c r="C50" s="1197"/>
      <c r="D50" s="62"/>
      <c r="E50" s="1188" t="s">
        <v>17</v>
      </c>
      <c r="F50" s="1188"/>
      <c r="G50" s="1188"/>
      <c r="H50" s="1188"/>
      <c r="I50" s="1188"/>
      <c r="J50" s="1189"/>
      <c r="K50" s="63">
        <v>191</v>
      </c>
      <c r="L50" s="64">
        <v>66</v>
      </c>
      <c r="M50" s="64">
        <v>48</v>
      </c>
      <c r="N50" s="64">
        <v>109</v>
      </c>
      <c r="O50" s="65">
        <v>25</v>
      </c>
      <c r="P50" s="48"/>
      <c r="Q50" s="48"/>
      <c r="R50" s="48"/>
      <c r="S50" s="48"/>
      <c r="T50" s="48"/>
      <c r="U50" s="48"/>
    </row>
    <row r="51" spans="1:21" ht="30.75" customHeight="1">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c r="A52" s="48"/>
      <c r="B52" s="1186" t="s">
        <v>19</v>
      </c>
      <c r="C52" s="1187"/>
      <c r="D52" s="66"/>
      <c r="E52" s="1188" t="s">
        <v>20</v>
      </c>
      <c r="F52" s="1188"/>
      <c r="G52" s="1188"/>
      <c r="H52" s="1188"/>
      <c r="I52" s="1188"/>
      <c r="J52" s="1189"/>
      <c r="K52" s="63">
        <v>2291</v>
      </c>
      <c r="L52" s="64">
        <v>2371</v>
      </c>
      <c r="M52" s="64">
        <v>2415</v>
      </c>
      <c r="N52" s="64">
        <v>2196</v>
      </c>
      <c r="O52" s="65">
        <v>2132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853</v>
      </c>
      <c r="L53" s="69">
        <v>1003</v>
      </c>
      <c r="M53" s="69">
        <v>860</v>
      </c>
      <c r="N53" s="69">
        <v>1013</v>
      </c>
      <c r="O53" s="70">
        <v>1145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2" t="s">
        <v>24</v>
      </c>
      <c r="C41" s="1203"/>
      <c r="D41" s="81"/>
      <c r="E41" s="1208" t="s">
        <v>25</v>
      </c>
      <c r="F41" s="1208"/>
      <c r="G41" s="1208"/>
      <c r="H41" s="1209"/>
      <c r="I41" s="82">
        <v>21579</v>
      </c>
      <c r="J41" s="83">
        <v>22424</v>
      </c>
      <c r="K41" s="83">
        <v>25461</v>
      </c>
      <c r="L41" s="83">
        <v>26776</v>
      </c>
      <c r="M41" s="84">
        <v>26750</v>
      </c>
    </row>
    <row r="42" spans="2:13" ht="27.75" customHeight="1">
      <c r="B42" s="1204"/>
      <c r="C42" s="1205"/>
      <c r="D42" s="85"/>
      <c r="E42" s="1210" t="s">
        <v>26</v>
      </c>
      <c r="F42" s="1210"/>
      <c r="G42" s="1210"/>
      <c r="H42" s="1211"/>
      <c r="I42" s="86">
        <v>9093</v>
      </c>
      <c r="J42" s="87">
        <v>9270</v>
      </c>
      <c r="K42" s="87">
        <v>8932</v>
      </c>
      <c r="L42" s="87">
        <v>6977</v>
      </c>
      <c r="M42" s="88">
        <v>5691</v>
      </c>
    </row>
    <row r="43" spans="2:13" ht="27.75" customHeight="1">
      <c r="B43" s="1204"/>
      <c r="C43" s="1205"/>
      <c r="D43" s="85"/>
      <c r="E43" s="1210" t="s">
        <v>27</v>
      </c>
      <c r="F43" s="1210"/>
      <c r="G43" s="1210"/>
      <c r="H43" s="1211"/>
      <c r="I43" s="86">
        <v>6822</v>
      </c>
      <c r="J43" s="87">
        <v>6589</v>
      </c>
      <c r="K43" s="87">
        <v>6441</v>
      </c>
      <c r="L43" s="87">
        <v>6957</v>
      </c>
      <c r="M43" s="88">
        <v>6585</v>
      </c>
    </row>
    <row r="44" spans="2:13" ht="27.75" customHeight="1">
      <c r="B44" s="1204"/>
      <c r="C44" s="1205"/>
      <c r="D44" s="85"/>
      <c r="E44" s="1210" t="s">
        <v>28</v>
      </c>
      <c r="F44" s="1210"/>
      <c r="G44" s="1210"/>
      <c r="H44" s="1211"/>
      <c r="I44" s="86">
        <v>718</v>
      </c>
      <c r="J44" s="87">
        <v>597</v>
      </c>
      <c r="K44" s="87">
        <v>474</v>
      </c>
      <c r="L44" s="87">
        <v>350</v>
      </c>
      <c r="M44" s="88">
        <v>242</v>
      </c>
    </row>
    <row r="45" spans="2:13" ht="27.75" customHeight="1">
      <c r="B45" s="1204"/>
      <c r="C45" s="1205"/>
      <c r="D45" s="85"/>
      <c r="E45" s="1210" t="s">
        <v>29</v>
      </c>
      <c r="F45" s="1210"/>
      <c r="G45" s="1210"/>
      <c r="H45" s="1211"/>
      <c r="I45" s="86">
        <v>8043</v>
      </c>
      <c r="J45" s="87">
        <v>7661</v>
      </c>
      <c r="K45" s="87">
        <v>7144</v>
      </c>
      <c r="L45" s="87">
        <v>7021</v>
      </c>
      <c r="M45" s="88">
        <v>6604</v>
      </c>
    </row>
    <row r="46" spans="2:13" ht="27.75" customHeight="1">
      <c r="B46" s="1204"/>
      <c r="C46" s="1205"/>
      <c r="D46" s="89"/>
      <c r="E46" s="1210" t="s">
        <v>30</v>
      </c>
      <c r="F46" s="1210"/>
      <c r="G46" s="1210"/>
      <c r="H46" s="1211"/>
      <c r="I46" s="86">
        <v>1</v>
      </c>
      <c r="J46" s="87">
        <v>2</v>
      </c>
      <c r="K46" s="87">
        <v>0</v>
      </c>
      <c r="L46" s="87" t="s">
        <v>487</v>
      </c>
      <c r="M46" s="88" t="s">
        <v>487</v>
      </c>
    </row>
    <row r="47" spans="2:13" ht="27.75" customHeight="1">
      <c r="B47" s="1204"/>
      <c r="C47" s="1205"/>
      <c r="D47" s="90"/>
      <c r="E47" s="1212" t="s">
        <v>31</v>
      </c>
      <c r="F47" s="1213"/>
      <c r="G47" s="1213"/>
      <c r="H47" s="1214"/>
      <c r="I47" s="86" t="s">
        <v>487</v>
      </c>
      <c r="J47" s="87" t="s">
        <v>487</v>
      </c>
      <c r="K47" s="87" t="s">
        <v>487</v>
      </c>
      <c r="L47" s="87" t="s">
        <v>487</v>
      </c>
      <c r="M47" s="88" t="s">
        <v>487</v>
      </c>
    </row>
    <row r="48" spans="2:13" ht="27.75" customHeight="1">
      <c r="B48" s="1204"/>
      <c r="C48" s="1205"/>
      <c r="D48" s="85"/>
      <c r="E48" s="1210" t="s">
        <v>32</v>
      </c>
      <c r="F48" s="1210"/>
      <c r="G48" s="1210"/>
      <c r="H48" s="1211"/>
      <c r="I48" s="86" t="s">
        <v>487</v>
      </c>
      <c r="J48" s="87" t="s">
        <v>487</v>
      </c>
      <c r="K48" s="87" t="s">
        <v>487</v>
      </c>
      <c r="L48" s="87" t="s">
        <v>487</v>
      </c>
      <c r="M48" s="88" t="s">
        <v>487</v>
      </c>
    </row>
    <row r="49" spans="2:13" ht="27.75" customHeight="1">
      <c r="B49" s="1206"/>
      <c r="C49" s="1207"/>
      <c r="D49" s="85"/>
      <c r="E49" s="1210" t="s">
        <v>33</v>
      </c>
      <c r="F49" s="1210"/>
      <c r="G49" s="1210"/>
      <c r="H49" s="1211"/>
      <c r="I49" s="86" t="s">
        <v>487</v>
      </c>
      <c r="J49" s="87" t="s">
        <v>487</v>
      </c>
      <c r="K49" s="87" t="s">
        <v>487</v>
      </c>
      <c r="L49" s="87" t="s">
        <v>487</v>
      </c>
      <c r="M49" s="88" t="s">
        <v>487</v>
      </c>
    </row>
    <row r="50" spans="2:13" ht="27.75" customHeight="1">
      <c r="B50" s="1215" t="s">
        <v>34</v>
      </c>
      <c r="C50" s="1216"/>
      <c r="D50" s="91"/>
      <c r="E50" s="1210" t="s">
        <v>35</v>
      </c>
      <c r="F50" s="1210"/>
      <c r="G50" s="1210"/>
      <c r="H50" s="1211"/>
      <c r="I50" s="86">
        <v>8602</v>
      </c>
      <c r="J50" s="87">
        <v>7522</v>
      </c>
      <c r="K50" s="87">
        <v>6406</v>
      </c>
      <c r="L50" s="87">
        <v>7753</v>
      </c>
      <c r="M50" s="88">
        <v>9734</v>
      </c>
    </row>
    <row r="51" spans="2:13" ht="27.75" customHeight="1">
      <c r="B51" s="1204"/>
      <c r="C51" s="1205"/>
      <c r="D51" s="85"/>
      <c r="E51" s="1210" t="s">
        <v>36</v>
      </c>
      <c r="F51" s="1210"/>
      <c r="G51" s="1210"/>
      <c r="H51" s="1211"/>
      <c r="I51" s="86">
        <v>8718</v>
      </c>
      <c r="J51" s="87">
        <v>9987</v>
      </c>
      <c r="K51" s="87">
        <v>10697</v>
      </c>
      <c r="L51" s="87">
        <v>10261</v>
      </c>
      <c r="M51" s="88">
        <v>10618</v>
      </c>
    </row>
    <row r="52" spans="2:13" ht="27.75" customHeight="1">
      <c r="B52" s="1206"/>
      <c r="C52" s="1207"/>
      <c r="D52" s="85"/>
      <c r="E52" s="1210" t="s">
        <v>37</v>
      </c>
      <c r="F52" s="1210"/>
      <c r="G52" s="1210"/>
      <c r="H52" s="1211"/>
      <c r="I52" s="86">
        <v>18953</v>
      </c>
      <c r="J52" s="87">
        <v>18031</v>
      </c>
      <c r="K52" s="87">
        <v>16845</v>
      </c>
      <c r="L52" s="87">
        <v>15794</v>
      </c>
      <c r="M52" s="88">
        <v>14562</v>
      </c>
    </row>
    <row r="53" spans="2:13" ht="27.75" customHeight="1" thickBot="1">
      <c r="B53" s="1217" t="s">
        <v>38</v>
      </c>
      <c r="C53" s="1218"/>
      <c r="D53" s="92"/>
      <c r="E53" s="1219" t="s">
        <v>39</v>
      </c>
      <c r="F53" s="1219"/>
      <c r="G53" s="1219"/>
      <c r="H53" s="1220"/>
      <c r="I53" s="93">
        <v>9983</v>
      </c>
      <c r="J53" s="94">
        <v>11003</v>
      </c>
      <c r="K53" s="94">
        <v>14504</v>
      </c>
      <c r="L53" s="94">
        <v>14271</v>
      </c>
      <c r="M53" s="95">
        <v>10957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3" t="s">
        <v>565</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2"/>
      <c r="H50" s="1243"/>
      <c r="I50" s="1243"/>
      <c r="J50" s="1244"/>
      <c r="K50" s="356" t="s">
        <v>526</v>
      </c>
      <c r="L50" s="356" t="s">
        <v>527</v>
      </c>
      <c r="M50" s="356" t="s">
        <v>528</v>
      </c>
      <c r="N50" s="356" t="s">
        <v>529</v>
      </c>
      <c r="O50" s="356" t="s">
        <v>530</v>
      </c>
    </row>
    <row r="51" spans="1:17">
      <c r="B51" s="250"/>
      <c r="C51" s="246"/>
      <c r="D51" s="246"/>
      <c r="E51" s="246"/>
      <c r="F51" s="246"/>
      <c r="G51" s="1245" t="s">
        <v>558</v>
      </c>
      <c r="H51" s="1246"/>
      <c r="I51" s="1251" t="s">
        <v>559</v>
      </c>
      <c r="J51" s="1251"/>
      <c r="K51" s="1255"/>
      <c r="L51" s="1255"/>
      <c r="M51" s="1255"/>
      <c r="N51" s="1221">
        <v>54.9</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560</v>
      </c>
      <c r="J53" s="1231"/>
      <c r="K53" s="1256"/>
      <c r="L53" s="1256"/>
      <c r="M53" s="1256"/>
      <c r="N53" s="1253">
        <v>61.9</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561</v>
      </c>
      <c r="H55" s="1226"/>
      <c r="I55" s="1231" t="s">
        <v>559</v>
      </c>
      <c r="J55" s="1231"/>
      <c r="K55" s="1255"/>
      <c r="L55" s="1255"/>
      <c r="M55" s="1255"/>
      <c r="N55" s="1221">
        <v>17.8</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560</v>
      </c>
      <c r="J57" s="1223"/>
      <c r="K57" s="1256"/>
      <c r="L57" s="1256"/>
      <c r="M57" s="1256"/>
      <c r="N57" s="1253">
        <v>56.2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3" t="s">
        <v>566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42"/>
      <c r="H72" s="1243"/>
      <c r="I72" s="1243"/>
      <c r="J72" s="1244"/>
      <c r="K72" s="356" t="s">
        <v>526</v>
      </c>
      <c r="L72" s="356" t="s">
        <v>527</v>
      </c>
      <c r="M72" s="356" t="s">
        <v>528</v>
      </c>
      <c r="N72" s="356" t="s">
        <v>529</v>
      </c>
      <c r="O72" s="356" t="s">
        <v>530</v>
      </c>
    </row>
    <row r="73" spans="2:30">
      <c r="B73" s="250"/>
      <c r="C73" s="246"/>
      <c r="D73" s="246"/>
      <c r="E73" s="246"/>
      <c r="F73" s="246"/>
      <c r="G73" s="1245" t="s">
        <v>558</v>
      </c>
      <c r="H73" s="1246"/>
      <c r="I73" s="1251" t="s">
        <v>559</v>
      </c>
      <c r="J73" s="1251"/>
      <c r="K73" s="1232">
        <v>41.7</v>
      </c>
      <c r="L73" s="1232">
        <v>44.7</v>
      </c>
      <c r="M73" s="1221">
        <v>57.1</v>
      </c>
      <c r="N73" s="1221">
        <v>54.9</v>
      </c>
      <c r="O73" s="1221">
        <v>40.4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564</v>
      </c>
      <c r="J75" s="1231"/>
      <c r="K75" s="1253">
        <v>4.2</v>
      </c>
      <c r="L75" s="1253">
        <v>3.8</v>
      </c>
      <c r="M75" s="1253">
        <v>3.6</v>
      </c>
      <c r="N75" s="1253">
        <v>3.7</v>
      </c>
      <c r="O75" s="1253">
        <v>3.8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561</v>
      </c>
      <c r="H77" s="1226"/>
      <c r="I77" s="1231" t="s">
        <v>559</v>
      </c>
      <c r="J77" s="1231"/>
      <c r="K77" s="1232">
        <v>46.1</v>
      </c>
      <c r="L77" s="1232">
        <v>37.6</v>
      </c>
      <c r="M77" s="1221">
        <v>33.799999999999997</v>
      </c>
      <c r="N77" s="1221">
        <v>17.8</v>
      </c>
      <c r="O77" s="1221">
        <v>15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564</v>
      </c>
      <c r="J79" s="1223"/>
      <c r="K79" s="1224">
        <v>8.5</v>
      </c>
      <c r="L79" s="1224">
        <v>7.9</v>
      </c>
      <c r="M79" s="1224">
        <v>7.1</v>
      </c>
      <c r="N79" s="1224">
        <v>5.3</v>
      </c>
      <c r="O79" s="1224">
        <v>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5" sqref="A1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71057</v>
      </c>
      <c r="E3" s="118"/>
      <c r="F3" s="119">
        <v>43493</v>
      </c>
      <c r="G3" s="120"/>
      <c r="H3" s="121"/>
    </row>
    <row r="4" spans="1:8">
      <c r="A4" s="122"/>
      <c r="B4" s="123"/>
      <c r="C4" s="124"/>
      <c r="D4" s="125">
        <v>53001</v>
      </c>
      <c r="E4" s="126"/>
      <c r="F4" s="127">
        <v>23254</v>
      </c>
      <c r="G4" s="128"/>
      <c r="H4" s="129"/>
    </row>
    <row r="5" spans="1:8">
      <c r="A5" s="110" t="s">
        <v>520</v>
      </c>
      <c r="B5" s="115"/>
      <c r="C5" s="116"/>
      <c r="D5" s="117">
        <v>67034</v>
      </c>
      <c r="E5" s="118"/>
      <c r="F5" s="119">
        <v>50840</v>
      </c>
      <c r="G5" s="120"/>
      <c r="H5" s="121"/>
    </row>
    <row r="6" spans="1:8">
      <c r="A6" s="122"/>
      <c r="B6" s="123"/>
      <c r="C6" s="124"/>
      <c r="D6" s="125">
        <v>44018</v>
      </c>
      <c r="E6" s="126"/>
      <c r="F6" s="127">
        <v>25367</v>
      </c>
      <c r="G6" s="128"/>
      <c r="H6" s="129"/>
    </row>
    <row r="7" spans="1:8">
      <c r="A7" s="110" t="s">
        <v>521</v>
      </c>
      <c r="B7" s="115"/>
      <c r="C7" s="116"/>
      <c r="D7" s="117">
        <v>83084</v>
      </c>
      <c r="E7" s="118"/>
      <c r="F7" s="119">
        <v>53605</v>
      </c>
      <c r="G7" s="120"/>
      <c r="H7" s="121"/>
    </row>
    <row r="8" spans="1:8">
      <c r="A8" s="122"/>
      <c r="B8" s="123"/>
      <c r="C8" s="124"/>
      <c r="D8" s="125">
        <v>50726</v>
      </c>
      <c r="E8" s="126"/>
      <c r="F8" s="127">
        <v>28343</v>
      </c>
      <c r="G8" s="128"/>
      <c r="H8" s="129"/>
    </row>
    <row r="9" spans="1:8">
      <c r="A9" s="110" t="s">
        <v>522</v>
      </c>
      <c r="B9" s="115"/>
      <c r="C9" s="116"/>
      <c r="D9" s="117">
        <v>52724</v>
      </c>
      <c r="E9" s="118"/>
      <c r="F9" s="119">
        <v>44267</v>
      </c>
      <c r="G9" s="120"/>
      <c r="H9" s="121"/>
    </row>
    <row r="10" spans="1:8">
      <c r="A10" s="122"/>
      <c r="B10" s="123"/>
      <c r="C10" s="124"/>
      <c r="D10" s="125">
        <v>38791</v>
      </c>
      <c r="E10" s="126"/>
      <c r="F10" s="127">
        <v>26161</v>
      </c>
      <c r="G10" s="128"/>
      <c r="H10" s="129"/>
    </row>
    <row r="11" spans="1:8">
      <c r="A11" s="110" t="s">
        <v>523</v>
      </c>
      <c r="B11" s="115"/>
      <c r="C11" s="116"/>
      <c r="D11" s="117">
        <v>34770</v>
      </c>
      <c r="E11" s="118"/>
      <c r="F11" s="119">
        <v>40879</v>
      </c>
      <c r="G11" s="120"/>
      <c r="H11" s="121"/>
    </row>
    <row r="12" spans="1:8">
      <c r="A12" s="122"/>
      <c r="B12" s="123"/>
      <c r="C12" s="130"/>
      <c r="D12" s="125">
        <v>24592</v>
      </c>
      <c r="E12" s="126"/>
      <c r="F12" s="127">
        <v>24087</v>
      </c>
      <c r="G12" s="128"/>
      <c r="H12" s="129"/>
    </row>
    <row r="13" spans="1:8">
      <c r="A13" s="110"/>
      <c r="B13" s="115"/>
      <c r="C13" s="131"/>
      <c r="D13" s="132">
        <v>61734</v>
      </c>
      <c r="E13" s="133"/>
      <c r="F13" s="134">
        <v>46617</v>
      </c>
      <c r="G13" s="135"/>
      <c r="H13" s="121"/>
    </row>
    <row r="14" spans="1:8">
      <c r="A14" s="122"/>
      <c r="B14" s="123"/>
      <c r="C14" s="124"/>
      <c r="D14" s="125">
        <v>42226</v>
      </c>
      <c r="E14" s="126"/>
      <c r="F14" s="127">
        <v>25442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10.23</v>
      </c>
      <c r="C19" s="136">
        <f>ROUND(VALUE(SUBSTITUTE(実質収支比率等に係る経年分析!G$48,"▲","-")),2)</f>
        <v>7.55</v>
      </c>
      <c r="D19" s="136">
        <f>ROUND(VALUE(SUBSTITUTE(実質収支比率等に係る経年分析!H$48,"▲","-")),2)</f>
        <v>6.51</v>
      </c>
      <c r="E19" s="136">
        <f>ROUND(VALUE(SUBSTITUTE(実質収支比率等に係る経年分析!I$48,"▲","-")),2)</f>
        <v>8.7100000000000009</v>
      </c>
      <c r="F19" s="136">
        <f>ROUND(VALUE(SUBSTITUTE(実質収支比率等に係る経年分析!J$48,"▲","-")),2)</f>
        <v>8.9499999999999993</v>
      </c>
    </row>
    <row r="20" spans="1:11">
      <c r="A20" s="136" t="s">
        <v>44</v>
      </c>
      <c r="B20" s="136">
        <f>ROUND(VALUE(SUBSTITUTE(実質収支比率等に係る経年分析!F$47,"▲","-")),2)</f>
        <v>13.5</v>
      </c>
      <c r="C20" s="136">
        <f>ROUND(VALUE(SUBSTITUTE(実質収支比率等に係る経年分析!G$47,"▲","-")),2)</f>
        <v>13.68</v>
      </c>
      <c r="D20" s="136">
        <f>ROUND(VALUE(SUBSTITUTE(実質収支比率等に係る経年分析!H$47,"▲","-")),2)</f>
        <v>12.98</v>
      </c>
      <c r="E20" s="136">
        <f>ROUND(VALUE(SUBSTITUTE(実質収支比率等に係る経年分析!I$47,"▲","-")),2)</f>
        <v>13.89</v>
      </c>
      <c r="F20" s="136">
        <f>ROUND(VALUE(SUBSTITUTE(実質収支比率等に係る経年分析!J$47,"▲","-")),2)</f>
        <v>16.29</v>
      </c>
    </row>
    <row r="21" spans="1:11">
      <c r="A21" s="136" t="s">
        <v>45</v>
      </c>
      <c r="B21" s="136">
        <f>IF(ISNUMBER(VALUE(SUBSTITUTE(実質収支比率等に係る経年分析!F$49,"▲","-"))),ROUND(VALUE(SUBSTITUTE(実質収支比率等に係る経年分析!F$49,"▲","-")),2),NA())</f>
        <v>2.5499999999999998</v>
      </c>
      <c r="C21" s="136">
        <f>IF(ISNUMBER(VALUE(SUBSTITUTE(実質収支比率等に係る経年分析!G$49,"▲","-"))),ROUND(VALUE(SUBSTITUTE(実質収支比率等に係る経年分析!G$49,"▲","-")),2),NA())</f>
        <v>-1.89</v>
      </c>
      <c r="D21" s="136">
        <f>IF(ISNUMBER(VALUE(SUBSTITUTE(実質収支比率等に係る経年分析!H$49,"▲","-"))),ROUND(VALUE(SUBSTITUTE(実質収支比率等に係る経年分析!H$49,"▲","-")),2),NA())</f>
        <v>-1.1000000000000001</v>
      </c>
      <c r="E21" s="136">
        <f>IF(ISNUMBER(VALUE(SUBSTITUTE(実質収支比率等に係る経年分析!I$49,"▲","-"))),ROUND(VALUE(SUBSTITUTE(実質収支比率等に係る経年分析!I$49,"▲","-")),2),NA())</f>
        <v>3.38</v>
      </c>
      <c r="F21" s="136">
        <f>IF(ISNUMBER(VALUE(SUBSTITUTE(実質収支比率等に係る経年分析!J$49,"▲","-"))),ROUND(VALUE(SUBSTITUTE(実質収支比率等に係る経年分析!J$49,"▲","-")),2),NA())</f>
        <v>3.46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1.62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0.28999999999999998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市民医療センター</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0.28999999999999998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0.26</v>
      </c>
    </row>
    <row r="30" spans="1:11">
      <c r="A30" s="137" t="str">
        <f>IF(連結実質赤字比率に係る赤字・黒字の構成分析!C$40="",NA(),連結実質赤字比率に係る赤字・黒字の構成分析!C$40)</f>
        <v>新曽第二土地区画整理事業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0.27</v>
      </c>
    </row>
    <row r="31" spans="1:11">
      <c r="A31" s="137" t="str">
        <f>IF(連結実質赤字比率に係る赤字・黒字の構成分析!C$39="",NA(),連結実質赤字比率に係る赤字・黒字の構成分析!C$39)</f>
        <v>新曽第一土地区画整理事業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c r="A32" s="137" t="str">
        <f>IF(連結実質赤字比率に係る赤字・黒字の構成分析!C$38="",NA(),連結実質赤字比率に係る赤字・黒字の構成分析!C$38)</f>
        <v>介護保険</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0.77</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c r="A34" s="137" t="str">
        <f>IF(連結実質赤字比率に係る赤字・黒字の構成分析!C$36="",NA(),連結実質赤字比率に係る赤字・黒字の構成分析!C$36)</f>
        <v>国民健康保険</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2.3199999999999998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2291</v>
      </c>
      <c r="E42" s="138"/>
      <c r="F42" s="138"/>
      <c r="G42" s="138">
        <f>'実質公債費比率（分子）の構造'!L$52</f>
        <v>2371</v>
      </c>
      <c r="H42" s="138"/>
      <c r="I42" s="138"/>
      <c r="J42" s="138">
        <f>'実質公債費比率（分子）の構造'!M$52</f>
        <v>2415</v>
      </c>
      <c r="K42" s="138"/>
      <c r="L42" s="138"/>
      <c r="M42" s="138">
        <f>'実質公債費比率（分子）の構造'!N$52</f>
        <v>2196</v>
      </c>
      <c r="N42" s="138"/>
      <c r="O42" s="138"/>
      <c r="P42" s="138">
        <f>'実質公債費比率（分子）の構造'!O$52</f>
        <v>2132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191</v>
      </c>
      <c r="C44" s="138"/>
      <c r="D44" s="138"/>
      <c r="E44" s="138">
        <f>'実質公債費比率（分子）の構造'!L$50</f>
        <v>66</v>
      </c>
      <c r="F44" s="138"/>
      <c r="G44" s="138"/>
      <c r="H44" s="138">
        <f>'実質公債費比率（分子）の構造'!M$50</f>
        <v>48</v>
      </c>
      <c r="I44" s="138"/>
      <c r="J44" s="138"/>
      <c r="K44" s="138">
        <f>'実質公債費比率（分子）の構造'!N$50</f>
        <v>109</v>
      </c>
      <c r="L44" s="138"/>
      <c r="M44" s="138"/>
      <c r="N44" s="138">
        <f>'実質公債費比率（分子）の構造'!O$50</f>
        <v>25</v>
      </c>
      <c r="O44" s="138"/>
      <c r="P44" s="138"/>
    </row>
    <row r="45" spans="1:16">
      <c r="A45" s="138" t="s">
        <v>55</v>
      </c>
      <c r="B45" s="138">
        <f>'実質公債費比率（分子）の構造'!K$49</f>
        <v>68</v>
      </c>
      <c r="C45" s="138"/>
      <c r="D45" s="138"/>
      <c r="E45" s="138">
        <f>'実質公債費比率（分子）の構造'!L$49</f>
        <v>97</v>
      </c>
      <c r="F45" s="138"/>
      <c r="G45" s="138"/>
      <c r="H45" s="138">
        <f>'実質公債費比率（分子）の構造'!M$49</f>
        <v>86</v>
      </c>
      <c r="I45" s="138"/>
      <c r="J45" s="138"/>
      <c r="K45" s="138">
        <f>'実質公債費比率（分子）の構造'!N$49</f>
        <v>91</v>
      </c>
      <c r="L45" s="138"/>
      <c r="M45" s="138"/>
      <c r="N45" s="138">
        <f>'実質公債費比率（分子）の構造'!O$49</f>
        <v>81</v>
      </c>
      <c r="O45" s="138"/>
      <c r="P45" s="138"/>
    </row>
    <row r="46" spans="1:16">
      <c r="A46" s="138" t="s">
        <v>56</v>
      </c>
      <c r="B46" s="138">
        <f>'実質公債費比率（分子）の構造'!K$48</f>
        <v>797</v>
      </c>
      <c r="C46" s="138"/>
      <c r="D46" s="138"/>
      <c r="E46" s="138">
        <f>'実質公債費比率（分子）の構造'!L$48</f>
        <v>779</v>
      </c>
      <c r="F46" s="138"/>
      <c r="G46" s="138"/>
      <c r="H46" s="138">
        <f>'実質公債費比率（分子）の構造'!M$48</f>
        <v>741</v>
      </c>
      <c r="I46" s="138"/>
      <c r="J46" s="138"/>
      <c r="K46" s="138">
        <f>'実質公債費比率（分子）の構造'!N$48</f>
        <v>581</v>
      </c>
      <c r="L46" s="138"/>
      <c r="M46" s="138"/>
      <c r="N46" s="138">
        <f>'実質公債費比率（分子）の構造'!O$48</f>
        <v>557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2088</v>
      </c>
      <c r="C49" s="138"/>
      <c r="D49" s="138"/>
      <c r="E49" s="138">
        <f>'実質公債費比率（分子）の構造'!L$45</f>
        <v>2432</v>
      </c>
      <c r="F49" s="138"/>
      <c r="G49" s="138"/>
      <c r="H49" s="138">
        <f>'実質公債費比率（分子）の構造'!M$45</f>
        <v>2400</v>
      </c>
      <c r="I49" s="138"/>
      <c r="J49" s="138"/>
      <c r="K49" s="138">
        <f>'実質公債費比率（分子）の構造'!N$45</f>
        <v>2428</v>
      </c>
      <c r="L49" s="138"/>
      <c r="M49" s="138"/>
      <c r="N49" s="138">
        <f>'実質公債費比率（分子）の構造'!O$45</f>
        <v>2614</v>
      </c>
      <c r="O49" s="138"/>
      <c r="P49" s="138"/>
    </row>
    <row r="50" spans="1:16">
      <c r="A50" s="138" t="s">
        <v>60</v>
      </c>
      <c r="B50" s="138" t="e">
        <f>NA()</f>
        <v>#N/A</v>
      </c>
      <c r="C50" s="138">
        <f>IF(ISNUMBER('実質公債費比率（分子）の構造'!K$53),'実質公債費比率（分子）の構造'!K$53,NA())</f>
        <v>853</v>
      </c>
      <c r="D50" s="138" t="e">
        <f>NA()</f>
        <v>#N/A</v>
      </c>
      <c r="E50" s="138" t="e">
        <f>NA()</f>
        <v>#N/A</v>
      </c>
      <c r="F50" s="138">
        <f>IF(ISNUMBER('実質公債費比率（分子）の構造'!L$53),'実質公債費比率（分子）の構造'!L$53,NA())</f>
        <v>1003</v>
      </c>
      <c r="G50" s="138" t="e">
        <f>NA()</f>
        <v>#N/A</v>
      </c>
      <c r="H50" s="138" t="e">
        <f>NA()</f>
        <v>#N/A</v>
      </c>
      <c r="I50" s="138">
        <f>IF(ISNUMBER('実質公債費比率（分子）の構造'!M$53),'実質公債費比率（分子）の構造'!M$53,NA())</f>
        <v>860</v>
      </c>
      <c r="J50" s="138" t="e">
        <f>NA()</f>
        <v>#N/A</v>
      </c>
      <c r="K50" s="138" t="e">
        <f>NA()</f>
        <v>#N/A</v>
      </c>
      <c r="L50" s="138">
        <f>IF(ISNUMBER('実質公債費比率（分子）の構造'!N$53),'実質公債費比率（分子）の構造'!N$53,NA())</f>
        <v>1013</v>
      </c>
      <c r="M50" s="138" t="e">
        <f>NA()</f>
        <v>#N/A</v>
      </c>
      <c r="N50" s="138" t="e">
        <f>NA()</f>
        <v>#N/A</v>
      </c>
      <c r="O50" s="138">
        <f>IF(ISNUMBER('実質公債費比率（分子）の構造'!O$53),'実質公債費比率（分子）の構造'!O$53,NA())</f>
        <v>1145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18953</v>
      </c>
      <c r="E56" s="137"/>
      <c r="F56" s="137"/>
      <c r="G56" s="137">
        <f>'将来負担比率（分子）の構造'!J$52</f>
        <v>18031</v>
      </c>
      <c r="H56" s="137"/>
      <c r="I56" s="137"/>
      <c r="J56" s="137">
        <f>'将来負担比率（分子）の構造'!K$52</f>
        <v>16845</v>
      </c>
      <c r="K56" s="137"/>
      <c r="L56" s="137"/>
      <c r="M56" s="137">
        <f>'将来負担比率（分子）の構造'!L$52</f>
        <v>15794</v>
      </c>
      <c r="N56" s="137"/>
      <c r="O56" s="137"/>
      <c r="P56" s="137">
        <f>'将来負担比率（分子）の構造'!M$52</f>
        <v>14562</v>
      </c>
    </row>
    <row r="57" spans="1:16">
      <c r="A57" s="137" t="s">
        <v>36</v>
      </c>
      <c r="B57" s="137"/>
      <c r="C57" s="137"/>
      <c r="D57" s="137">
        <f>'将来負担比率（分子）の構造'!I$51</f>
        <v>8718</v>
      </c>
      <c r="E57" s="137"/>
      <c r="F57" s="137"/>
      <c r="G57" s="137">
        <f>'将来負担比率（分子）の構造'!J$51</f>
        <v>9987</v>
      </c>
      <c r="H57" s="137"/>
      <c r="I57" s="137"/>
      <c r="J57" s="137">
        <f>'将来負担比率（分子）の構造'!K$51</f>
        <v>10697</v>
      </c>
      <c r="K57" s="137"/>
      <c r="L57" s="137"/>
      <c r="M57" s="137">
        <f>'将来負担比率（分子）の構造'!L$51</f>
        <v>10261</v>
      </c>
      <c r="N57" s="137"/>
      <c r="O57" s="137"/>
      <c r="P57" s="137">
        <f>'将来負担比率（分子）の構造'!M$51</f>
        <v>10618</v>
      </c>
    </row>
    <row r="58" spans="1:16">
      <c r="A58" s="137" t="s">
        <v>35</v>
      </c>
      <c r="B58" s="137"/>
      <c r="C58" s="137"/>
      <c r="D58" s="137">
        <f>'将来負担比率（分子）の構造'!I$50</f>
        <v>8602</v>
      </c>
      <c r="E58" s="137"/>
      <c r="F58" s="137"/>
      <c r="G58" s="137">
        <f>'将来負担比率（分子）の構造'!J$50</f>
        <v>7522</v>
      </c>
      <c r="H58" s="137"/>
      <c r="I58" s="137"/>
      <c r="J58" s="137">
        <f>'将来負担比率（分子）の構造'!K$50</f>
        <v>6406</v>
      </c>
      <c r="K58" s="137"/>
      <c r="L58" s="137"/>
      <c r="M58" s="137">
        <f>'将来負担比率（分子）の構造'!L$50</f>
        <v>7753</v>
      </c>
      <c r="N58" s="137"/>
      <c r="O58" s="137"/>
      <c r="P58" s="137">
        <f>'将来負担比率（分子）の構造'!M$50</f>
        <v>9734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2</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8043</v>
      </c>
      <c r="C62" s="137"/>
      <c r="D62" s="137"/>
      <c r="E62" s="137">
        <f>'将来負担比率（分子）の構造'!J$45</f>
        <v>7661</v>
      </c>
      <c r="F62" s="137"/>
      <c r="G62" s="137"/>
      <c r="H62" s="137">
        <f>'将来負担比率（分子）の構造'!K$45</f>
        <v>7144</v>
      </c>
      <c r="I62" s="137"/>
      <c r="J62" s="137"/>
      <c r="K62" s="137">
        <f>'将来負担比率（分子）の構造'!L$45</f>
        <v>7021</v>
      </c>
      <c r="L62" s="137"/>
      <c r="M62" s="137"/>
      <c r="N62" s="137">
        <f>'将来負担比率（分子）の構造'!M$45</f>
        <v>6604</v>
      </c>
      <c r="O62" s="137"/>
      <c r="P62" s="137"/>
    </row>
    <row r="63" spans="1:16">
      <c r="A63" s="137" t="s">
        <v>28</v>
      </c>
      <c r="B63" s="137">
        <f>'将来負担比率（分子）の構造'!I$44</f>
        <v>718</v>
      </c>
      <c r="C63" s="137"/>
      <c r="D63" s="137"/>
      <c r="E63" s="137">
        <f>'将来負担比率（分子）の構造'!J$44</f>
        <v>597</v>
      </c>
      <c r="F63" s="137"/>
      <c r="G63" s="137"/>
      <c r="H63" s="137">
        <f>'将来負担比率（分子）の構造'!K$44</f>
        <v>474</v>
      </c>
      <c r="I63" s="137"/>
      <c r="J63" s="137"/>
      <c r="K63" s="137">
        <f>'将来負担比率（分子）の構造'!L$44</f>
        <v>350</v>
      </c>
      <c r="L63" s="137"/>
      <c r="M63" s="137"/>
      <c r="N63" s="137">
        <f>'将来負担比率（分子）の構造'!M$44</f>
        <v>242</v>
      </c>
      <c r="O63" s="137"/>
      <c r="P63" s="137"/>
    </row>
    <row r="64" spans="1:16">
      <c r="A64" s="137" t="s">
        <v>27</v>
      </c>
      <c r="B64" s="137">
        <f>'将来負担比率（分子）の構造'!I$43</f>
        <v>6822</v>
      </c>
      <c r="C64" s="137"/>
      <c r="D64" s="137"/>
      <c r="E64" s="137">
        <f>'将来負担比率（分子）の構造'!J$43</f>
        <v>6589</v>
      </c>
      <c r="F64" s="137"/>
      <c r="G64" s="137"/>
      <c r="H64" s="137">
        <f>'将来負担比率（分子）の構造'!K$43</f>
        <v>6441</v>
      </c>
      <c r="I64" s="137"/>
      <c r="J64" s="137"/>
      <c r="K64" s="137">
        <f>'将来負担比率（分子）の構造'!L$43</f>
        <v>6957</v>
      </c>
      <c r="L64" s="137"/>
      <c r="M64" s="137"/>
      <c r="N64" s="137">
        <f>'将来負担比率（分子）の構造'!M$43</f>
        <v>6585</v>
      </c>
      <c r="O64" s="137"/>
      <c r="P64" s="137"/>
    </row>
    <row r="65" spans="1:16">
      <c r="A65" s="137" t="s">
        <v>26</v>
      </c>
      <c r="B65" s="137">
        <f>'将来負担比率（分子）の構造'!I$42</f>
        <v>9093</v>
      </c>
      <c r="C65" s="137"/>
      <c r="D65" s="137"/>
      <c r="E65" s="137">
        <f>'将来負担比率（分子）の構造'!J$42</f>
        <v>9270</v>
      </c>
      <c r="F65" s="137"/>
      <c r="G65" s="137"/>
      <c r="H65" s="137">
        <f>'将来負担比率（分子）の構造'!K$42</f>
        <v>8932</v>
      </c>
      <c r="I65" s="137"/>
      <c r="J65" s="137"/>
      <c r="K65" s="137">
        <f>'将来負担比率（分子）の構造'!L$42</f>
        <v>6977</v>
      </c>
      <c r="L65" s="137"/>
      <c r="M65" s="137"/>
      <c r="N65" s="137">
        <f>'将来負担比率（分子）の構造'!M$42</f>
        <v>5691</v>
      </c>
      <c r="O65" s="137"/>
      <c r="P65" s="137"/>
    </row>
    <row r="66" spans="1:16">
      <c r="A66" s="137" t="s">
        <v>25</v>
      </c>
      <c r="B66" s="137">
        <f>'将来負担比率（分子）の構造'!I$41</f>
        <v>21579</v>
      </c>
      <c r="C66" s="137"/>
      <c r="D66" s="137"/>
      <c r="E66" s="137">
        <f>'将来負担比率（分子）の構造'!J$41</f>
        <v>22424</v>
      </c>
      <c r="F66" s="137"/>
      <c r="G66" s="137"/>
      <c r="H66" s="137">
        <f>'将来負担比率（分子）の構造'!K$41</f>
        <v>25461</v>
      </c>
      <c r="I66" s="137"/>
      <c r="J66" s="137"/>
      <c r="K66" s="137">
        <f>'将来負担比率（分子）の構造'!L$41</f>
        <v>26776</v>
      </c>
      <c r="L66" s="137"/>
      <c r="M66" s="137"/>
      <c r="N66" s="137">
        <f>'将来負担比率（分子）の構造'!M$41</f>
        <v>26750</v>
      </c>
      <c r="O66" s="137"/>
      <c r="P66" s="137"/>
    </row>
    <row r="67" spans="1:16">
      <c r="A67" s="137" t="s">
        <v>64</v>
      </c>
      <c r="B67" s="137" t="e">
        <f>NA()</f>
        <v>#N/A</v>
      </c>
      <c r="C67" s="137">
        <f>IF(ISNUMBER('将来負担比率（分子）の構造'!I$53), IF('将来負担比率（分子）の構造'!I$53 &lt; 0, 0, '将来負担比率（分子）の構造'!I$53), NA())</f>
        <v>9983</v>
      </c>
      <c r="D67" s="137" t="e">
        <f>NA()</f>
        <v>#N/A</v>
      </c>
      <c r="E67" s="137" t="e">
        <f>NA()</f>
        <v>#N/A</v>
      </c>
      <c r="F67" s="137">
        <f>IF(ISNUMBER('将来負担比率（分子）の構造'!J$53), IF('将来負担比率（分子）の構造'!J$53 &lt; 0, 0, '将来負担比率（分子）の構造'!J$53), NA())</f>
        <v>11003</v>
      </c>
      <c r="G67" s="137" t="e">
        <f>NA()</f>
        <v>#N/A</v>
      </c>
      <c r="H67" s="137" t="e">
        <f>NA()</f>
        <v>#N/A</v>
      </c>
      <c r="I67" s="137">
        <f>IF(ISNUMBER('将来負担比率（分子）の構造'!K$53), IF('将来負担比率（分子）の構造'!K$53 &lt; 0, 0, '将来負担比率（分子）の構造'!K$53), NA())</f>
        <v>14504</v>
      </c>
      <c r="J67" s="137" t="e">
        <f>NA()</f>
        <v>#N/A</v>
      </c>
      <c r="K67" s="137" t="e">
        <f>NA()</f>
        <v>#N/A</v>
      </c>
      <c r="L67" s="137">
        <f>IF(ISNUMBER('将来負担比率（分子）の構造'!L$53), IF('将来負担比率（分子）の構造'!L$53 &lt; 0, 0, '将来負担比率（分子）の構造'!L$53), NA())</f>
        <v>14271</v>
      </c>
      <c r="M67" s="137" t="e">
        <f>NA()</f>
        <v>#N/A</v>
      </c>
      <c r="N67" s="137" t="e">
        <f>NA()</f>
        <v>#N/A</v>
      </c>
      <c r="O67" s="137">
        <f>IF(ISNUMBER('将来負担比率（分子）の構造'!M$53), IF('将来負担比率（分子）の構造'!M$53 &lt; 0, 0, '将来負担比率（分子）の構造'!M$53), NA())</f>
        <v>10957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G2" sqref="CG2"/>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27830754</v>
      </c>
      <c r="S5" s="615"/>
      <c r="T5" s="615"/>
      <c r="U5" s="615"/>
      <c r="V5" s="615"/>
      <c r="W5" s="615"/>
      <c r="X5" s="615"/>
      <c r="Y5" s="616"/>
      <c r="Z5" s="617">
        <v>53.4</v>
      </c>
      <c r="AA5" s="617"/>
      <c r="AB5" s="617"/>
      <c r="AC5" s="617"/>
      <c r="AD5" s="618">
        <v>26040416</v>
      </c>
      <c r="AE5" s="618"/>
      <c r="AF5" s="618"/>
      <c r="AG5" s="618"/>
      <c r="AH5" s="618"/>
      <c r="AI5" s="618"/>
      <c r="AJ5" s="618"/>
      <c r="AK5" s="618"/>
      <c r="AL5" s="619">
        <v>90</v>
      </c>
      <c r="AM5" s="620"/>
      <c r="AN5" s="620"/>
      <c r="AO5" s="621"/>
      <c r="AP5" s="611" t="s">
        <v>210</v>
      </c>
      <c r="AQ5" s="612"/>
      <c r="AR5" s="612"/>
      <c r="AS5" s="612"/>
      <c r="AT5" s="612"/>
      <c r="AU5" s="612"/>
      <c r="AV5" s="612"/>
      <c r="AW5" s="612"/>
      <c r="AX5" s="612"/>
      <c r="AY5" s="612"/>
      <c r="AZ5" s="612"/>
      <c r="BA5" s="612"/>
      <c r="BB5" s="612"/>
      <c r="BC5" s="612"/>
      <c r="BD5" s="612"/>
      <c r="BE5" s="612"/>
      <c r="BF5" s="613"/>
      <c r="BG5" s="625">
        <v>26040416</v>
      </c>
      <c r="BH5" s="626"/>
      <c r="BI5" s="626"/>
      <c r="BJ5" s="626"/>
      <c r="BK5" s="626"/>
      <c r="BL5" s="626"/>
      <c r="BM5" s="626"/>
      <c r="BN5" s="627"/>
      <c r="BO5" s="628">
        <v>93.6</v>
      </c>
      <c r="BP5" s="628"/>
      <c r="BQ5" s="628"/>
      <c r="BR5" s="628"/>
      <c r="BS5" s="629">
        <v>309657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220515</v>
      </c>
      <c r="S6" s="626"/>
      <c r="T6" s="626"/>
      <c r="U6" s="626"/>
      <c r="V6" s="626"/>
      <c r="W6" s="626"/>
      <c r="X6" s="626"/>
      <c r="Y6" s="627"/>
      <c r="Z6" s="628">
        <v>0.4</v>
      </c>
      <c r="AA6" s="628"/>
      <c r="AB6" s="628"/>
      <c r="AC6" s="628"/>
      <c r="AD6" s="629">
        <v>220515</v>
      </c>
      <c r="AE6" s="629"/>
      <c r="AF6" s="629"/>
      <c r="AG6" s="629"/>
      <c r="AH6" s="629"/>
      <c r="AI6" s="629"/>
      <c r="AJ6" s="629"/>
      <c r="AK6" s="629"/>
      <c r="AL6" s="630">
        <v>0.8</v>
      </c>
      <c r="AM6" s="631"/>
      <c r="AN6" s="631"/>
      <c r="AO6" s="632"/>
      <c r="AP6" s="622" t="s">
        <v>215</v>
      </c>
      <c r="AQ6" s="623"/>
      <c r="AR6" s="623"/>
      <c r="AS6" s="623"/>
      <c r="AT6" s="623"/>
      <c r="AU6" s="623"/>
      <c r="AV6" s="623"/>
      <c r="AW6" s="623"/>
      <c r="AX6" s="623"/>
      <c r="AY6" s="623"/>
      <c r="AZ6" s="623"/>
      <c r="BA6" s="623"/>
      <c r="BB6" s="623"/>
      <c r="BC6" s="623"/>
      <c r="BD6" s="623"/>
      <c r="BE6" s="623"/>
      <c r="BF6" s="624"/>
      <c r="BG6" s="625">
        <v>26040416</v>
      </c>
      <c r="BH6" s="626"/>
      <c r="BI6" s="626"/>
      <c r="BJ6" s="626"/>
      <c r="BK6" s="626"/>
      <c r="BL6" s="626"/>
      <c r="BM6" s="626"/>
      <c r="BN6" s="627"/>
      <c r="BO6" s="628">
        <v>93.6</v>
      </c>
      <c r="BP6" s="628"/>
      <c r="BQ6" s="628"/>
      <c r="BR6" s="628"/>
      <c r="BS6" s="629">
        <v>309657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361768</v>
      </c>
      <c r="CS6" s="626"/>
      <c r="CT6" s="626"/>
      <c r="CU6" s="626"/>
      <c r="CV6" s="626"/>
      <c r="CW6" s="626"/>
      <c r="CX6" s="626"/>
      <c r="CY6" s="627"/>
      <c r="CZ6" s="628">
        <v>0.7</v>
      </c>
      <c r="DA6" s="628"/>
      <c r="DB6" s="628"/>
      <c r="DC6" s="628"/>
      <c r="DD6" s="634">
        <v>11352</v>
      </c>
      <c r="DE6" s="626"/>
      <c r="DF6" s="626"/>
      <c r="DG6" s="626"/>
      <c r="DH6" s="626"/>
      <c r="DI6" s="626"/>
      <c r="DJ6" s="626"/>
      <c r="DK6" s="626"/>
      <c r="DL6" s="626"/>
      <c r="DM6" s="626"/>
      <c r="DN6" s="626"/>
      <c r="DO6" s="626"/>
      <c r="DP6" s="627"/>
      <c r="DQ6" s="634">
        <v>361548</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20461</v>
      </c>
      <c r="S7" s="626"/>
      <c r="T7" s="626"/>
      <c r="U7" s="626"/>
      <c r="V7" s="626"/>
      <c r="W7" s="626"/>
      <c r="X7" s="626"/>
      <c r="Y7" s="627"/>
      <c r="Z7" s="628">
        <v>0</v>
      </c>
      <c r="AA7" s="628"/>
      <c r="AB7" s="628"/>
      <c r="AC7" s="628"/>
      <c r="AD7" s="629">
        <v>20461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12129070</v>
      </c>
      <c r="BH7" s="626"/>
      <c r="BI7" s="626"/>
      <c r="BJ7" s="626"/>
      <c r="BK7" s="626"/>
      <c r="BL7" s="626"/>
      <c r="BM7" s="626"/>
      <c r="BN7" s="627"/>
      <c r="BO7" s="628">
        <v>43.6</v>
      </c>
      <c r="BP7" s="628"/>
      <c r="BQ7" s="628"/>
      <c r="BR7" s="628"/>
      <c r="BS7" s="629">
        <v>309657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6101362</v>
      </c>
      <c r="CS7" s="626"/>
      <c r="CT7" s="626"/>
      <c r="CU7" s="626"/>
      <c r="CV7" s="626"/>
      <c r="CW7" s="626"/>
      <c r="CX7" s="626"/>
      <c r="CY7" s="627"/>
      <c r="CZ7" s="628">
        <v>12.4</v>
      </c>
      <c r="DA7" s="628"/>
      <c r="DB7" s="628"/>
      <c r="DC7" s="628"/>
      <c r="DD7" s="634">
        <v>62162</v>
      </c>
      <c r="DE7" s="626"/>
      <c r="DF7" s="626"/>
      <c r="DG7" s="626"/>
      <c r="DH7" s="626"/>
      <c r="DI7" s="626"/>
      <c r="DJ7" s="626"/>
      <c r="DK7" s="626"/>
      <c r="DL7" s="626"/>
      <c r="DM7" s="626"/>
      <c r="DN7" s="626"/>
      <c r="DO7" s="626"/>
      <c r="DP7" s="627"/>
      <c r="DQ7" s="634">
        <v>5368841</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85569</v>
      </c>
      <c r="S8" s="626"/>
      <c r="T8" s="626"/>
      <c r="U8" s="626"/>
      <c r="V8" s="626"/>
      <c r="W8" s="626"/>
      <c r="X8" s="626"/>
      <c r="Y8" s="627"/>
      <c r="Z8" s="628">
        <v>0.2</v>
      </c>
      <c r="AA8" s="628"/>
      <c r="AB8" s="628"/>
      <c r="AC8" s="628"/>
      <c r="AD8" s="629">
        <v>85569</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243565</v>
      </c>
      <c r="BH8" s="626"/>
      <c r="BI8" s="626"/>
      <c r="BJ8" s="626"/>
      <c r="BK8" s="626"/>
      <c r="BL8" s="626"/>
      <c r="BM8" s="626"/>
      <c r="BN8" s="627"/>
      <c r="BO8" s="628">
        <v>0.9</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23135366</v>
      </c>
      <c r="CS8" s="626"/>
      <c r="CT8" s="626"/>
      <c r="CU8" s="626"/>
      <c r="CV8" s="626"/>
      <c r="CW8" s="626"/>
      <c r="CX8" s="626"/>
      <c r="CY8" s="627"/>
      <c r="CZ8" s="628">
        <v>47.2</v>
      </c>
      <c r="DA8" s="628"/>
      <c r="DB8" s="628"/>
      <c r="DC8" s="628"/>
      <c r="DD8" s="634">
        <v>345543</v>
      </c>
      <c r="DE8" s="626"/>
      <c r="DF8" s="626"/>
      <c r="DG8" s="626"/>
      <c r="DH8" s="626"/>
      <c r="DI8" s="626"/>
      <c r="DJ8" s="626"/>
      <c r="DK8" s="626"/>
      <c r="DL8" s="626"/>
      <c r="DM8" s="626"/>
      <c r="DN8" s="626"/>
      <c r="DO8" s="626"/>
      <c r="DP8" s="627"/>
      <c r="DQ8" s="634">
        <v>11885217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52413</v>
      </c>
      <c r="S9" s="626"/>
      <c r="T9" s="626"/>
      <c r="U9" s="626"/>
      <c r="V9" s="626"/>
      <c r="W9" s="626"/>
      <c r="X9" s="626"/>
      <c r="Y9" s="627"/>
      <c r="Z9" s="628">
        <v>0.1</v>
      </c>
      <c r="AA9" s="628"/>
      <c r="AB9" s="628"/>
      <c r="AC9" s="628"/>
      <c r="AD9" s="629">
        <v>52413</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9499058</v>
      </c>
      <c r="BH9" s="626"/>
      <c r="BI9" s="626"/>
      <c r="BJ9" s="626"/>
      <c r="BK9" s="626"/>
      <c r="BL9" s="626"/>
      <c r="BM9" s="626"/>
      <c r="BN9" s="627"/>
      <c r="BO9" s="628">
        <v>34.1</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3490751</v>
      </c>
      <c r="CS9" s="626"/>
      <c r="CT9" s="626"/>
      <c r="CU9" s="626"/>
      <c r="CV9" s="626"/>
      <c r="CW9" s="626"/>
      <c r="CX9" s="626"/>
      <c r="CY9" s="627"/>
      <c r="CZ9" s="628">
        <v>7.1</v>
      </c>
      <c r="DA9" s="628"/>
      <c r="DB9" s="628"/>
      <c r="DC9" s="628"/>
      <c r="DD9" s="634">
        <v>7057</v>
      </c>
      <c r="DE9" s="626"/>
      <c r="DF9" s="626"/>
      <c r="DG9" s="626"/>
      <c r="DH9" s="626"/>
      <c r="DI9" s="626"/>
      <c r="DJ9" s="626"/>
      <c r="DK9" s="626"/>
      <c r="DL9" s="626"/>
      <c r="DM9" s="626"/>
      <c r="DN9" s="626"/>
      <c r="DO9" s="626"/>
      <c r="DP9" s="627"/>
      <c r="DQ9" s="634">
        <v>2930362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2074883</v>
      </c>
      <c r="S10" s="626"/>
      <c r="T10" s="626"/>
      <c r="U10" s="626"/>
      <c r="V10" s="626"/>
      <c r="W10" s="626"/>
      <c r="X10" s="626"/>
      <c r="Y10" s="627"/>
      <c r="Z10" s="628">
        <v>4</v>
      </c>
      <c r="AA10" s="628"/>
      <c r="AB10" s="628"/>
      <c r="AC10" s="628"/>
      <c r="AD10" s="629">
        <v>2074883</v>
      </c>
      <c r="AE10" s="629"/>
      <c r="AF10" s="629"/>
      <c r="AG10" s="629"/>
      <c r="AH10" s="629"/>
      <c r="AI10" s="629"/>
      <c r="AJ10" s="629"/>
      <c r="AK10" s="629"/>
      <c r="AL10" s="630">
        <v>7.2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486596</v>
      </c>
      <c r="BH10" s="626"/>
      <c r="BI10" s="626"/>
      <c r="BJ10" s="626"/>
      <c r="BK10" s="626"/>
      <c r="BL10" s="626"/>
      <c r="BM10" s="626"/>
      <c r="BN10" s="627"/>
      <c r="BO10" s="628">
        <v>1.7</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240395</v>
      </c>
      <c r="CS10" s="626"/>
      <c r="CT10" s="626"/>
      <c r="CU10" s="626"/>
      <c r="CV10" s="626"/>
      <c r="CW10" s="626"/>
      <c r="CX10" s="626"/>
      <c r="CY10" s="627"/>
      <c r="CZ10" s="628">
        <v>0.5</v>
      </c>
      <c r="DA10" s="628"/>
      <c r="DB10" s="628"/>
      <c r="DC10" s="628"/>
      <c r="DD10" s="634" t="s">
        <v>222</v>
      </c>
      <c r="DE10" s="626"/>
      <c r="DF10" s="626"/>
      <c r="DG10" s="626"/>
      <c r="DH10" s="626"/>
      <c r="DI10" s="626"/>
      <c r="DJ10" s="626"/>
      <c r="DK10" s="626"/>
      <c r="DL10" s="626"/>
      <c r="DM10" s="626"/>
      <c r="DN10" s="626"/>
      <c r="DO10" s="626"/>
      <c r="DP10" s="627"/>
      <c r="DQ10" s="634">
        <v>58002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7035</v>
      </c>
      <c r="S11" s="626"/>
      <c r="T11" s="626"/>
      <c r="U11" s="626"/>
      <c r="V11" s="626"/>
      <c r="W11" s="626"/>
      <c r="X11" s="626"/>
      <c r="Y11" s="627"/>
      <c r="Z11" s="628">
        <v>0</v>
      </c>
      <c r="AA11" s="628"/>
      <c r="AB11" s="628"/>
      <c r="AC11" s="628"/>
      <c r="AD11" s="629">
        <v>7035</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1899851</v>
      </c>
      <c r="BH11" s="626"/>
      <c r="BI11" s="626"/>
      <c r="BJ11" s="626"/>
      <c r="BK11" s="626"/>
      <c r="BL11" s="626"/>
      <c r="BM11" s="626"/>
      <c r="BN11" s="627"/>
      <c r="BO11" s="628">
        <v>6.8</v>
      </c>
      <c r="BP11" s="628"/>
      <c r="BQ11" s="628"/>
      <c r="BR11" s="628"/>
      <c r="BS11" s="634">
        <v>309657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7577</v>
      </c>
      <c r="CS11" s="626"/>
      <c r="CT11" s="626"/>
      <c r="CU11" s="626"/>
      <c r="CV11" s="626"/>
      <c r="CW11" s="626"/>
      <c r="CX11" s="626"/>
      <c r="CY11" s="627"/>
      <c r="CZ11" s="628">
        <v>0</v>
      </c>
      <c r="DA11" s="628"/>
      <c r="DB11" s="628"/>
      <c r="DC11" s="628"/>
      <c r="DD11" s="634">
        <v>2127</v>
      </c>
      <c r="DE11" s="626"/>
      <c r="DF11" s="626"/>
      <c r="DG11" s="626"/>
      <c r="DH11" s="626"/>
      <c r="DI11" s="626"/>
      <c r="DJ11" s="626"/>
      <c r="DK11" s="626"/>
      <c r="DL11" s="626"/>
      <c r="DM11" s="626"/>
      <c r="DN11" s="626"/>
      <c r="DO11" s="626"/>
      <c r="DP11" s="627"/>
      <c r="DQ11" s="634">
        <v>4122</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12806298</v>
      </c>
      <c r="BH12" s="626"/>
      <c r="BI12" s="626"/>
      <c r="BJ12" s="626"/>
      <c r="BK12" s="626"/>
      <c r="BL12" s="626"/>
      <c r="BM12" s="626"/>
      <c r="BN12" s="627"/>
      <c r="BO12" s="628">
        <v>46</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317859</v>
      </c>
      <c r="CS12" s="626"/>
      <c r="CT12" s="626"/>
      <c r="CU12" s="626"/>
      <c r="CV12" s="626"/>
      <c r="CW12" s="626"/>
      <c r="CX12" s="626"/>
      <c r="CY12" s="627"/>
      <c r="CZ12" s="628">
        <v>0.6</v>
      </c>
      <c r="DA12" s="628"/>
      <c r="DB12" s="628"/>
      <c r="DC12" s="628"/>
      <c r="DD12" s="634" t="s">
        <v>222</v>
      </c>
      <c r="DE12" s="626"/>
      <c r="DF12" s="626"/>
      <c r="DG12" s="626"/>
      <c r="DH12" s="626"/>
      <c r="DI12" s="626"/>
      <c r="DJ12" s="626"/>
      <c r="DK12" s="626"/>
      <c r="DL12" s="626"/>
      <c r="DM12" s="626"/>
      <c r="DN12" s="626"/>
      <c r="DO12" s="626"/>
      <c r="DP12" s="627"/>
      <c r="DQ12" s="634">
        <v>204983</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64580</v>
      </c>
      <c r="S13" s="626"/>
      <c r="T13" s="626"/>
      <c r="U13" s="626"/>
      <c r="V13" s="626"/>
      <c r="W13" s="626"/>
      <c r="X13" s="626"/>
      <c r="Y13" s="627"/>
      <c r="Z13" s="628">
        <v>0.1</v>
      </c>
      <c r="AA13" s="628"/>
      <c r="AB13" s="628"/>
      <c r="AC13" s="628"/>
      <c r="AD13" s="629">
        <v>64580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12396171</v>
      </c>
      <c r="BH13" s="626"/>
      <c r="BI13" s="626"/>
      <c r="BJ13" s="626"/>
      <c r="BK13" s="626"/>
      <c r="BL13" s="626"/>
      <c r="BM13" s="626"/>
      <c r="BN13" s="627"/>
      <c r="BO13" s="628">
        <v>44.5</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6722055</v>
      </c>
      <c r="CS13" s="626"/>
      <c r="CT13" s="626"/>
      <c r="CU13" s="626"/>
      <c r="CV13" s="626"/>
      <c r="CW13" s="626"/>
      <c r="CX13" s="626"/>
      <c r="CY13" s="627"/>
      <c r="CZ13" s="628">
        <v>13.7</v>
      </c>
      <c r="DA13" s="628"/>
      <c r="DB13" s="628"/>
      <c r="DC13" s="628"/>
      <c r="DD13" s="634">
        <v>3749394</v>
      </c>
      <c r="DE13" s="626"/>
      <c r="DF13" s="626"/>
      <c r="DG13" s="626"/>
      <c r="DH13" s="626"/>
      <c r="DI13" s="626"/>
      <c r="DJ13" s="626"/>
      <c r="DK13" s="626"/>
      <c r="DL13" s="626"/>
      <c r="DM13" s="626"/>
      <c r="DN13" s="626"/>
      <c r="DO13" s="626"/>
      <c r="DP13" s="627"/>
      <c r="DQ13" s="634">
        <v>3244384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101365</v>
      </c>
      <c r="BH14" s="626"/>
      <c r="BI14" s="626"/>
      <c r="BJ14" s="626"/>
      <c r="BK14" s="626"/>
      <c r="BL14" s="626"/>
      <c r="BM14" s="626"/>
      <c r="BN14" s="627"/>
      <c r="BO14" s="628">
        <v>0.4</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1367920</v>
      </c>
      <c r="CS14" s="626"/>
      <c r="CT14" s="626"/>
      <c r="CU14" s="626"/>
      <c r="CV14" s="626"/>
      <c r="CW14" s="626"/>
      <c r="CX14" s="626"/>
      <c r="CY14" s="627"/>
      <c r="CZ14" s="628">
        <v>2.8</v>
      </c>
      <c r="DA14" s="628"/>
      <c r="DB14" s="628"/>
      <c r="DC14" s="628"/>
      <c r="DD14" s="634">
        <v>57242</v>
      </c>
      <c r="DE14" s="626"/>
      <c r="DF14" s="626"/>
      <c r="DG14" s="626"/>
      <c r="DH14" s="626"/>
      <c r="DI14" s="626"/>
      <c r="DJ14" s="626"/>
      <c r="DK14" s="626"/>
      <c r="DL14" s="626"/>
      <c r="DM14" s="626"/>
      <c r="DN14" s="626"/>
      <c r="DO14" s="626"/>
      <c r="DP14" s="627"/>
      <c r="DQ14" s="634">
        <v>1359288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158043</v>
      </c>
      <c r="S15" s="626"/>
      <c r="T15" s="626"/>
      <c r="U15" s="626"/>
      <c r="V15" s="626"/>
      <c r="W15" s="626"/>
      <c r="X15" s="626"/>
      <c r="Y15" s="627"/>
      <c r="Z15" s="628">
        <v>0.3</v>
      </c>
      <c r="AA15" s="628"/>
      <c r="AB15" s="628"/>
      <c r="AC15" s="628"/>
      <c r="AD15" s="629">
        <v>158043</v>
      </c>
      <c r="AE15" s="629"/>
      <c r="AF15" s="629"/>
      <c r="AG15" s="629"/>
      <c r="AH15" s="629"/>
      <c r="AI15" s="629"/>
      <c r="AJ15" s="629"/>
      <c r="AK15" s="629"/>
      <c r="AL15" s="630">
        <v>0.5</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1003683</v>
      </c>
      <c r="BH15" s="626"/>
      <c r="BI15" s="626"/>
      <c r="BJ15" s="626"/>
      <c r="BK15" s="626"/>
      <c r="BL15" s="626"/>
      <c r="BM15" s="626"/>
      <c r="BN15" s="627"/>
      <c r="BO15" s="628">
        <v>3.6</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4908718</v>
      </c>
      <c r="CS15" s="626"/>
      <c r="CT15" s="626"/>
      <c r="CU15" s="626"/>
      <c r="CV15" s="626"/>
      <c r="CW15" s="626"/>
      <c r="CX15" s="626"/>
      <c r="CY15" s="627"/>
      <c r="CZ15" s="628">
        <v>10</v>
      </c>
      <c r="DA15" s="628"/>
      <c r="DB15" s="628"/>
      <c r="DC15" s="628"/>
      <c r="DD15" s="634">
        <v>539684</v>
      </c>
      <c r="DE15" s="626"/>
      <c r="DF15" s="626"/>
      <c r="DG15" s="626"/>
      <c r="DH15" s="626"/>
      <c r="DI15" s="626"/>
      <c r="DJ15" s="626"/>
      <c r="DK15" s="626"/>
      <c r="DL15" s="626"/>
      <c r="DM15" s="626"/>
      <c r="DN15" s="626"/>
      <c r="DO15" s="626"/>
      <c r="DP15" s="627"/>
      <c r="DQ15" s="634">
        <v>3692046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24446</v>
      </c>
      <c r="S16" s="626"/>
      <c r="T16" s="626"/>
      <c r="U16" s="626"/>
      <c r="V16" s="626"/>
      <c r="W16" s="626"/>
      <c r="X16" s="626"/>
      <c r="Y16" s="627"/>
      <c r="Z16" s="628">
        <v>0</v>
      </c>
      <c r="AA16" s="628"/>
      <c r="AB16" s="628"/>
      <c r="AC16" s="628"/>
      <c r="AD16" s="629" t="s">
        <v>222</v>
      </c>
      <c r="AE16" s="629"/>
      <c r="AF16" s="629"/>
      <c r="AG16" s="629"/>
      <c r="AH16" s="629"/>
      <c r="AI16" s="629"/>
      <c r="AJ16" s="629"/>
      <c r="AK16" s="629"/>
      <c r="AL16" s="630" t="s">
        <v>222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222</v>
      </c>
      <c r="CS16" s="626"/>
      <c r="CT16" s="626"/>
      <c r="CU16" s="626"/>
      <c r="CV16" s="626"/>
      <c r="CW16" s="626"/>
      <c r="CX16" s="626"/>
      <c r="CY16" s="627"/>
      <c r="CZ16" s="628" t="s">
        <v>222</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t="s">
        <v>222</v>
      </c>
      <c r="S17" s="626"/>
      <c r="T17" s="626"/>
      <c r="U17" s="626"/>
      <c r="V17" s="626"/>
      <c r="W17" s="626"/>
      <c r="X17" s="626"/>
      <c r="Y17" s="627"/>
      <c r="Z17" s="628" t="s">
        <v>222</v>
      </c>
      <c r="AA17" s="628"/>
      <c r="AB17" s="628"/>
      <c r="AC17" s="628"/>
      <c r="AD17" s="629" t="s">
        <v>222</v>
      </c>
      <c r="AE17" s="629"/>
      <c r="AF17" s="629"/>
      <c r="AG17" s="629"/>
      <c r="AH17" s="629"/>
      <c r="AI17" s="629"/>
      <c r="AJ17" s="629"/>
      <c r="AK17" s="629"/>
      <c r="AL17" s="630" t="s">
        <v>222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2361447</v>
      </c>
      <c r="CS17" s="626"/>
      <c r="CT17" s="626"/>
      <c r="CU17" s="626"/>
      <c r="CV17" s="626"/>
      <c r="CW17" s="626"/>
      <c r="CX17" s="626"/>
      <c r="CY17" s="627"/>
      <c r="CZ17" s="628">
        <v>4.8</v>
      </c>
      <c r="DA17" s="628"/>
      <c r="DB17" s="628"/>
      <c r="DC17" s="628"/>
      <c r="DD17" s="634" t="s">
        <v>222</v>
      </c>
      <c r="DE17" s="626"/>
      <c r="DF17" s="626"/>
      <c r="DG17" s="626"/>
      <c r="DH17" s="626"/>
      <c r="DI17" s="626"/>
      <c r="DJ17" s="626"/>
      <c r="DK17" s="626"/>
      <c r="DL17" s="626"/>
      <c r="DM17" s="626"/>
      <c r="DN17" s="626"/>
      <c r="DO17" s="626"/>
      <c r="DP17" s="627"/>
      <c r="DQ17" s="634">
        <v>2275385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24327</v>
      </c>
      <c r="S18" s="626"/>
      <c r="T18" s="626"/>
      <c r="U18" s="626"/>
      <c r="V18" s="626"/>
      <c r="W18" s="626"/>
      <c r="X18" s="626"/>
      <c r="Y18" s="627"/>
      <c r="Z18" s="628">
        <v>0</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119</v>
      </c>
      <c r="S19" s="626"/>
      <c r="T19" s="626"/>
      <c r="U19" s="626"/>
      <c r="V19" s="626"/>
      <c r="W19" s="626"/>
      <c r="X19" s="626"/>
      <c r="Y19" s="627"/>
      <c r="Z19" s="628">
        <v>0</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1790338</v>
      </c>
      <c r="BH19" s="626"/>
      <c r="BI19" s="626"/>
      <c r="BJ19" s="626"/>
      <c r="BK19" s="626"/>
      <c r="BL19" s="626"/>
      <c r="BM19" s="626"/>
      <c r="BN19" s="627"/>
      <c r="BO19" s="628">
        <v>6.4</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30538699</v>
      </c>
      <c r="S20" s="626"/>
      <c r="T20" s="626"/>
      <c r="U20" s="626"/>
      <c r="V20" s="626"/>
      <c r="W20" s="626"/>
      <c r="X20" s="626"/>
      <c r="Y20" s="627"/>
      <c r="Z20" s="628">
        <v>58.6</v>
      </c>
      <c r="AA20" s="628"/>
      <c r="AB20" s="628"/>
      <c r="AC20" s="628"/>
      <c r="AD20" s="629">
        <v>28723915</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1790338</v>
      </c>
      <c r="BH20" s="626"/>
      <c r="BI20" s="626"/>
      <c r="BJ20" s="626"/>
      <c r="BK20" s="626"/>
      <c r="BL20" s="626"/>
      <c r="BM20" s="626"/>
      <c r="BN20" s="627"/>
      <c r="BO20" s="628">
        <v>6.4</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49015218</v>
      </c>
      <c r="CS20" s="626"/>
      <c r="CT20" s="626"/>
      <c r="CU20" s="626"/>
      <c r="CV20" s="626"/>
      <c r="CW20" s="626"/>
      <c r="CX20" s="626"/>
      <c r="CY20" s="627"/>
      <c r="CZ20" s="628">
        <v>100</v>
      </c>
      <c r="DA20" s="628"/>
      <c r="DB20" s="628"/>
      <c r="DC20" s="628"/>
      <c r="DD20" s="634">
        <v>4774561</v>
      </c>
      <c r="DE20" s="626"/>
      <c r="DF20" s="626"/>
      <c r="DG20" s="626"/>
      <c r="DH20" s="626"/>
      <c r="DI20" s="626"/>
      <c r="DJ20" s="626"/>
      <c r="DK20" s="626"/>
      <c r="DL20" s="626"/>
      <c r="DM20" s="626"/>
      <c r="DN20" s="626"/>
      <c r="DO20" s="626"/>
      <c r="DP20" s="627"/>
      <c r="DQ20" s="634">
        <v>31384178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19026</v>
      </c>
      <c r="S21" s="626"/>
      <c r="T21" s="626"/>
      <c r="U21" s="626"/>
      <c r="V21" s="626"/>
      <c r="W21" s="626"/>
      <c r="X21" s="626"/>
      <c r="Y21" s="627"/>
      <c r="Z21" s="628">
        <v>0</v>
      </c>
      <c r="AA21" s="628"/>
      <c r="AB21" s="628"/>
      <c r="AC21" s="628"/>
      <c r="AD21" s="629">
        <v>19026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614567</v>
      </c>
      <c r="S22" s="626"/>
      <c r="T22" s="626"/>
      <c r="U22" s="626"/>
      <c r="V22" s="626"/>
      <c r="W22" s="626"/>
      <c r="X22" s="626"/>
      <c r="Y22" s="627"/>
      <c r="Z22" s="628">
        <v>1.2</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923616</v>
      </c>
      <c r="S23" s="626"/>
      <c r="T23" s="626"/>
      <c r="U23" s="626"/>
      <c r="V23" s="626"/>
      <c r="W23" s="626"/>
      <c r="X23" s="626"/>
      <c r="Y23" s="627"/>
      <c r="Z23" s="628">
        <v>1.8</v>
      </c>
      <c r="AA23" s="628"/>
      <c r="AB23" s="628"/>
      <c r="AC23" s="628"/>
      <c r="AD23" s="629" t="s">
        <v>222</v>
      </c>
      <c r="AE23" s="629"/>
      <c r="AF23" s="629"/>
      <c r="AG23" s="629"/>
      <c r="AH23" s="629"/>
      <c r="AI23" s="629"/>
      <c r="AJ23" s="629"/>
      <c r="AK23" s="629"/>
      <c r="AL23" s="630" t="s">
        <v>222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1790338</v>
      </c>
      <c r="BH23" s="626"/>
      <c r="BI23" s="626"/>
      <c r="BJ23" s="626"/>
      <c r="BK23" s="626"/>
      <c r="BL23" s="626"/>
      <c r="BM23" s="626"/>
      <c r="BN23" s="627"/>
      <c r="BO23" s="628">
        <v>6.4</v>
      </c>
      <c r="BP23" s="628"/>
      <c r="BQ23" s="628"/>
      <c r="BR23" s="628"/>
      <c r="BS23" s="634" t="s">
        <v>222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93036</v>
      </c>
      <c r="S24" s="626"/>
      <c r="T24" s="626"/>
      <c r="U24" s="626"/>
      <c r="V24" s="626"/>
      <c r="W24" s="626"/>
      <c r="X24" s="626"/>
      <c r="Y24" s="627"/>
      <c r="Z24" s="628">
        <v>0.2</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24142300</v>
      </c>
      <c r="CS24" s="615"/>
      <c r="CT24" s="615"/>
      <c r="CU24" s="615"/>
      <c r="CV24" s="615"/>
      <c r="CW24" s="615"/>
      <c r="CX24" s="615"/>
      <c r="CY24" s="616"/>
      <c r="CZ24" s="652">
        <v>49.3</v>
      </c>
      <c r="DA24" s="653"/>
      <c r="DB24" s="653"/>
      <c r="DC24" s="654"/>
      <c r="DD24" s="651">
        <v>13587715</v>
      </c>
      <c r="DE24" s="615"/>
      <c r="DF24" s="615"/>
      <c r="DG24" s="615"/>
      <c r="DH24" s="615"/>
      <c r="DI24" s="615"/>
      <c r="DJ24" s="615"/>
      <c r="DK24" s="616"/>
      <c r="DL24" s="651">
        <v>13388756</v>
      </c>
      <c r="DM24" s="615"/>
      <c r="DN24" s="615"/>
      <c r="DO24" s="615"/>
      <c r="DP24" s="615"/>
      <c r="DQ24" s="615"/>
      <c r="DR24" s="615"/>
      <c r="DS24" s="615"/>
      <c r="DT24" s="615"/>
      <c r="DU24" s="615"/>
      <c r="DV24" s="616"/>
      <c r="DW24" s="619">
        <v>46.3</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9169914</v>
      </c>
      <c r="S25" s="626"/>
      <c r="T25" s="626"/>
      <c r="U25" s="626"/>
      <c r="V25" s="626"/>
      <c r="W25" s="626"/>
      <c r="X25" s="626"/>
      <c r="Y25" s="627"/>
      <c r="Z25" s="628">
        <v>17.600000000000001</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6886115</v>
      </c>
      <c r="CS25" s="657"/>
      <c r="CT25" s="657"/>
      <c r="CU25" s="657"/>
      <c r="CV25" s="657"/>
      <c r="CW25" s="657"/>
      <c r="CX25" s="657"/>
      <c r="CY25" s="658"/>
      <c r="CZ25" s="659">
        <v>14</v>
      </c>
      <c r="DA25" s="660"/>
      <c r="DB25" s="660"/>
      <c r="DC25" s="661"/>
      <c r="DD25" s="634">
        <v>6540340</v>
      </c>
      <c r="DE25" s="657"/>
      <c r="DF25" s="657"/>
      <c r="DG25" s="657"/>
      <c r="DH25" s="657"/>
      <c r="DI25" s="657"/>
      <c r="DJ25" s="657"/>
      <c r="DK25" s="658"/>
      <c r="DL25" s="634">
        <v>6398463</v>
      </c>
      <c r="DM25" s="657"/>
      <c r="DN25" s="657"/>
      <c r="DO25" s="657"/>
      <c r="DP25" s="657"/>
      <c r="DQ25" s="657"/>
      <c r="DR25" s="657"/>
      <c r="DS25" s="657"/>
      <c r="DT25" s="657"/>
      <c r="DU25" s="657"/>
      <c r="DV25" s="658"/>
      <c r="DW25" s="630">
        <v>22.1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4967663</v>
      </c>
      <c r="CS26" s="626"/>
      <c r="CT26" s="626"/>
      <c r="CU26" s="626"/>
      <c r="CV26" s="626"/>
      <c r="CW26" s="626"/>
      <c r="CX26" s="626"/>
      <c r="CY26" s="627"/>
      <c r="CZ26" s="659">
        <v>10.1</v>
      </c>
      <c r="DA26" s="660"/>
      <c r="DB26" s="660"/>
      <c r="DC26" s="661"/>
      <c r="DD26" s="634">
        <v>4641291</v>
      </c>
      <c r="DE26" s="626"/>
      <c r="DF26" s="626"/>
      <c r="DG26" s="626"/>
      <c r="DH26" s="626"/>
      <c r="DI26" s="626"/>
      <c r="DJ26" s="626"/>
      <c r="DK26" s="627"/>
      <c r="DL26" s="634" t="s">
        <v>281</v>
      </c>
      <c r="DM26" s="626"/>
      <c r="DN26" s="626"/>
      <c r="DO26" s="626"/>
      <c r="DP26" s="626"/>
      <c r="DQ26" s="626"/>
      <c r="DR26" s="626"/>
      <c r="DS26" s="626"/>
      <c r="DT26" s="626"/>
      <c r="DU26" s="626"/>
      <c r="DV26" s="627"/>
      <c r="DW26" s="630" t="s">
        <v>281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2598284</v>
      </c>
      <c r="S27" s="626"/>
      <c r="T27" s="626"/>
      <c r="U27" s="626"/>
      <c r="V27" s="626"/>
      <c r="W27" s="626"/>
      <c r="X27" s="626"/>
      <c r="Y27" s="627"/>
      <c r="Z27" s="628">
        <v>5</v>
      </c>
      <c r="AA27" s="628"/>
      <c r="AB27" s="628"/>
      <c r="AC27" s="628"/>
      <c r="AD27" s="629" t="s">
        <v>222</v>
      </c>
      <c r="AE27" s="629"/>
      <c r="AF27" s="629"/>
      <c r="AG27" s="629"/>
      <c r="AH27" s="629"/>
      <c r="AI27" s="629"/>
      <c r="AJ27" s="629"/>
      <c r="AK27" s="629"/>
      <c r="AL27" s="630" t="s">
        <v>222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27830754</v>
      </c>
      <c r="BH27" s="626"/>
      <c r="BI27" s="626"/>
      <c r="BJ27" s="626"/>
      <c r="BK27" s="626"/>
      <c r="BL27" s="626"/>
      <c r="BM27" s="626"/>
      <c r="BN27" s="627"/>
      <c r="BO27" s="628">
        <v>100</v>
      </c>
      <c r="BP27" s="628"/>
      <c r="BQ27" s="628"/>
      <c r="BR27" s="628"/>
      <c r="BS27" s="634">
        <v>309657</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14894738</v>
      </c>
      <c r="CS27" s="657"/>
      <c r="CT27" s="657"/>
      <c r="CU27" s="657"/>
      <c r="CV27" s="657"/>
      <c r="CW27" s="657"/>
      <c r="CX27" s="657"/>
      <c r="CY27" s="658"/>
      <c r="CZ27" s="659">
        <v>30.4</v>
      </c>
      <c r="DA27" s="660"/>
      <c r="DB27" s="660"/>
      <c r="DC27" s="661"/>
      <c r="DD27" s="634">
        <v>4771990</v>
      </c>
      <c r="DE27" s="657"/>
      <c r="DF27" s="657"/>
      <c r="DG27" s="657"/>
      <c r="DH27" s="657"/>
      <c r="DI27" s="657"/>
      <c r="DJ27" s="657"/>
      <c r="DK27" s="658"/>
      <c r="DL27" s="634">
        <v>4714908</v>
      </c>
      <c r="DM27" s="657"/>
      <c r="DN27" s="657"/>
      <c r="DO27" s="657"/>
      <c r="DP27" s="657"/>
      <c r="DQ27" s="657"/>
      <c r="DR27" s="657"/>
      <c r="DS27" s="657"/>
      <c r="DT27" s="657"/>
      <c r="DU27" s="657"/>
      <c r="DV27" s="658"/>
      <c r="DW27" s="630">
        <v>16.3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531576</v>
      </c>
      <c r="S28" s="626"/>
      <c r="T28" s="626"/>
      <c r="U28" s="626"/>
      <c r="V28" s="626"/>
      <c r="W28" s="626"/>
      <c r="X28" s="626"/>
      <c r="Y28" s="627"/>
      <c r="Z28" s="628">
        <v>1</v>
      </c>
      <c r="AA28" s="628"/>
      <c r="AB28" s="628"/>
      <c r="AC28" s="628"/>
      <c r="AD28" s="629">
        <v>129599</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2361447</v>
      </c>
      <c r="CS28" s="626"/>
      <c r="CT28" s="626"/>
      <c r="CU28" s="626"/>
      <c r="CV28" s="626"/>
      <c r="CW28" s="626"/>
      <c r="CX28" s="626"/>
      <c r="CY28" s="627"/>
      <c r="CZ28" s="659">
        <v>4.8</v>
      </c>
      <c r="DA28" s="660"/>
      <c r="DB28" s="660"/>
      <c r="DC28" s="661"/>
      <c r="DD28" s="634">
        <v>2275385</v>
      </c>
      <c r="DE28" s="626"/>
      <c r="DF28" s="626"/>
      <c r="DG28" s="626"/>
      <c r="DH28" s="626"/>
      <c r="DI28" s="626"/>
      <c r="DJ28" s="626"/>
      <c r="DK28" s="627"/>
      <c r="DL28" s="634">
        <v>2275385</v>
      </c>
      <c r="DM28" s="626"/>
      <c r="DN28" s="626"/>
      <c r="DO28" s="626"/>
      <c r="DP28" s="626"/>
      <c r="DQ28" s="626"/>
      <c r="DR28" s="626"/>
      <c r="DS28" s="626"/>
      <c r="DT28" s="626"/>
      <c r="DU28" s="626"/>
      <c r="DV28" s="627"/>
      <c r="DW28" s="630">
        <v>7.9</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216127</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2361447</v>
      </c>
      <c r="CS29" s="657"/>
      <c r="CT29" s="657"/>
      <c r="CU29" s="657"/>
      <c r="CV29" s="657"/>
      <c r="CW29" s="657"/>
      <c r="CX29" s="657"/>
      <c r="CY29" s="658"/>
      <c r="CZ29" s="659">
        <v>4.8</v>
      </c>
      <c r="DA29" s="660"/>
      <c r="DB29" s="660"/>
      <c r="DC29" s="661"/>
      <c r="DD29" s="634">
        <v>2275385</v>
      </c>
      <c r="DE29" s="657"/>
      <c r="DF29" s="657"/>
      <c r="DG29" s="657"/>
      <c r="DH29" s="657"/>
      <c r="DI29" s="657"/>
      <c r="DJ29" s="657"/>
      <c r="DK29" s="658"/>
      <c r="DL29" s="634">
        <v>2275385</v>
      </c>
      <c r="DM29" s="657"/>
      <c r="DN29" s="657"/>
      <c r="DO29" s="657"/>
      <c r="DP29" s="657"/>
      <c r="DQ29" s="657"/>
      <c r="DR29" s="657"/>
      <c r="DS29" s="657"/>
      <c r="DT29" s="657"/>
      <c r="DU29" s="657"/>
      <c r="DV29" s="658"/>
      <c r="DW29" s="630">
        <v>7.9</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577619</v>
      </c>
      <c r="S30" s="626"/>
      <c r="T30" s="626"/>
      <c r="U30" s="626"/>
      <c r="V30" s="626"/>
      <c r="W30" s="626"/>
      <c r="X30" s="626"/>
      <c r="Y30" s="627"/>
      <c r="Z30" s="628">
        <v>1.1000000000000001</v>
      </c>
      <c r="AA30" s="628"/>
      <c r="AB30" s="628"/>
      <c r="AC30" s="628"/>
      <c r="AD30" s="629" t="s">
        <v>222</v>
      </c>
      <c r="AE30" s="629"/>
      <c r="AF30" s="629"/>
      <c r="AG30" s="629"/>
      <c r="AH30" s="629"/>
      <c r="AI30" s="629"/>
      <c r="AJ30" s="629"/>
      <c r="AK30" s="629"/>
      <c r="AL30" s="630" t="s">
        <v>222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96.4</v>
      </c>
      <c r="BN30" s="684"/>
      <c r="BO30" s="684"/>
      <c r="BP30" s="684"/>
      <c r="BQ30" s="685"/>
      <c r="BR30" s="683">
        <v>99.1</v>
      </c>
      <c r="BS30" s="684"/>
      <c r="BT30" s="684"/>
      <c r="BU30" s="684"/>
      <c r="BV30" s="684"/>
      <c r="BW30" s="684"/>
      <c r="BX30" s="620">
        <v>95.9</v>
      </c>
      <c r="BY30" s="684"/>
      <c r="BZ30" s="684"/>
      <c r="CA30" s="684"/>
      <c r="CB30" s="685"/>
      <c r="CD30" s="688"/>
      <c r="CE30" s="689"/>
      <c r="CF30" s="639" t="s">
        <v>294</v>
      </c>
      <c r="CG30" s="640"/>
      <c r="CH30" s="640"/>
      <c r="CI30" s="640"/>
      <c r="CJ30" s="640"/>
      <c r="CK30" s="640"/>
      <c r="CL30" s="640"/>
      <c r="CM30" s="640"/>
      <c r="CN30" s="640"/>
      <c r="CO30" s="640"/>
      <c r="CP30" s="640"/>
      <c r="CQ30" s="641"/>
      <c r="CR30" s="625">
        <v>2117325</v>
      </c>
      <c r="CS30" s="626"/>
      <c r="CT30" s="626"/>
      <c r="CU30" s="626"/>
      <c r="CV30" s="626"/>
      <c r="CW30" s="626"/>
      <c r="CX30" s="626"/>
      <c r="CY30" s="627"/>
      <c r="CZ30" s="659">
        <v>4.3</v>
      </c>
      <c r="DA30" s="660"/>
      <c r="DB30" s="660"/>
      <c r="DC30" s="661"/>
      <c r="DD30" s="634">
        <v>2031263</v>
      </c>
      <c r="DE30" s="626"/>
      <c r="DF30" s="626"/>
      <c r="DG30" s="626"/>
      <c r="DH30" s="626"/>
      <c r="DI30" s="626"/>
      <c r="DJ30" s="626"/>
      <c r="DK30" s="627"/>
      <c r="DL30" s="634">
        <v>2031263</v>
      </c>
      <c r="DM30" s="626"/>
      <c r="DN30" s="626"/>
      <c r="DO30" s="626"/>
      <c r="DP30" s="626"/>
      <c r="DQ30" s="626"/>
      <c r="DR30" s="626"/>
      <c r="DS30" s="626"/>
      <c r="DT30" s="626"/>
      <c r="DU30" s="626"/>
      <c r="DV30" s="627"/>
      <c r="DW30" s="630">
        <v>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2612394</v>
      </c>
      <c r="S31" s="626"/>
      <c r="T31" s="626"/>
      <c r="U31" s="626"/>
      <c r="V31" s="626"/>
      <c r="W31" s="626"/>
      <c r="X31" s="626"/>
      <c r="Y31" s="627"/>
      <c r="Z31" s="628">
        <v>5</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94.1</v>
      </c>
      <c r="BN31" s="681"/>
      <c r="BO31" s="681"/>
      <c r="BP31" s="681"/>
      <c r="BQ31" s="682"/>
      <c r="BR31" s="680">
        <v>98.6</v>
      </c>
      <c r="BS31" s="657"/>
      <c r="BT31" s="657"/>
      <c r="BU31" s="657"/>
      <c r="BV31" s="657"/>
      <c r="BW31" s="657"/>
      <c r="BX31" s="631">
        <v>93.3</v>
      </c>
      <c r="BY31" s="681"/>
      <c r="BZ31" s="681"/>
      <c r="CA31" s="681"/>
      <c r="CB31" s="682"/>
      <c r="CD31" s="688"/>
      <c r="CE31" s="689"/>
      <c r="CF31" s="639" t="s">
        <v>298</v>
      </c>
      <c r="CG31" s="640"/>
      <c r="CH31" s="640"/>
      <c r="CI31" s="640"/>
      <c r="CJ31" s="640"/>
      <c r="CK31" s="640"/>
      <c r="CL31" s="640"/>
      <c r="CM31" s="640"/>
      <c r="CN31" s="640"/>
      <c r="CO31" s="640"/>
      <c r="CP31" s="640"/>
      <c r="CQ31" s="641"/>
      <c r="CR31" s="625">
        <v>244122</v>
      </c>
      <c r="CS31" s="657"/>
      <c r="CT31" s="657"/>
      <c r="CU31" s="657"/>
      <c r="CV31" s="657"/>
      <c r="CW31" s="657"/>
      <c r="CX31" s="657"/>
      <c r="CY31" s="658"/>
      <c r="CZ31" s="659">
        <v>0.5</v>
      </c>
      <c r="DA31" s="660"/>
      <c r="DB31" s="660"/>
      <c r="DC31" s="661"/>
      <c r="DD31" s="634">
        <v>244122</v>
      </c>
      <c r="DE31" s="657"/>
      <c r="DF31" s="657"/>
      <c r="DG31" s="657"/>
      <c r="DH31" s="657"/>
      <c r="DI31" s="657"/>
      <c r="DJ31" s="657"/>
      <c r="DK31" s="658"/>
      <c r="DL31" s="634">
        <v>244122</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1879281</v>
      </c>
      <c r="S32" s="626"/>
      <c r="T32" s="626"/>
      <c r="U32" s="626"/>
      <c r="V32" s="626"/>
      <c r="W32" s="626"/>
      <c r="X32" s="626"/>
      <c r="Y32" s="627"/>
      <c r="Z32" s="628">
        <v>3.6</v>
      </c>
      <c r="AA32" s="628"/>
      <c r="AB32" s="628"/>
      <c r="AC32" s="628"/>
      <c r="AD32" s="629">
        <v>56784</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99.5</v>
      </c>
      <c r="BH32" s="693"/>
      <c r="BI32" s="693"/>
      <c r="BJ32" s="693"/>
      <c r="BK32" s="693"/>
      <c r="BL32" s="693"/>
      <c r="BM32" s="694">
        <v>98.1</v>
      </c>
      <c r="BN32" s="693"/>
      <c r="BO32" s="693"/>
      <c r="BP32" s="693"/>
      <c r="BQ32" s="695"/>
      <c r="BR32" s="692">
        <v>99.5</v>
      </c>
      <c r="BS32" s="693"/>
      <c r="BT32" s="693"/>
      <c r="BU32" s="693"/>
      <c r="BV32" s="693"/>
      <c r="BW32" s="693"/>
      <c r="BX32" s="694">
        <v>97.9</v>
      </c>
      <c r="BY32" s="693"/>
      <c r="BZ32" s="693"/>
      <c r="CA32" s="693"/>
      <c r="CB32" s="695"/>
      <c r="CD32" s="690"/>
      <c r="CE32" s="691"/>
      <c r="CF32" s="639" t="s">
        <v>301</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2338600</v>
      </c>
      <c r="S33" s="626"/>
      <c r="T33" s="626"/>
      <c r="U33" s="626"/>
      <c r="V33" s="626"/>
      <c r="W33" s="626"/>
      <c r="X33" s="626"/>
      <c r="Y33" s="627"/>
      <c r="Z33" s="628">
        <v>4.5</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20098357</v>
      </c>
      <c r="CS33" s="657"/>
      <c r="CT33" s="657"/>
      <c r="CU33" s="657"/>
      <c r="CV33" s="657"/>
      <c r="CW33" s="657"/>
      <c r="CX33" s="657"/>
      <c r="CY33" s="658"/>
      <c r="CZ33" s="659">
        <v>41</v>
      </c>
      <c r="DA33" s="660"/>
      <c r="DB33" s="660"/>
      <c r="DC33" s="661"/>
      <c r="DD33" s="634">
        <v>16790064</v>
      </c>
      <c r="DE33" s="657"/>
      <c r="DF33" s="657"/>
      <c r="DG33" s="657"/>
      <c r="DH33" s="657"/>
      <c r="DI33" s="657"/>
      <c r="DJ33" s="657"/>
      <c r="DK33" s="658"/>
      <c r="DL33" s="634">
        <v>13209261</v>
      </c>
      <c r="DM33" s="657"/>
      <c r="DN33" s="657"/>
      <c r="DO33" s="657"/>
      <c r="DP33" s="657"/>
      <c r="DQ33" s="657"/>
      <c r="DR33" s="657"/>
      <c r="DS33" s="657"/>
      <c r="DT33" s="657"/>
      <c r="DU33" s="657"/>
      <c r="DV33" s="658"/>
      <c r="DW33" s="630">
        <v>45.7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8910007</v>
      </c>
      <c r="CS34" s="626"/>
      <c r="CT34" s="626"/>
      <c r="CU34" s="626"/>
      <c r="CV34" s="626"/>
      <c r="CW34" s="626"/>
      <c r="CX34" s="626"/>
      <c r="CY34" s="627"/>
      <c r="CZ34" s="659">
        <v>18.2</v>
      </c>
      <c r="DA34" s="660"/>
      <c r="DB34" s="660"/>
      <c r="DC34" s="661"/>
      <c r="DD34" s="634">
        <v>7080103</v>
      </c>
      <c r="DE34" s="626"/>
      <c r="DF34" s="626"/>
      <c r="DG34" s="626"/>
      <c r="DH34" s="626"/>
      <c r="DI34" s="626"/>
      <c r="DJ34" s="626"/>
      <c r="DK34" s="627"/>
      <c r="DL34" s="634">
        <v>5958862</v>
      </c>
      <c r="DM34" s="626"/>
      <c r="DN34" s="626"/>
      <c r="DO34" s="626"/>
      <c r="DP34" s="626"/>
      <c r="DQ34" s="626"/>
      <c r="DR34" s="626"/>
      <c r="DS34" s="626"/>
      <c r="DT34" s="626"/>
      <c r="DU34" s="626"/>
      <c r="DV34" s="627"/>
      <c r="DW34" s="630">
        <v>20.6</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222</v>
      </c>
      <c r="S35" s="626"/>
      <c r="T35" s="626"/>
      <c r="U35" s="626"/>
      <c r="V35" s="626"/>
      <c r="W35" s="626"/>
      <c r="X35" s="626"/>
      <c r="Y35" s="627"/>
      <c r="Z35" s="628" t="s">
        <v>222</v>
      </c>
      <c r="AA35" s="628"/>
      <c r="AB35" s="628"/>
      <c r="AC35" s="628"/>
      <c r="AD35" s="629" t="s">
        <v>222</v>
      </c>
      <c r="AE35" s="629"/>
      <c r="AF35" s="629"/>
      <c r="AG35" s="629"/>
      <c r="AH35" s="629"/>
      <c r="AI35" s="629"/>
      <c r="AJ35" s="629"/>
      <c r="AK35" s="629"/>
      <c r="AL35" s="630" t="s">
        <v>222</v>
      </c>
      <c r="AM35" s="631"/>
      <c r="AN35" s="631"/>
      <c r="AO35" s="632"/>
      <c r="AP35" s="188"/>
      <c r="AQ35" s="636" t="s">
        <v>309</v>
      </c>
      <c r="AR35" s="637"/>
      <c r="AS35" s="637"/>
      <c r="AT35" s="637"/>
      <c r="AU35" s="637"/>
      <c r="AV35" s="637"/>
      <c r="AW35" s="637"/>
      <c r="AX35" s="637"/>
      <c r="AY35" s="638"/>
      <c r="AZ35" s="614">
        <v>5086057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687010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222108</v>
      </c>
      <c r="CS35" s="657"/>
      <c r="CT35" s="657"/>
      <c r="CU35" s="657"/>
      <c r="CV35" s="657"/>
      <c r="CW35" s="657"/>
      <c r="CX35" s="657"/>
      <c r="CY35" s="658"/>
      <c r="CZ35" s="659">
        <v>0.5</v>
      </c>
      <c r="DA35" s="660"/>
      <c r="DB35" s="660"/>
      <c r="DC35" s="661"/>
      <c r="DD35" s="634">
        <v>161642</v>
      </c>
      <c r="DE35" s="657"/>
      <c r="DF35" s="657"/>
      <c r="DG35" s="657"/>
      <c r="DH35" s="657"/>
      <c r="DI35" s="657"/>
      <c r="DJ35" s="657"/>
      <c r="DK35" s="658"/>
      <c r="DL35" s="634">
        <v>159146</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52112739</v>
      </c>
      <c r="S36" s="698"/>
      <c r="T36" s="698"/>
      <c r="U36" s="698"/>
      <c r="V36" s="698"/>
      <c r="W36" s="698"/>
      <c r="X36" s="698"/>
      <c r="Y36" s="699"/>
      <c r="Z36" s="700">
        <v>100</v>
      </c>
      <c r="AA36" s="700"/>
      <c r="AB36" s="700"/>
      <c r="AC36" s="700"/>
      <c r="AD36" s="701">
        <v>28929324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911948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-1438640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4357555</v>
      </c>
      <c r="CS36" s="626"/>
      <c r="CT36" s="626"/>
      <c r="CU36" s="626"/>
      <c r="CV36" s="626"/>
      <c r="CW36" s="626"/>
      <c r="CX36" s="626"/>
      <c r="CY36" s="627"/>
      <c r="CZ36" s="659">
        <v>8.9</v>
      </c>
      <c r="DA36" s="660"/>
      <c r="DB36" s="660"/>
      <c r="DC36" s="661"/>
      <c r="DD36" s="634">
        <v>3976056</v>
      </c>
      <c r="DE36" s="626"/>
      <c r="DF36" s="626"/>
      <c r="DG36" s="626"/>
      <c r="DH36" s="626"/>
      <c r="DI36" s="626"/>
      <c r="DJ36" s="626"/>
      <c r="DK36" s="627"/>
      <c r="DL36" s="634">
        <v>3388429</v>
      </c>
      <c r="DM36" s="626"/>
      <c r="DN36" s="626"/>
      <c r="DO36" s="626"/>
      <c r="DP36" s="626"/>
      <c r="DQ36" s="626"/>
      <c r="DR36" s="626"/>
      <c r="DS36" s="626"/>
      <c r="DT36" s="626"/>
      <c r="DU36" s="626"/>
      <c r="DV36" s="627"/>
      <c r="DW36" s="630">
        <v>11.7</v>
      </c>
      <c r="DX36" s="655"/>
      <c r="DY36" s="655"/>
      <c r="DZ36" s="655"/>
      <c r="EA36" s="655"/>
      <c r="EB36" s="655"/>
      <c r="EC36" s="656"/>
    </row>
    <row r="37" spans="2:133" ht="11.25" customHeight="1">
      <c r="AQ37" s="704" t="s">
        <v>316</v>
      </c>
      <c r="AR37" s="705"/>
      <c r="AS37" s="705"/>
      <c r="AT37" s="705"/>
      <c r="AU37" s="705"/>
      <c r="AV37" s="705"/>
      <c r="AW37" s="705"/>
      <c r="AX37" s="705"/>
      <c r="AY37" s="706"/>
      <c r="AZ37" s="625">
        <v>589346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18882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777140</v>
      </c>
      <c r="CS37" s="657"/>
      <c r="CT37" s="657"/>
      <c r="CU37" s="657"/>
      <c r="CV37" s="657"/>
      <c r="CW37" s="657"/>
      <c r="CX37" s="657"/>
      <c r="CY37" s="658"/>
      <c r="CZ37" s="659">
        <v>1.6</v>
      </c>
      <c r="DA37" s="660"/>
      <c r="DB37" s="660"/>
      <c r="DC37" s="661"/>
      <c r="DD37" s="634">
        <v>776681</v>
      </c>
      <c r="DE37" s="657"/>
      <c r="DF37" s="657"/>
      <c r="DG37" s="657"/>
      <c r="DH37" s="657"/>
      <c r="DI37" s="657"/>
      <c r="DJ37" s="657"/>
      <c r="DK37" s="658"/>
      <c r="DL37" s="634">
        <v>600623</v>
      </c>
      <c r="DM37" s="657"/>
      <c r="DN37" s="657"/>
      <c r="DO37" s="657"/>
      <c r="DP37" s="657"/>
      <c r="DQ37" s="657"/>
      <c r="DR37" s="657"/>
      <c r="DS37" s="657"/>
      <c r="DT37" s="657"/>
      <c r="DU37" s="657"/>
      <c r="DV37" s="658"/>
      <c r="DW37" s="630">
        <v>2.1</v>
      </c>
      <c r="DX37" s="655"/>
      <c r="DY37" s="655"/>
      <c r="DZ37" s="655"/>
      <c r="EA37" s="655"/>
      <c r="EB37" s="655"/>
      <c r="EC37" s="656"/>
    </row>
    <row r="38" spans="2:133" ht="11.25" customHeight="1">
      <c r="AQ38" s="704" t="s">
        <v>319</v>
      </c>
      <c r="AR38" s="705"/>
      <c r="AS38" s="705"/>
      <c r="AT38" s="705"/>
      <c r="AU38" s="705"/>
      <c r="AV38" s="705"/>
      <c r="AW38" s="705"/>
      <c r="AX38" s="705"/>
      <c r="AY38" s="706"/>
      <c r="AZ38" s="625">
        <v>31395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30038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4142714</v>
      </c>
      <c r="CS38" s="626"/>
      <c r="CT38" s="626"/>
      <c r="CU38" s="626"/>
      <c r="CV38" s="626"/>
      <c r="CW38" s="626"/>
      <c r="CX38" s="626"/>
      <c r="CY38" s="627"/>
      <c r="CZ38" s="659">
        <v>8.5</v>
      </c>
      <c r="DA38" s="660"/>
      <c r="DB38" s="660"/>
      <c r="DC38" s="661"/>
      <c r="DD38" s="634">
        <v>3713761</v>
      </c>
      <c r="DE38" s="626"/>
      <c r="DF38" s="626"/>
      <c r="DG38" s="626"/>
      <c r="DH38" s="626"/>
      <c r="DI38" s="626"/>
      <c r="DJ38" s="626"/>
      <c r="DK38" s="627"/>
      <c r="DL38" s="634">
        <v>3702824</v>
      </c>
      <c r="DM38" s="626"/>
      <c r="DN38" s="626"/>
      <c r="DO38" s="626"/>
      <c r="DP38" s="626"/>
      <c r="DQ38" s="626"/>
      <c r="DR38" s="626"/>
      <c r="DS38" s="626"/>
      <c r="DT38" s="626"/>
      <c r="DU38" s="626"/>
      <c r="DV38" s="627"/>
      <c r="DW38" s="630">
        <v>12.8</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2257910</v>
      </c>
      <c r="CS39" s="657"/>
      <c r="CT39" s="657"/>
      <c r="CU39" s="657"/>
      <c r="CV39" s="657"/>
      <c r="CW39" s="657"/>
      <c r="CX39" s="657"/>
      <c r="CY39" s="658"/>
      <c r="CZ39" s="659">
        <v>4.5999999999999996</v>
      </c>
      <c r="DA39" s="660"/>
      <c r="DB39" s="660"/>
      <c r="DC39" s="661"/>
      <c r="DD39" s="634">
        <v>1846705</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2477265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208063</v>
      </c>
      <c r="CS40" s="626"/>
      <c r="CT40" s="626"/>
      <c r="CU40" s="626"/>
      <c r="CV40" s="626"/>
      <c r="CW40" s="626"/>
      <c r="CX40" s="626"/>
      <c r="CY40" s="627"/>
      <c r="CZ40" s="659">
        <v>0.4</v>
      </c>
      <c r="DA40" s="660"/>
      <c r="DB40" s="660"/>
      <c r="DC40" s="661"/>
      <c r="DD40" s="634">
        <v>11797</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1076103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247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4774561</v>
      </c>
      <c r="CS42" s="626"/>
      <c r="CT42" s="626"/>
      <c r="CU42" s="626"/>
      <c r="CV42" s="626"/>
      <c r="CW42" s="626"/>
      <c r="CX42" s="626"/>
      <c r="CY42" s="627"/>
      <c r="CZ42" s="659">
        <v>9.6999999999999993</v>
      </c>
      <c r="DA42" s="708"/>
      <c r="DB42" s="708"/>
      <c r="DC42" s="709"/>
      <c r="DD42" s="634">
        <v>1006399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43940</v>
      </c>
      <c r="CS43" s="657"/>
      <c r="CT43" s="657"/>
      <c r="CU43" s="657"/>
      <c r="CV43" s="657"/>
      <c r="CW43" s="657"/>
      <c r="CX43" s="657"/>
      <c r="CY43" s="658"/>
      <c r="CZ43" s="659">
        <v>0.1</v>
      </c>
      <c r="DA43" s="660"/>
      <c r="DB43" s="660"/>
      <c r="DC43" s="661"/>
      <c r="DD43" s="634">
        <v>43940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4774561</v>
      </c>
      <c r="CS44" s="626"/>
      <c r="CT44" s="626"/>
      <c r="CU44" s="626"/>
      <c r="CV44" s="626"/>
      <c r="CW44" s="626"/>
      <c r="CX44" s="626"/>
      <c r="CY44" s="627"/>
      <c r="CZ44" s="659">
        <v>9.6999999999999993</v>
      </c>
      <c r="DA44" s="708"/>
      <c r="DB44" s="708"/>
      <c r="DC44" s="709"/>
      <c r="DD44" s="634">
        <v>1006399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1283016</v>
      </c>
      <c r="CS45" s="657"/>
      <c r="CT45" s="657"/>
      <c r="CU45" s="657"/>
      <c r="CV45" s="657"/>
      <c r="CW45" s="657"/>
      <c r="CX45" s="657"/>
      <c r="CY45" s="658"/>
      <c r="CZ45" s="659">
        <v>2.6</v>
      </c>
      <c r="DA45" s="660"/>
      <c r="DB45" s="660"/>
      <c r="DC45" s="661"/>
      <c r="DD45" s="634">
        <v>228943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3376955</v>
      </c>
      <c r="CS46" s="626"/>
      <c r="CT46" s="626"/>
      <c r="CU46" s="626"/>
      <c r="CV46" s="626"/>
      <c r="CW46" s="626"/>
      <c r="CX46" s="626"/>
      <c r="CY46" s="627"/>
      <c r="CZ46" s="659">
        <v>6.9</v>
      </c>
      <c r="DA46" s="708"/>
      <c r="DB46" s="708"/>
      <c r="DC46" s="709"/>
      <c r="DD46" s="634">
        <v>755062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222</v>
      </c>
      <c r="CS47" s="657"/>
      <c r="CT47" s="657"/>
      <c r="CU47" s="657"/>
      <c r="CV47" s="657"/>
      <c r="CW47" s="657"/>
      <c r="CX47" s="657"/>
      <c r="CY47" s="658"/>
      <c r="CZ47" s="659" t="s">
        <v>222</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49015218</v>
      </c>
      <c r="CS49" s="693"/>
      <c r="CT49" s="693"/>
      <c r="CU49" s="693"/>
      <c r="CV49" s="693"/>
      <c r="CW49" s="693"/>
      <c r="CX49" s="693"/>
      <c r="CY49" s="720"/>
      <c r="CZ49" s="721">
        <v>100</v>
      </c>
      <c r="DA49" s="722"/>
      <c r="DB49" s="722"/>
      <c r="DC49" s="723"/>
      <c r="DD49" s="724">
        <v>31384178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75" sqref="B75:P7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50145</v>
      </c>
      <c r="R7" s="755"/>
      <c r="S7" s="755"/>
      <c r="T7" s="755"/>
      <c r="U7" s="755"/>
      <c r="V7" s="755">
        <v>47591</v>
      </c>
      <c r="W7" s="755"/>
      <c r="X7" s="755"/>
      <c r="Y7" s="755"/>
      <c r="Z7" s="755"/>
      <c r="AA7" s="755">
        <v>2554</v>
      </c>
      <c r="AB7" s="755"/>
      <c r="AC7" s="755"/>
      <c r="AD7" s="755"/>
      <c r="AE7" s="756"/>
      <c r="AF7" s="757">
        <v>2276</v>
      </c>
      <c r="AG7" s="758"/>
      <c r="AH7" s="758"/>
      <c r="AI7" s="758"/>
      <c r="AJ7" s="759"/>
      <c r="AK7" s="794">
        <v>1245</v>
      </c>
      <c r="AL7" s="795"/>
      <c r="AM7" s="795"/>
      <c r="AN7" s="795"/>
      <c r="AO7" s="795"/>
      <c r="AP7" s="795">
        <v>24285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15</v>
      </c>
      <c r="CI7" s="792"/>
      <c r="CJ7" s="792"/>
      <c r="CK7" s="792"/>
      <c r="CL7" s="793"/>
      <c r="CM7" s="791">
        <v>170</v>
      </c>
      <c r="CN7" s="792"/>
      <c r="CO7" s="792"/>
      <c r="CP7" s="792"/>
      <c r="CQ7" s="793"/>
      <c r="CR7" s="791">
        <v>10</v>
      </c>
      <c r="CS7" s="792"/>
      <c r="CT7" s="792"/>
      <c r="CU7" s="792"/>
      <c r="CV7" s="793"/>
      <c r="CW7" s="791">
        <v>10</v>
      </c>
      <c r="CX7" s="792"/>
      <c r="CY7" s="792"/>
      <c r="CZ7" s="792"/>
      <c r="DA7" s="793"/>
      <c r="DB7" s="791" t="s">
        <v>487</v>
      </c>
      <c r="DC7" s="792"/>
      <c r="DD7" s="792"/>
      <c r="DE7" s="792"/>
      <c r="DF7" s="793"/>
      <c r="DG7" s="791" t="s">
        <v>487</v>
      </c>
      <c r="DH7" s="792"/>
      <c r="DI7" s="792"/>
      <c r="DJ7" s="792"/>
      <c r="DK7" s="793"/>
      <c r="DL7" s="791" t="s">
        <v>487</v>
      </c>
      <c r="DM7" s="792"/>
      <c r="DN7" s="792"/>
      <c r="DO7" s="792"/>
      <c r="DP7" s="793"/>
      <c r="DQ7" s="791" t="s">
        <v>487</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145</v>
      </c>
      <c r="R8" s="779"/>
      <c r="S8" s="779"/>
      <c r="T8" s="779"/>
      <c r="U8" s="779"/>
      <c r="V8" s="779">
        <v>143</v>
      </c>
      <c r="W8" s="779"/>
      <c r="X8" s="779"/>
      <c r="Y8" s="779"/>
      <c r="Z8" s="779"/>
      <c r="AA8" s="779">
        <v>3</v>
      </c>
      <c r="AB8" s="779"/>
      <c r="AC8" s="779"/>
      <c r="AD8" s="779"/>
      <c r="AE8" s="780"/>
      <c r="AF8" s="781">
        <v>3</v>
      </c>
      <c r="AG8" s="782"/>
      <c r="AH8" s="782"/>
      <c r="AI8" s="782"/>
      <c r="AJ8" s="783"/>
      <c r="AK8" s="784">
        <v>121</v>
      </c>
      <c r="AL8" s="785"/>
      <c r="AM8" s="785"/>
      <c r="AN8" s="785"/>
      <c r="AO8" s="785"/>
      <c r="AP8" s="785" t="s">
        <v>487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1</v>
      </c>
      <c r="CI8" s="802"/>
      <c r="CJ8" s="802"/>
      <c r="CK8" s="802"/>
      <c r="CL8" s="803"/>
      <c r="CM8" s="801">
        <v>575</v>
      </c>
      <c r="CN8" s="802"/>
      <c r="CO8" s="802"/>
      <c r="CP8" s="802"/>
      <c r="CQ8" s="803"/>
      <c r="CR8" s="801">
        <v>350</v>
      </c>
      <c r="CS8" s="802"/>
      <c r="CT8" s="802"/>
      <c r="CU8" s="802"/>
      <c r="CV8" s="803"/>
      <c r="CW8" s="801">
        <v>17</v>
      </c>
      <c r="CX8" s="802"/>
      <c r="CY8" s="802"/>
      <c r="CZ8" s="802"/>
      <c r="DA8" s="803"/>
      <c r="DB8" s="801" t="s">
        <v>487</v>
      </c>
      <c r="DC8" s="802"/>
      <c r="DD8" s="802"/>
      <c r="DE8" s="802"/>
      <c r="DF8" s="803"/>
      <c r="DG8" s="801" t="s">
        <v>487</v>
      </c>
      <c r="DH8" s="802"/>
      <c r="DI8" s="802"/>
      <c r="DJ8" s="802"/>
      <c r="DK8" s="803"/>
      <c r="DL8" s="801" t="s">
        <v>487</v>
      </c>
      <c r="DM8" s="802"/>
      <c r="DN8" s="802"/>
      <c r="DO8" s="802"/>
      <c r="DP8" s="803"/>
      <c r="DQ8" s="801" t="s">
        <v>487</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734</v>
      </c>
      <c r="R9" s="779"/>
      <c r="S9" s="779"/>
      <c r="T9" s="779"/>
      <c r="U9" s="779"/>
      <c r="V9" s="779">
        <v>658</v>
      </c>
      <c r="W9" s="779"/>
      <c r="X9" s="779"/>
      <c r="Y9" s="779"/>
      <c r="Z9" s="779"/>
      <c r="AA9" s="779">
        <v>76</v>
      </c>
      <c r="AB9" s="779"/>
      <c r="AC9" s="779"/>
      <c r="AD9" s="779"/>
      <c r="AE9" s="780"/>
      <c r="AF9" s="781">
        <v>76</v>
      </c>
      <c r="AG9" s="782"/>
      <c r="AH9" s="782"/>
      <c r="AI9" s="782"/>
      <c r="AJ9" s="783"/>
      <c r="AK9" s="784">
        <v>216</v>
      </c>
      <c r="AL9" s="785"/>
      <c r="AM9" s="785"/>
      <c r="AN9" s="785"/>
      <c r="AO9" s="785"/>
      <c r="AP9" s="785">
        <v>1316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7</v>
      </c>
      <c r="CI9" s="802"/>
      <c r="CJ9" s="802"/>
      <c r="CK9" s="802"/>
      <c r="CL9" s="803"/>
      <c r="CM9" s="801">
        <v>106</v>
      </c>
      <c r="CN9" s="802"/>
      <c r="CO9" s="802"/>
      <c r="CP9" s="802"/>
      <c r="CQ9" s="803"/>
      <c r="CR9" s="801">
        <v>5</v>
      </c>
      <c r="CS9" s="802"/>
      <c r="CT9" s="802"/>
      <c r="CU9" s="802"/>
      <c r="CV9" s="803"/>
      <c r="CW9" s="801">
        <v>11</v>
      </c>
      <c r="CX9" s="802"/>
      <c r="CY9" s="802"/>
      <c r="CZ9" s="802"/>
      <c r="DA9" s="803"/>
      <c r="DB9" s="801">
        <v>2128</v>
      </c>
      <c r="DC9" s="802"/>
      <c r="DD9" s="802"/>
      <c r="DE9" s="802"/>
      <c r="DF9" s="803"/>
      <c r="DG9" s="801">
        <v>3552</v>
      </c>
      <c r="DH9" s="802"/>
      <c r="DI9" s="802"/>
      <c r="DJ9" s="802"/>
      <c r="DK9" s="803"/>
      <c r="DL9" s="801" t="s">
        <v>487</v>
      </c>
      <c r="DM9" s="802"/>
      <c r="DN9" s="802"/>
      <c r="DO9" s="802"/>
      <c r="DP9" s="803"/>
      <c r="DQ9" s="801">
        <v>0</v>
      </c>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3</v>
      </c>
      <c r="R10" s="779"/>
      <c r="S10" s="779"/>
      <c r="T10" s="779"/>
      <c r="U10" s="779"/>
      <c r="V10" s="779">
        <v>3</v>
      </c>
      <c r="W10" s="779"/>
      <c r="X10" s="779"/>
      <c r="Y10" s="779"/>
      <c r="Z10" s="779"/>
      <c r="AA10" s="779">
        <v>0</v>
      </c>
      <c r="AB10" s="779"/>
      <c r="AC10" s="779"/>
      <c r="AD10" s="779"/>
      <c r="AE10" s="780"/>
      <c r="AF10" s="781">
        <v>0</v>
      </c>
      <c r="AG10" s="782"/>
      <c r="AH10" s="782"/>
      <c r="AI10" s="782"/>
      <c r="AJ10" s="783"/>
      <c r="AK10" s="785" t="s">
        <v>487</v>
      </c>
      <c r="AL10" s="785"/>
      <c r="AM10" s="785"/>
      <c r="AN10" s="785"/>
      <c r="AO10" s="785"/>
      <c r="AP10" s="785" t="s">
        <v>487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371</v>
      </c>
      <c r="C11" s="776"/>
      <c r="D11" s="776"/>
      <c r="E11" s="776"/>
      <c r="F11" s="776"/>
      <c r="G11" s="776"/>
      <c r="H11" s="776"/>
      <c r="I11" s="776"/>
      <c r="J11" s="776"/>
      <c r="K11" s="776"/>
      <c r="L11" s="776"/>
      <c r="M11" s="776"/>
      <c r="N11" s="776"/>
      <c r="O11" s="776"/>
      <c r="P11" s="777"/>
      <c r="Q11" s="778">
        <v>3</v>
      </c>
      <c r="R11" s="779"/>
      <c r="S11" s="779"/>
      <c r="T11" s="779"/>
      <c r="U11" s="779"/>
      <c r="V11" s="779">
        <v>2</v>
      </c>
      <c r="W11" s="779"/>
      <c r="X11" s="779"/>
      <c r="Y11" s="779"/>
      <c r="Z11" s="779"/>
      <c r="AA11" s="779">
        <v>1</v>
      </c>
      <c r="AB11" s="779"/>
      <c r="AC11" s="779"/>
      <c r="AD11" s="779"/>
      <c r="AE11" s="780"/>
      <c r="AF11" s="781">
        <v>1</v>
      </c>
      <c r="AG11" s="782"/>
      <c r="AH11" s="782"/>
      <c r="AI11" s="782"/>
      <c r="AJ11" s="783"/>
      <c r="AK11" s="785" t="s">
        <v>487</v>
      </c>
      <c r="AL11" s="785"/>
      <c r="AM11" s="785"/>
      <c r="AN11" s="785"/>
      <c r="AO11" s="785"/>
      <c r="AP11" s="785" t="s">
        <v>487</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t="s">
        <v>372</v>
      </c>
      <c r="C12" s="776"/>
      <c r="D12" s="776"/>
      <c r="E12" s="776"/>
      <c r="F12" s="776"/>
      <c r="G12" s="776"/>
      <c r="H12" s="776"/>
      <c r="I12" s="776"/>
      <c r="J12" s="776"/>
      <c r="K12" s="776"/>
      <c r="L12" s="776"/>
      <c r="M12" s="776"/>
      <c r="N12" s="776"/>
      <c r="O12" s="776"/>
      <c r="P12" s="777"/>
      <c r="Q12" s="778">
        <v>1128</v>
      </c>
      <c r="R12" s="779"/>
      <c r="S12" s="779"/>
      <c r="T12" s="779"/>
      <c r="U12" s="779"/>
      <c r="V12" s="779">
        <v>842</v>
      </c>
      <c r="W12" s="779"/>
      <c r="X12" s="779"/>
      <c r="Y12" s="779"/>
      <c r="Z12" s="779"/>
      <c r="AA12" s="779">
        <v>286</v>
      </c>
      <c r="AB12" s="779"/>
      <c r="AC12" s="779"/>
      <c r="AD12" s="779"/>
      <c r="AE12" s="780"/>
      <c r="AF12" s="781">
        <v>136</v>
      </c>
      <c r="AG12" s="782"/>
      <c r="AH12" s="782"/>
      <c r="AI12" s="782"/>
      <c r="AJ12" s="783"/>
      <c r="AK12" s="784">
        <v>590</v>
      </c>
      <c r="AL12" s="785"/>
      <c r="AM12" s="785"/>
      <c r="AN12" s="785"/>
      <c r="AO12" s="785"/>
      <c r="AP12" s="785">
        <v>689</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t="s">
        <v>373</v>
      </c>
      <c r="C13" s="776"/>
      <c r="D13" s="776"/>
      <c r="E13" s="776"/>
      <c r="F13" s="776"/>
      <c r="G13" s="776"/>
      <c r="H13" s="776"/>
      <c r="I13" s="776"/>
      <c r="J13" s="776"/>
      <c r="K13" s="776"/>
      <c r="L13" s="776"/>
      <c r="M13" s="776"/>
      <c r="N13" s="776"/>
      <c r="O13" s="776"/>
      <c r="P13" s="777"/>
      <c r="Q13" s="778">
        <v>1199</v>
      </c>
      <c r="R13" s="779"/>
      <c r="S13" s="779"/>
      <c r="T13" s="779"/>
      <c r="U13" s="779"/>
      <c r="V13" s="779">
        <v>1022</v>
      </c>
      <c r="W13" s="779"/>
      <c r="X13" s="779"/>
      <c r="Y13" s="779"/>
      <c r="Z13" s="779"/>
      <c r="AA13" s="779">
        <v>177</v>
      </c>
      <c r="AB13" s="779"/>
      <c r="AC13" s="779"/>
      <c r="AD13" s="779"/>
      <c r="AE13" s="780"/>
      <c r="AF13" s="781">
        <v>78</v>
      </c>
      <c r="AG13" s="782"/>
      <c r="AH13" s="782"/>
      <c r="AI13" s="782"/>
      <c r="AJ13" s="783"/>
      <c r="AK13" s="784">
        <v>389</v>
      </c>
      <c r="AL13" s="785"/>
      <c r="AM13" s="785"/>
      <c r="AN13" s="785"/>
      <c r="AO13" s="785"/>
      <c r="AP13" s="785">
        <v>459</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375</v>
      </c>
      <c r="B23" s="810" t="s">
        <v>376</v>
      </c>
      <c r="C23" s="811"/>
      <c r="D23" s="811"/>
      <c r="E23" s="811"/>
      <c r="F23" s="811"/>
      <c r="G23" s="811"/>
      <c r="H23" s="811"/>
      <c r="I23" s="811"/>
      <c r="J23" s="811"/>
      <c r="K23" s="811"/>
      <c r="L23" s="811"/>
      <c r="M23" s="811"/>
      <c r="N23" s="811"/>
      <c r="O23" s="811"/>
      <c r="P23" s="812"/>
      <c r="Q23" s="813">
        <v>52113</v>
      </c>
      <c r="R23" s="814"/>
      <c r="S23" s="814"/>
      <c r="T23" s="814"/>
      <c r="U23" s="814"/>
      <c r="V23" s="814">
        <v>49015</v>
      </c>
      <c r="W23" s="814"/>
      <c r="X23" s="814"/>
      <c r="Y23" s="814"/>
      <c r="Z23" s="814"/>
      <c r="AA23" s="814">
        <v>3098</v>
      </c>
      <c r="AB23" s="814"/>
      <c r="AC23" s="814"/>
      <c r="AD23" s="814"/>
      <c r="AE23" s="815"/>
      <c r="AF23" s="816">
        <v>2570</v>
      </c>
      <c r="AG23" s="814"/>
      <c r="AH23" s="814"/>
      <c r="AI23" s="814"/>
      <c r="AJ23" s="817"/>
      <c r="AK23" s="818"/>
      <c r="AL23" s="819"/>
      <c r="AM23" s="819"/>
      <c r="AN23" s="819"/>
      <c r="AO23" s="819"/>
      <c r="AP23" s="814">
        <v>26750</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379</v>
      </c>
      <c r="R26" s="738"/>
      <c r="S26" s="738"/>
      <c r="T26" s="738"/>
      <c r="U26" s="739"/>
      <c r="V26" s="737" t="s">
        <v>380</v>
      </c>
      <c r="W26" s="738"/>
      <c r="X26" s="738"/>
      <c r="Y26" s="738"/>
      <c r="Z26" s="739"/>
      <c r="AA26" s="737" t="s">
        <v>381</v>
      </c>
      <c r="AB26" s="738"/>
      <c r="AC26" s="738"/>
      <c r="AD26" s="738"/>
      <c r="AE26" s="738"/>
      <c r="AF26" s="832" t="s">
        <v>382</v>
      </c>
      <c r="AG26" s="833"/>
      <c r="AH26" s="833"/>
      <c r="AI26" s="833"/>
      <c r="AJ26" s="834"/>
      <c r="AK26" s="738" t="s">
        <v>383</v>
      </c>
      <c r="AL26" s="738"/>
      <c r="AM26" s="738"/>
      <c r="AN26" s="738"/>
      <c r="AO26" s="739"/>
      <c r="AP26" s="737" t="s">
        <v>384</v>
      </c>
      <c r="AQ26" s="738"/>
      <c r="AR26" s="738"/>
      <c r="AS26" s="738"/>
      <c r="AT26" s="739"/>
      <c r="AU26" s="737" t="s">
        <v>385</v>
      </c>
      <c r="AV26" s="738"/>
      <c r="AW26" s="738"/>
      <c r="AX26" s="738"/>
      <c r="AY26" s="739"/>
      <c r="AZ26" s="737" t="s">
        <v>386</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387</v>
      </c>
      <c r="C28" s="752"/>
      <c r="D28" s="752"/>
      <c r="E28" s="752"/>
      <c r="F28" s="752"/>
      <c r="G28" s="752"/>
      <c r="H28" s="752"/>
      <c r="I28" s="752"/>
      <c r="J28" s="752"/>
      <c r="K28" s="752"/>
      <c r="L28" s="752"/>
      <c r="M28" s="752"/>
      <c r="N28" s="752"/>
      <c r="O28" s="752"/>
      <c r="P28" s="753"/>
      <c r="Q28" s="842">
        <v>14587</v>
      </c>
      <c r="R28" s="843"/>
      <c r="S28" s="843"/>
      <c r="T28" s="843"/>
      <c r="U28" s="843"/>
      <c r="V28" s="843">
        <v>13920</v>
      </c>
      <c r="W28" s="843"/>
      <c r="X28" s="843"/>
      <c r="Y28" s="843"/>
      <c r="Z28" s="843"/>
      <c r="AA28" s="843">
        <v>667</v>
      </c>
      <c r="AB28" s="843"/>
      <c r="AC28" s="843"/>
      <c r="AD28" s="843"/>
      <c r="AE28" s="844"/>
      <c r="AF28" s="845">
        <v>667</v>
      </c>
      <c r="AG28" s="843"/>
      <c r="AH28" s="843"/>
      <c r="AI28" s="843"/>
      <c r="AJ28" s="846"/>
      <c r="AK28" s="847">
        <v>2393</v>
      </c>
      <c r="AL28" s="838"/>
      <c r="AM28" s="838"/>
      <c r="AN28" s="838"/>
      <c r="AO28" s="838"/>
      <c r="AP28" s="838" t="s">
        <v>487</v>
      </c>
      <c r="AQ28" s="838"/>
      <c r="AR28" s="838"/>
      <c r="AS28" s="838"/>
      <c r="AT28" s="838"/>
      <c r="AU28" s="838" t="s">
        <v>487</v>
      </c>
      <c r="AV28" s="838"/>
      <c r="AW28" s="838"/>
      <c r="AX28" s="838"/>
      <c r="AY28" s="838"/>
      <c r="AZ28" s="839" t="s">
        <v>487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388</v>
      </c>
      <c r="C29" s="776"/>
      <c r="D29" s="776"/>
      <c r="E29" s="776"/>
      <c r="F29" s="776"/>
      <c r="G29" s="776"/>
      <c r="H29" s="776"/>
      <c r="I29" s="776"/>
      <c r="J29" s="776"/>
      <c r="K29" s="776"/>
      <c r="L29" s="776"/>
      <c r="M29" s="776"/>
      <c r="N29" s="776"/>
      <c r="O29" s="776"/>
      <c r="P29" s="777"/>
      <c r="Q29" s="778">
        <v>5861</v>
      </c>
      <c r="R29" s="779"/>
      <c r="S29" s="779"/>
      <c r="T29" s="779"/>
      <c r="U29" s="779"/>
      <c r="V29" s="779">
        <v>5637</v>
      </c>
      <c r="W29" s="779"/>
      <c r="X29" s="779"/>
      <c r="Y29" s="779"/>
      <c r="Z29" s="779"/>
      <c r="AA29" s="779">
        <v>224</v>
      </c>
      <c r="AB29" s="779"/>
      <c r="AC29" s="779"/>
      <c r="AD29" s="779"/>
      <c r="AE29" s="780"/>
      <c r="AF29" s="781">
        <v>224</v>
      </c>
      <c r="AG29" s="782"/>
      <c r="AH29" s="782"/>
      <c r="AI29" s="782"/>
      <c r="AJ29" s="783"/>
      <c r="AK29" s="850">
        <v>813</v>
      </c>
      <c r="AL29" s="851"/>
      <c r="AM29" s="851"/>
      <c r="AN29" s="851"/>
      <c r="AO29" s="851"/>
      <c r="AP29" s="851" t="s">
        <v>487</v>
      </c>
      <c r="AQ29" s="851"/>
      <c r="AR29" s="851"/>
      <c r="AS29" s="851"/>
      <c r="AT29" s="851"/>
      <c r="AU29" s="851" t="s">
        <v>487</v>
      </c>
      <c r="AV29" s="851"/>
      <c r="AW29" s="851"/>
      <c r="AX29" s="851"/>
      <c r="AY29" s="851"/>
      <c r="AZ29" s="852" t="s">
        <v>487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389</v>
      </c>
      <c r="C30" s="776"/>
      <c r="D30" s="776"/>
      <c r="E30" s="776"/>
      <c r="F30" s="776"/>
      <c r="G30" s="776"/>
      <c r="H30" s="776"/>
      <c r="I30" s="776"/>
      <c r="J30" s="776"/>
      <c r="K30" s="776"/>
      <c r="L30" s="776"/>
      <c r="M30" s="776"/>
      <c r="N30" s="776"/>
      <c r="O30" s="776"/>
      <c r="P30" s="777"/>
      <c r="Q30" s="778">
        <v>982</v>
      </c>
      <c r="R30" s="779"/>
      <c r="S30" s="779"/>
      <c r="T30" s="779"/>
      <c r="U30" s="779"/>
      <c r="V30" s="779">
        <v>974</v>
      </c>
      <c r="W30" s="779"/>
      <c r="X30" s="779"/>
      <c r="Y30" s="779"/>
      <c r="Z30" s="779"/>
      <c r="AA30" s="779">
        <v>8</v>
      </c>
      <c r="AB30" s="779"/>
      <c r="AC30" s="779"/>
      <c r="AD30" s="779"/>
      <c r="AE30" s="780"/>
      <c r="AF30" s="781">
        <v>8</v>
      </c>
      <c r="AG30" s="782"/>
      <c r="AH30" s="782"/>
      <c r="AI30" s="782"/>
      <c r="AJ30" s="783"/>
      <c r="AK30" s="850">
        <v>176</v>
      </c>
      <c r="AL30" s="851"/>
      <c r="AM30" s="851"/>
      <c r="AN30" s="851"/>
      <c r="AO30" s="851"/>
      <c r="AP30" s="851" t="s">
        <v>487</v>
      </c>
      <c r="AQ30" s="851"/>
      <c r="AR30" s="851"/>
      <c r="AS30" s="851"/>
      <c r="AT30" s="851"/>
      <c r="AU30" s="851" t="s">
        <v>487</v>
      </c>
      <c r="AV30" s="851"/>
      <c r="AW30" s="851"/>
      <c r="AX30" s="851"/>
      <c r="AY30" s="851"/>
      <c r="AZ30" s="852" t="s">
        <v>487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390</v>
      </c>
      <c r="C31" s="776"/>
      <c r="D31" s="776"/>
      <c r="E31" s="776"/>
      <c r="F31" s="776"/>
      <c r="G31" s="776"/>
      <c r="H31" s="776"/>
      <c r="I31" s="776"/>
      <c r="J31" s="776"/>
      <c r="K31" s="776"/>
      <c r="L31" s="776"/>
      <c r="M31" s="776"/>
      <c r="N31" s="776"/>
      <c r="O31" s="776"/>
      <c r="P31" s="777"/>
      <c r="Q31" s="778">
        <v>683</v>
      </c>
      <c r="R31" s="779"/>
      <c r="S31" s="779"/>
      <c r="T31" s="779"/>
      <c r="U31" s="779"/>
      <c r="V31" s="779">
        <v>632</v>
      </c>
      <c r="W31" s="779"/>
      <c r="X31" s="779"/>
      <c r="Y31" s="779"/>
      <c r="Z31" s="779"/>
      <c r="AA31" s="779">
        <v>51</v>
      </c>
      <c r="AB31" s="779"/>
      <c r="AC31" s="779"/>
      <c r="AD31" s="779"/>
      <c r="AE31" s="780"/>
      <c r="AF31" s="781">
        <v>51</v>
      </c>
      <c r="AG31" s="782"/>
      <c r="AH31" s="782"/>
      <c r="AI31" s="782"/>
      <c r="AJ31" s="783"/>
      <c r="AK31" s="850">
        <v>316</v>
      </c>
      <c r="AL31" s="851"/>
      <c r="AM31" s="851"/>
      <c r="AN31" s="851"/>
      <c r="AO31" s="851"/>
      <c r="AP31" s="851" t="s">
        <v>487</v>
      </c>
      <c r="AQ31" s="851"/>
      <c r="AR31" s="851"/>
      <c r="AS31" s="851"/>
      <c r="AT31" s="851"/>
      <c r="AU31" s="851" t="s">
        <v>487</v>
      </c>
      <c r="AV31" s="851"/>
      <c r="AW31" s="851"/>
      <c r="AX31" s="851"/>
      <c r="AY31" s="851"/>
      <c r="AZ31" s="852" t="s">
        <v>487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391</v>
      </c>
      <c r="C32" s="776"/>
      <c r="D32" s="776"/>
      <c r="E32" s="776"/>
      <c r="F32" s="776"/>
      <c r="G32" s="776"/>
      <c r="H32" s="776"/>
      <c r="I32" s="776"/>
      <c r="J32" s="776"/>
      <c r="K32" s="776"/>
      <c r="L32" s="776"/>
      <c r="M32" s="776"/>
      <c r="N32" s="776"/>
      <c r="O32" s="776"/>
      <c r="P32" s="777"/>
      <c r="Q32" s="778">
        <v>131</v>
      </c>
      <c r="R32" s="779"/>
      <c r="S32" s="779"/>
      <c r="T32" s="779"/>
      <c r="U32" s="779"/>
      <c r="V32" s="779">
        <v>111</v>
      </c>
      <c r="W32" s="779"/>
      <c r="X32" s="779"/>
      <c r="Y32" s="779"/>
      <c r="Z32" s="779"/>
      <c r="AA32" s="779">
        <v>20</v>
      </c>
      <c r="AB32" s="779"/>
      <c r="AC32" s="779"/>
      <c r="AD32" s="779"/>
      <c r="AE32" s="780"/>
      <c r="AF32" s="781">
        <v>20</v>
      </c>
      <c r="AG32" s="782"/>
      <c r="AH32" s="782"/>
      <c r="AI32" s="782"/>
      <c r="AJ32" s="783"/>
      <c r="AK32" s="850">
        <v>29</v>
      </c>
      <c r="AL32" s="851"/>
      <c r="AM32" s="851"/>
      <c r="AN32" s="851"/>
      <c r="AO32" s="851"/>
      <c r="AP32" s="851" t="s">
        <v>487</v>
      </c>
      <c r="AQ32" s="851"/>
      <c r="AR32" s="851"/>
      <c r="AS32" s="851"/>
      <c r="AT32" s="851"/>
      <c r="AU32" s="851" t="s">
        <v>487</v>
      </c>
      <c r="AV32" s="851"/>
      <c r="AW32" s="851"/>
      <c r="AX32" s="851"/>
      <c r="AY32" s="851"/>
      <c r="AZ32" s="852" t="s">
        <v>487</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9</v>
      </c>
      <c r="R33" s="779"/>
      <c r="S33" s="779"/>
      <c r="T33" s="779"/>
      <c r="U33" s="779"/>
      <c r="V33" s="779">
        <v>6</v>
      </c>
      <c r="W33" s="779"/>
      <c r="X33" s="779"/>
      <c r="Y33" s="779"/>
      <c r="Z33" s="779"/>
      <c r="AA33" s="779">
        <v>3</v>
      </c>
      <c r="AB33" s="779"/>
      <c r="AC33" s="779"/>
      <c r="AD33" s="779"/>
      <c r="AE33" s="780"/>
      <c r="AF33" s="781">
        <v>3</v>
      </c>
      <c r="AG33" s="782"/>
      <c r="AH33" s="782"/>
      <c r="AI33" s="782"/>
      <c r="AJ33" s="783"/>
      <c r="AK33" s="851" t="s">
        <v>487</v>
      </c>
      <c r="AL33" s="851"/>
      <c r="AM33" s="851"/>
      <c r="AN33" s="851"/>
      <c r="AO33" s="851"/>
      <c r="AP33" s="851" t="s">
        <v>487</v>
      </c>
      <c r="AQ33" s="851"/>
      <c r="AR33" s="851"/>
      <c r="AS33" s="851"/>
      <c r="AT33" s="851"/>
      <c r="AU33" s="851" t="s">
        <v>487</v>
      </c>
      <c r="AV33" s="851"/>
      <c r="AW33" s="851"/>
      <c r="AX33" s="851"/>
      <c r="AY33" s="851"/>
      <c r="AZ33" s="852" t="s">
        <v>487</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2408</v>
      </c>
      <c r="R34" s="779"/>
      <c r="S34" s="779"/>
      <c r="T34" s="779"/>
      <c r="U34" s="779"/>
      <c r="V34" s="779">
        <v>2230</v>
      </c>
      <c r="W34" s="779"/>
      <c r="X34" s="779"/>
      <c r="Y34" s="779"/>
      <c r="Z34" s="779"/>
      <c r="AA34" s="779">
        <v>178</v>
      </c>
      <c r="AB34" s="779"/>
      <c r="AC34" s="779"/>
      <c r="AD34" s="779"/>
      <c r="AE34" s="780"/>
      <c r="AF34" s="781">
        <v>1199</v>
      </c>
      <c r="AG34" s="782"/>
      <c r="AH34" s="782"/>
      <c r="AI34" s="782"/>
      <c r="AJ34" s="783"/>
      <c r="AK34" s="850">
        <v>23</v>
      </c>
      <c r="AL34" s="851"/>
      <c r="AM34" s="851"/>
      <c r="AN34" s="851"/>
      <c r="AO34" s="851"/>
      <c r="AP34" s="851">
        <v>4420</v>
      </c>
      <c r="AQ34" s="851"/>
      <c r="AR34" s="851"/>
      <c r="AS34" s="851"/>
      <c r="AT34" s="851"/>
      <c r="AU34" s="851">
        <v>0</v>
      </c>
      <c r="AV34" s="851"/>
      <c r="AW34" s="851"/>
      <c r="AX34" s="851"/>
      <c r="AY34" s="851"/>
      <c r="AZ34" s="852" t="s">
        <v>487</v>
      </c>
      <c r="BA34" s="852"/>
      <c r="BB34" s="852"/>
      <c r="BC34" s="852"/>
      <c r="BD34" s="852"/>
      <c r="BE34" s="848" t="s">
        <v>394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395</v>
      </c>
      <c r="C35" s="776"/>
      <c r="D35" s="776"/>
      <c r="E35" s="776"/>
      <c r="F35" s="776"/>
      <c r="G35" s="776"/>
      <c r="H35" s="776"/>
      <c r="I35" s="776"/>
      <c r="J35" s="776"/>
      <c r="K35" s="776"/>
      <c r="L35" s="776"/>
      <c r="M35" s="776"/>
      <c r="N35" s="776"/>
      <c r="O35" s="776"/>
      <c r="P35" s="777"/>
      <c r="Q35" s="778">
        <v>2474</v>
      </c>
      <c r="R35" s="779"/>
      <c r="S35" s="779"/>
      <c r="T35" s="779"/>
      <c r="U35" s="779"/>
      <c r="V35" s="779">
        <v>2389</v>
      </c>
      <c r="W35" s="779"/>
      <c r="X35" s="779"/>
      <c r="Y35" s="779"/>
      <c r="Z35" s="779"/>
      <c r="AA35" s="779">
        <v>85</v>
      </c>
      <c r="AB35" s="779"/>
      <c r="AC35" s="779"/>
      <c r="AD35" s="779"/>
      <c r="AE35" s="780"/>
      <c r="AF35" s="781">
        <v>397</v>
      </c>
      <c r="AG35" s="782"/>
      <c r="AH35" s="782"/>
      <c r="AI35" s="782"/>
      <c r="AJ35" s="783"/>
      <c r="AK35" s="850">
        <v>911</v>
      </c>
      <c r="AL35" s="851"/>
      <c r="AM35" s="851"/>
      <c r="AN35" s="851"/>
      <c r="AO35" s="851"/>
      <c r="AP35" s="851">
        <v>8585</v>
      </c>
      <c r="AQ35" s="851"/>
      <c r="AR35" s="851"/>
      <c r="AS35" s="851"/>
      <c r="AT35" s="851"/>
      <c r="AU35" s="851">
        <v>5666</v>
      </c>
      <c r="AV35" s="851"/>
      <c r="AW35" s="851"/>
      <c r="AX35" s="851"/>
      <c r="AY35" s="851"/>
      <c r="AZ35" s="852" t="s">
        <v>487</v>
      </c>
      <c r="BA35" s="852"/>
      <c r="BB35" s="852"/>
      <c r="BC35" s="852"/>
      <c r="BD35" s="852"/>
      <c r="BE35" s="848" t="s">
        <v>394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375</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2568</v>
      </c>
      <c r="AG63" s="862"/>
      <c r="AH63" s="862"/>
      <c r="AI63" s="862"/>
      <c r="AJ63" s="863"/>
      <c r="AK63" s="864"/>
      <c r="AL63" s="859"/>
      <c r="AM63" s="859"/>
      <c r="AN63" s="859"/>
      <c r="AO63" s="859"/>
      <c r="AP63" s="862">
        <v>13005</v>
      </c>
      <c r="AQ63" s="862"/>
      <c r="AR63" s="862"/>
      <c r="AS63" s="862"/>
      <c r="AT63" s="862"/>
      <c r="AU63" s="862">
        <v>5666</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399</v>
      </c>
      <c r="B66" s="761"/>
      <c r="C66" s="761"/>
      <c r="D66" s="761"/>
      <c r="E66" s="761"/>
      <c r="F66" s="761"/>
      <c r="G66" s="761"/>
      <c r="H66" s="761"/>
      <c r="I66" s="761"/>
      <c r="J66" s="761"/>
      <c r="K66" s="761"/>
      <c r="L66" s="761"/>
      <c r="M66" s="761"/>
      <c r="N66" s="761"/>
      <c r="O66" s="761"/>
      <c r="P66" s="762"/>
      <c r="Q66" s="737" t="s">
        <v>379</v>
      </c>
      <c r="R66" s="738"/>
      <c r="S66" s="738"/>
      <c r="T66" s="738"/>
      <c r="U66" s="739"/>
      <c r="V66" s="737" t="s">
        <v>380</v>
      </c>
      <c r="W66" s="738"/>
      <c r="X66" s="738"/>
      <c r="Y66" s="738"/>
      <c r="Z66" s="739"/>
      <c r="AA66" s="737" t="s">
        <v>381</v>
      </c>
      <c r="AB66" s="738"/>
      <c r="AC66" s="738"/>
      <c r="AD66" s="738"/>
      <c r="AE66" s="739"/>
      <c r="AF66" s="872" t="s">
        <v>382</v>
      </c>
      <c r="AG66" s="833"/>
      <c r="AH66" s="833"/>
      <c r="AI66" s="833"/>
      <c r="AJ66" s="873"/>
      <c r="AK66" s="737" t="s">
        <v>383</v>
      </c>
      <c r="AL66" s="761"/>
      <c r="AM66" s="761"/>
      <c r="AN66" s="761"/>
      <c r="AO66" s="762"/>
      <c r="AP66" s="737" t="s">
        <v>384</v>
      </c>
      <c r="AQ66" s="738"/>
      <c r="AR66" s="738"/>
      <c r="AS66" s="738"/>
      <c r="AT66" s="739"/>
      <c r="AU66" s="737" t="s">
        <v>400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1914</v>
      </c>
      <c r="R68" s="886"/>
      <c r="S68" s="886"/>
      <c r="T68" s="886"/>
      <c r="U68" s="886"/>
      <c r="V68" s="886">
        <v>1838</v>
      </c>
      <c r="W68" s="886"/>
      <c r="X68" s="886"/>
      <c r="Y68" s="886"/>
      <c r="Z68" s="886"/>
      <c r="AA68" s="886">
        <v>77</v>
      </c>
      <c r="AB68" s="886"/>
      <c r="AC68" s="886"/>
      <c r="AD68" s="886"/>
      <c r="AE68" s="886"/>
      <c r="AF68" s="886">
        <v>77</v>
      </c>
      <c r="AG68" s="886"/>
      <c r="AH68" s="886"/>
      <c r="AI68" s="886"/>
      <c r="AJ68" s="886"/>
      <c r="AK68" s="886" t="s">
        <v>487</v>
      </c>
      <c r="AL68" s="886"/>
      <c r="AM68" s="886"/>
      <c r="AN68" s="886"/>
      <c r="AO68" s="886"/>
      <c r="AP68" s="886">
        <v>428</v>
      </c>
      <c r="AQ68" s="886"/>
      <c r="AR68" s="886"/>
      <c r="AS68" s="886"/>
      <c r="AT68" s="886"/>
      <c r="AU68" s="886">
        <v>242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49048</v>
      </c>
      <c r="R69" s="851"/>
      <c r="S69" s="851"/>
      <c r="T69" s="851"/>
      <c r="U69" s="851"/>
      <c r="V69" s="851">
        <v>47631</v>
      </c>
      <c r="W69" s="851"/>
      <c r="X69" s="851"/>
      <c r="Y69" s="851"/>
      <c r="Z69" s="851"/>
      <c r="AA69" s="851">
        <v>1417</v>
      </c>
      <c r="AB69" s="851"/>
      <c r="AC69" s="851"/>
      <c r="AD69" s="851"/>
      <c r="AE69" s="851"/>
      <c r="AF69" s="851">
        <v>1417</v>
      </c>
      <c r="AG69" s="851"/>
      <c r="AH69" s="851"/>
      <c r="AI69" s="851"/>
      <c r="AJ69" s="851"/>
      <c r="AK69" s="851" t="s">
        <v>487</v>
      </c>
      <c r="AL69" s="851"/>
      <c r="AM69" s="851"/>
      <c r="AN69" s="851"/>
      <c r="AO69" s="851"/>
      <c r="AP69" s="851" t="s">
        <v>487</v>
      </c>
      <c r="AQ69" s="851"/>
      <c r="AR69" s="851"/>
      <c r="AS69" s="851"/>
      <c r="AT69" s="851"/>
      <c r="AU69" s="851" t="s">
        <v>487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1551</v>
      </c>
      <c r="R70" s="851"/>
      <c r="S70" s="851"/>
      <c r="T70" s="851"/>
      <c r="U70" s="851"/>
      <c r="V70" s="851">
        <v>1512</v>
      </c>
      <c r="W70" s="851"/>
      <c r="X70" s="851"/>
      <c r="Y70" s="851"/>
      <c r="Z70" s="851"/>
      <c r="AA70" s="851">
        <v>38</v>
      </c>
      <c r="AB70" s="851"/>
      <c r="AC70" s="851"/>
      <c r="AD70" s="851"/>
      <c r="AE70" s="851"/>
      <c r="AF70" s="851">
        <v>38</v>
      </c>
      <c r="AG70" s="851"/>
      <c r="AH70" s="851"/>
      <c r="AI70" s="851"/>
      <c r="AJ70" s="851"/>
      <c r="AK70" s="851" t="s">
        <v>487</v>
      </c>
      <c r="AL70" s="851"/>
      <c r="AM70" s="851"/>
      <c r="AN70" s="851"/>
      <c r="AO70" s="851"/>
      <c r="AP70" s="851" t="s">
        <v>487</v>
      </c>
      <c r="AQ70" s="851"/>
      <c r="AR70" s="851"/>
      <c r="AS70" s="851"/>
      <c r="AT70" s="851"/>
      <c r="AU70" s="851" t="s">
        <v>487</v>
      </c>
      <c r="AV70" s="851"/>
      <c r="AW70" s="851"/>
      <c r="AX70" s="851"/>
      <c r="AY70" s="851"/>
      <c r="AZ70" s="897" t="s">
        <v>550</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653677</v>
      </c>
      <c r="R71" s="851"/>
      <c r="S71" s="851"/>
      <c r="T71" s="851"/>
      <c r="U71" s="851"/>
      <c r="V71" s="851">
        <v>638723</v>
      </c>
      <c r="W71" s="851"/>
      <c r="X71" s="851"/>
      <c r="Y71" s="851"/>
      <c r="Z71" s="851"/>
      <c r="AA71" s="851">
        <v>14954</v>
      </c>
      <c r="AB71" s="851"/>
      <c r="AC71" s="851"/>
      <c r="AD71" s="851"/>
      <c r="AE71" s="851"/>
      <c r="AF71" s="851">
        <v>14954</v>
      </c>
      <c r="AG71" s="851"/>
      <c r="AH71" s="851"/>
      <c r="AI71" s="851"/>
      <c r="AJ71" s="851"/>
      <c r="AK71" s="851">
        <v>3939</v>
      </c>
      <c r="AL71" s="851"/>
      <c r="AM71" s="851"/>
      <c r="AN71" s="851"/>
      <c r="AO71" s="851"/>
      <c r="AP71" s="851" t="s">
        <v>487</v>
      </c>
      <c r="AQ71" s="851"/>
      <c r="AR71" s="851"/>
      <c r="AS71" s="851"/>
      <c r="AT71" s="851"/>
      <c r="AU71" s="851" t="s">
        <v>487</v>
      </c>
      <c r="AV71" s="851"/>
      <c r="AW71" s="851"/>
      <c r="AX71" s="851"/>
      <c r="AY71" s="851"/>
      <c r="AZ71" s="897" t="s">
        <v>551</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28888</v>
      </c>
      <c r="R72" s="851"/>
      <c r="S72" s="851"/>
      <c r="T72" s="851"/>
      <c r="U72" s="851"/>
      <c r="V72" s="851">
        <v>27514</v>
      </c>
      <c r="W72" s="851"/>
      <c r="X72" s="851"/>
      <c r="Y72" s="851"/>
      <c r="Z72" s="851"/>
      <c r="AA72" s="851">
        <v>1374</v>
      </c>
      <c r="AB72" s="851"/>
      <c r="AC72" s="851"/>
      <c r="AD72" s="851"/>
      <c r="AE72" s="851"/>
      <c r="AF72" s="851">
        <v>1374</v>
      </c>
      <c r="AG72" s="851"/>
      <c r="AH72" s="851"/>
      <c r="AI72" s="851"/>
      <c r="AJ72" s="851"/>
      <c r="AK72" s="851">
        <v>22</v>
      </c>
      <c r="AL72" s="851"/>
      <c r="AM72" s="851"/>
      <c r="AN72" s="851"/>
      <c r="AO72" s="851"/>
      <c r="AP72" s="851" t="s">
        <v>487</v>
      </c>
      <c r="AQ72" s="851"/>
      <c r="AR72" s="851"/>
      <c r="AS72" s="851"/>
      <c r="AT72" s="851"/>
      <c r="AU72" s="851" t="s">
        <v>487</v>
      </c>
      <c r="AV72" s="851"/>
      <c r="AW72" s="851"/>
      <c r="AX72" s="851"/>
      <c r="AY72" s="851"/>
      <c r="AZ72" s="897" t="s">
        <v>550</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548</v>
      </c>
      <c r="C73" s="894"/>
      <c r="D73" s="894"/>
      <c r="E73" s="894"/>
      <c r="F73" s="894"/>
      <c r="G73" s="894"/>
      <c r="H73" s="894"/>
      <c r="I73" s="894"/>
      <c r="J73" s="894"/>
      <c r="K73" s="894"/>
      <c r="L73" s="894"/>
      <c r="M73" s="894"/>
      <c r="N73" s="894"/>
      <c r="O73" s="894"/>
      <c r="P73" s="895"/>
      <c r="Q73" s="896">
        <v>366</v>
      </c>
      <c r="R73" s="851"/>
      <c r="S73" s="851"/>
      <c r="T73" s="851"/>
      <c r="U73" s="851"/>
      <c r="V73" s="851">
        <v>149</v>
      </c>
      <c r="W73" s="851"/>
      <c r="X73" s="851"/>
      <c r="Y73" s="851"/>
      <c r="Z73" s="851"/>
      <c r="AA73" s="851">
        <v>218</v>
      </c>
      <c r="AB73" s="851"/>
      <c r="AC73" s="851"/>
      <c r="AD73" s="851"/>
      <c r="AE73" s="851"/>
      <c r="AF73" s="851">
        <v>218</v>
      </c>
      <c r="AG73" s="851"/>
      <c r="AH73" s="851"/>
      <c r="AI73" s="851"/>
      <c r="AJ73" s="851"/>
      <c r="AK73" s="851" t="s">
        <v>487</v>
      </c>
      <c r="AL73" s="851"/>
      <c r="AM73" s="851"/>
      <c r="AN73" s="851"/>
      <c r="AO73" s="851"/>
      <c r="AP73" s="851" t="s">
        <v>487</v>
      </c>
      <c r="AQ73" s="851"/>
      <c r="AR73" s="851"/>
      <c r="AS73" s="851"/>
      <c r="AT73" s="851"/>
      <c r="AU73" s="851" t="s">
        <v>487</v>
      </c>
      <c r="AV73" s="851"/>
      <c r="AW73" s="851"/>
      <c r="AX73" s="851"/>
      <c r="AY73" s="851"/>
      <c r="AZ73" s="897" t="s">
        <v>552</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549</v>
      </c>
      <c r="C74" s="894"/>
      <c r="D74" s="894"/>
      <c r="E74" s="894"/>
      <c r="F74" s="894"/>
      <c r="G74" s="894"/>
      <c r="H74" s="894"/>
      <c r="I74" s="894"/>
      <c r="J74" s="894"/>
      <c r="K74" s="894"/>
      <c r="L74" s="894"/>
      <c r="M74" s="894"/>
      <c r="N74" s="894"/>
      <c r="O74" s="894"/>
      <c r="P74" s="895"/>
      <c r="Q74" s="896">
        <v>437</v>
      </c>
      <c r="R74" s="851"/>
      <c r="S74" s="851"/>
      <c r="T74" s="851"/>
      <c r="U74" s="851"/>
      <c r="V74" s="851">
        <v>412</v>
      </c>
      <c r="W74" s="851"/>
      <c r="X74" s="851"/>
      <c r="Y74" s="851"/>
      <c r="Z74" s="851"/>
      <c r="AA74" s="851">
        <v>25</v>
      </c>
      <c r="AB74" s="851"/>
      <c r="AC74" s="851"/>
      <c r="AD74" s="851"/>
      <c r="AE74" s="851"/>
      <c r="AF74" s="851">
        <v>25</v>
      </c>
      <c r="AG74" s="851"/>
      <c r="AH74" s="851"/>
      <c r="AI74" s="851"/>
      <c r="AJ74" s="851"/>
      <c r="AK74" s="851">
        <v>90</v>
      </c>
      <c r="AL74" s="851"/>
      <c r="AM74" s="851"/>
      <c r="AN74" s="851"/>
      <c r="AO74" s="851"/>
      <c r="AP74" s="851" t="s">
        <v>487</v>
      </c>
      <c r="AQ74" s="851"/>
      <c r="AR74" s="851"/>
      <c r="AS74" s="851"/>
      <c r="AT74" s="851"/>
      <c r="AU74" s="851" t="s">
        <v>487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375</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118269</v>
      </c>
      <c r="AG88" s="862"/>
      <c r="AH88" s="862"/>
      <c r="AI88" s="862"/>
      <c r="AJ88" s="862"/>
      <c r="AK88" s="859"/>
      <c r="AL88" s="859"/>
      <c r="AM88" s="859"/>
      <c r="AN88" s="859"/>
      <c r="AO88" s="859"/>
      <c r="AP88" s="862">
        <v>428</v>
      </c>
      <c r="AQ88" s="862"/>
      <c r="AR88" s="862"/>
      <c r="AS88" s="862"/>
      <c r="AT88" s="862"/>
      <c r="AU88" s="862">
        <v>242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365</v>
      </c>
      <c r="CS102" s="870"/>
      <c r="CT102" s="870"/>
      <c r="CU102" s="870"/>
      <c r="CV102" s="913"/>
      <c r="CW102" s="912">
        <v>38</v>
      </c>
      <c r="CX102" s="870"/>
      <c r="CY102" s="870"/>
      <c r="CZ102" s="870"/>
      <c r="DA102" s="913"/>
      <c r="DB102" s="912">
        <v>2128</v>
      </c>
      <c r="DC102" s="870"/>
      <c r="DD102" s="870"/>
      <c r="DE102" s="870"/>
      <c r="DF102" s="913"/>
      <c r="DG102" s="912">
        <v>3552</v>
      </c>
      <c r="DH102" s="870"/>
      <c r="DI102" s="870"/>
      <c r="DJ102" s="870"/>
      <c r="DK102" s="913"/>
      <c r="DL102" s="912" t="s">
        <v>487</v>
      </c>
      <c r="DM102" s="870"/>
      <c r="DN102" s="870"/>
      <c r="DO102" s="870"/>
      <c r="DP102" s="913"/>
      <c r="DQ102" s="912" t="s">
        <v>487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289</v>
      </c>
      <c r="AG109" s="915"/>
      <c r="AH109" s="915"/>
      <c r="AI109" s="915"/>
      <c r="AJ109" s="916"/>
      <c r="AK109" s="914" t="s">
        <v>288</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289</v>
      </c>
      <c r="BW109" s="915"/>
      <c r="BX109" s="915"/>
      <c r="BY109" s="915"/>
      <c r="BZ109" s="916"/>
      <c r="CA109" s="914" t="s">
        <v>288</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289</v>
      </c>
      <c r="DM109" s="915"/>
      <c r="DN109" s="915"/>
      <c r="DO109" s="915"/>
      <c r="DP109" s="916"/>
      <c r="DQ109" s="914" t="s">
        <v>288</v>
      </c>
      <c r="DR109" s="915"/>
      <c r="DS109" s="915"/>
      <c r="DT109" s="915"/>
      <c r="DU109" s="916"/>
      <c r="DV109" s="914" t="s">
        <v>411</v>
      </c>
      <c r="DW109" s="915"/>
      <c r="DX109" s="915"/>
      <c r="DY109" s="915"/>
      <c r="DZ109" s="917"/>
    </row>
    <row r="110" spans="1:131" s="199" customFormat="1" ht="26.25" customHeight="1">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2400367</v>
      </c>
      <c r="AB110" s="922"/>
      <c r="AC110" s="922"/>
      <c r="AD110" s="922"/>
      <c r="AE110" s="923"/>
      <c r="AF110" s="924">
        <v>2427850</v>
      </c>
      <c r="AG110" s="922"/>
      <c r="AH110" s="922"/>
      <c r="AI110" s="922"/>
      <c r="AJ110" s="923"/>
      <c r="AK110" s="924">
        <v>2614113</v>
      </c>
      <c r="AL110" s="922"/>
      <c r="AM110" s="922"/>
      <c r="AN110" s="922"/>
      <c r="AO110" s="923"/>
      <c r="AP110" s="925">
        <v>9.6999999999999993</v>
      </c>
      <c r="AQ110" s="926"/>
      <c r="AR110" s="926"/>
      <c r="AS110" s="926"/>
      <c r="AT110" s="927"/>
      <c r="AU110" s="928" t="s">
        <v>62</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25460952</v>
      </c>
      <c r="BR110" s="957"/>
      <c r="BS110" s="957"/>
      <c r="BT110" s="957"/>
      <c r="BU110" s="957"/>
      <c r="BV110" s="957">
        <v>26775873</v>
      </c>
      <c r="BW110" s="957"/>
      <c r="BX110" s="957"/>
      <c r="BY110" s="957"/>
      <c r="BZ110" s="957"/>
      <c r="CA110" s="957">
        <v>26749690</v>
      </c>
      <c r="CB110" s="957"/>
      <c r="CC110" s="957"/>
      <c r="CD110" s="957"/>
      <c r="CE110" s="957"/>
      <c r="CF110" s="971">
        <v>98.8</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8932153</v>
      </c>
      <c r="BR111" s="950"/>
      <c r="BS111" s="950"/>
      <c r="BT111" s="950"/>
      <c r="BU111" s="950"/>
      <c r="BV111" s="950">
        <v>6976695</v>
      </c>
      <c r="BW111" s="950"/>
      <c r="BX111" s="950"/>
      <c r="BY111" s="950"/>
      <c r="BZ111" s="950"/>
      <c r="CA111" s="950">
        <v>5691062</v>
      </c>
      <c r="CB111" s="950"/>
      <c r="CC111" s="950"/>
      <c r="CD111" s="950"/>
      <c r="CE111" s="950"/>
      <c r="CF111" s="944">
        <v>21</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6440722</v>
      </c>
      <c r="BR112" s="950"/>
      <c r="BS112" s="950"/>
      <c r="BT112" s="950"/>
      <c r="BU112" s="950"/>
      <c r="BV112" s="950">
        <v>6956733</v>
      </c>
      <c r="BW112" s="950"/>
      <c r="BX112" s="950"/>
      <c r="BY112" s="950"/>
      <c r="BZ112" s="950"/>
      <c r="CA112" s="950">
        <v>6585082</v>
      </c>
      <c r="CB112" s="950"/>
      <c r="CC112" s="950"/>
      <c r="CD112" s="950"/>
      <c r="CE112" s="950"/>
      <c r="CF112" s="944">
        <v>24.3</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740765</v>
      </c>
      <c r="AB113" s="964"/>
      <c r="AC113" s="964"/>
      <c r="AD113" s="964"/>
      <c r="AE113" s="965"/>
      <c r="AF113" s="966">
        <v>581240</v>
      </c>
      <c r="AG113" s="964"/>
      <c r="AH113" s="964"/>
      <c r="AI113" s="964"/>
      <c r="AJ113" s="965"/>
      <c r="AK113" s="966">
        <v>556527</v>
      </c>
      <c r="AL113" s="964"/>
      <c r="AM113" s="964"/>
      <c r="AN113" s="964"/>
      <c r="AO113" s="965"/>
      <c r="AP113" s="967">
        <v>2.1</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474164</v>
      </c>
      <c r="BR113" s="950"/>
      <c r="BS113" s="950"/>
      <c r="BT113" s="950"/>
      <c r="BU113" s="950"/>
      <c r="BV113" s="950">
        <v>349922</v>
      </c>
      <c r="BW113" s="950"/>
      <c r="BX113" s="950"/>
      <c r="BY113" s="950"/>
      <c r="BZ113" s="950"/>
      <c r="CA113" s="950">
        <v>242425</v>
      </c>
      <c r="CB113" s="950"/>
      <c r="CC113" s="950"/>
      <c r="CD113" s="950"/>
      <c r="CE113" s="950"/>
      <c r="CF113" s="944">
        <v>0.9</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85887</v>
      </c>
      <c r="AB114" s="989"/>
      <c r="AC114" s="989"/>
      <c r="AD114" s="989"/>
      <c r="AE114" s="990"/>
      <c r="AF114" s="991">
        <v>90917</v>
      </c>
      <c r="AG114" s="989"/>
      <c r="AH114" s="989"/>
      <c r="AI114" s="989"/>
      <c r="AJ114" s="990"/>
      <c r="AK114" s="991">
        <v>81007</v>
      </c>
      <c r="AL114" s="989"/>
      <c r="AM114" s="989"/>
      <c r="AN114" s="989"/>
      <c r="AO114" s="990"/>
      <c r="AP114" s="992">
        <v>0.3</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7144279</v>
      </c>
      <c r="BR114" s="950"/>
      <c r="BS114" s="950"/>
      <c r="BT114" s="950"/>
      <c r="BU114" s="950"/>
      <c r="BV114" s="950">
        <v>7020510</v>
      </c>
      <c r="BW114" s="950"/>
      <c r="BX114" s="950"/>
      <c r="BY114" s="950"/>
      <c r="BZ114" s="950"/>
      <c r="CA114" s="950">
        <v>6603674</v>
      </c>
      <c r="CB114" s="950"/>
      <c r="CC114" s="950"/>
      <c r="CD114" s="950"/>
      <c r="CE114" s="950"/>
      <c r="CF114" s="944">
        <v>24.4</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47639</v>
      </c>
      <c r="AB115" s="964"/>
      <c r="AC115" s="964"/>
      <c r="AD115" s="964"/>
      <c r="AE115" s="965"/>
      <c r="AF115" s="966">
        <v>109379</v>
      </c>
      <c r="AG115" s="964"/>
      <c r="AH115" s="964"/>
      <c r="AI115" s="964"/>
      <c r="AJ115" s="965"/>
      <c r="AK115" s="966">
        <v>24893</v>
      </c>
      <c r="AL115" s="964"/>
      <c r="AM115" s="964"/>
      <c r="AN115" s="964"/>
      <c r="AO115" s="965"/>
      <c r="AP115" s="967">
        <v>0.1</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v>404</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8915089</v>
      </c>
      <c r="DH115" s="989"/>
      <c r="DI115" s="989"/>
      <c r="DJ115" s="989"/>
      <c r="DK115" s="990"/>
      <c r="DL115" s="991">
        <v>6962734</v>
      </c>
      <c r="DM115" s="989"/>
      <c r="DN115" s="989"/>
      <c r="DO115" s="989"/>
      <c r="DP115" s="990"/>
      <c r="DQ115" s="991">
        <v>5679893</v>
      </c>
      <c r="DR115" s="989"/>
      <c r="DS115" s="989"/>
      <c r="DT115" s="989"/>
      <c r="DU115" s="990"/>
      <c r="DV115" s="992">
        <v>21</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17064</v>
      </c>
      <c r="DH116" s="989"/>
      <c r="DI116" s="989"/>
      <c r="DJ116" s="989"/>
      <c r="DK116" s="990"/>
      <c r="DL116" s="991">
        <v>13961</v>
      </c>
      <c r="DM116" s="989"/>
      <c r="DN116" s="989"/>
      <c r="DO116" s="989"/>
      <c r="DP116" s="990"/>
      <c r="DQ116" s="991">
        <v>11169</v>
      </c>
      <c r="DR116" s="989"/>
      <c r="DS116" s="989"/>
      <c r="DT116" s="989"/>
      <c r="DU116" s="990"/>
      <c r="DV116" s="992">
        <v>0</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3274658</v>
      </c>
      <c r="AB117" s="1007"/>
      <c r="AC117" s="1007"/>
      <c r="AD117" s="1007"/>
      <c r="AE117" s="1008"/>
      <c r="AF117" s="1009">
        <v>3209386</v>
      </c>
      <c r="AG117" s="1007"/>
      <c r="AH117" s="1007"/>
      <c r="AI117" s="1007"/>
      <c r="AJ117" s="1008"/>
      <c r="AK117" s="1009">
        <v>3276540</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289</v>
      </c>
      <c r="AG118" s="915"/>
      <c r="AH118" s="915"/>
      <c r="AI118" s="915"/>
      <c r="AJ118" s="916"/>
      <c r="AK118" s="914" t="s">
        <v>288</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48452674</v>
      </c>
      <c r="BR119" s="1028"/>
      <c r="BS119" s="1028"/>
      <c r="BT119" s="1028"/>
      <c r="BU119" s="1028"/>
      <c r="BV119" s="1028">
        <v>48079733</v>
      </c>
      <c r="BW119" s="1028"/>
      <c r="BX119" s="1028"/>
      <c r="BY119" s="1028"/>
      <c r="BZ119" s="1028"/>
      <c r="CA119" s="1028">
        <v>45871933</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6406178</v>
      </c>
      <c r="BR120" s="957"/>
      <c r="BS120" s="957"/>
      <c r="BT120" s="957"/>
      <c r="BU120" s="957"/>
      <c r="BV120" s="957">
        <v>7753413</v>
      </c>
      <c r="BW120" s="957"/>
      <c r="BX120" s="957"/>
      <c r="BY120" s="957"/>
      <c r="BZ120" s="957"/>
      <c r="CA120" s="957">
        <v>9734320</v>
      </c>
      <c r="CB120" s="957"/>
      <c r="CC120" s="957"/>
      <c r="CD120" s="957"/>
      <c r="CE120" s="957"/>
      <c r="CF120" s="971">
        <v>36</v>
      </c>
      <c r="CG120" s="972"/>
      <c r="CH120" s="972"/>
      <c r="CI120" s="972"/>
      <c r="CJ120" s="972"/>
      <c r="CK120" s="1037" t="s">
        <v>445</v>
      </c>
      <c r="CL120" s="1038"/>
      <c r="CM120" s="1038"/>
      <c r="CN120" s="1038"/>
      <c r="CO120" s="1039"/>
      <c r="CP120" s="1045" t="s">
        <v>395</v>
      </c>
      <c r="CQ120" s="1046"/>
      <c r="CR120" s="1046"/>
      <c r="CS120" s="1046"/>
      <c r="CT120" s="1046"/>
      <c r="CU120" s="1046"/>
      <c r="CV120" s="1046"/>
      <c r="CW120" s="1046"/>
      <c r="CX120" s="1046"/>
      <c r="CY120" s="1046"/>
      <c r="CZ120" s="1046"/>
      <c r="DA120" s="1046"/>
      <c r="DB120" s="1046"/>
      <c r="DC120" s="1046"/>
      <c r="DD120" s="1046"/>
      <c r="DE120" s="1046"/>
      <c r="DF120" s="1047"/>
      <c r="DG120" s="956">
        <v>6091001</v>
      </c>
      <c r="DH120" s="957"/>
      <c r="DI120" s="957"/>
      <c r="DJ120" s="957"/>
      <c r="DK120" s="957"/>
      <c r="DL120" s="957">
        <v>6105702</v>
      </c>
      <c r="DM120" s="957"/>
      <c r="DN120" s="957"/>
      <c r="DO120" s="957"/>
      <c r="DP120" s="957"/>
      <c r="DQ120" s="957">
        <v>5666059</v>
      </c>
      <c r="DR120" s="957"/>
      <c r="DS120" s="957"/>
      <c r="DT120" s="957"/>
      <c r="DU120" s="957"/>
      <c r="DV120" s="958">
        <v>20.9</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10696902</v>
      </c>
      <c r="BR121" s="950"/>
      <c r="BS121" s="950"/>
      <c r="BT121" s="950"/>
      <c r="BU121" s="950"/>
      <c r="BV121" s="950">
        <v>10261025</v>
      </c>
      <c r="BW121" s="950"/>
      <c r="BX121" s="950"/>
      <c r="BY121" s="950"/>
      <c r="BZ121" s="950"/>
      <c r="CA121" s="950">
        <v>10618284</v>
      </c>
      <c r="CB121" s="950"/>
      <c r="CC121" s="950"/>
      <c r="CD121" s="950"/>
      <c r="CE121" s="950"/>
      <c r="CF121" s="944">
        <v>39.200000000000003</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349721</v>
      </c>
      <c r="DH121" s="950"/>
      <c r="DI121" s="950"/>
      <c r="DJ121" s="950"/>
      <c r="DK121" s="950"/>
      <c r="DL121" s="950">
        <v>851031</v>
      </c>
      <c r="DM121" s="950"/>
      <c r="DN121" s="950"/>
      <c r="DO121" s="950"/>
      <c r="DP121" s="950"/>
      <c r="DQ121" s="950">
        <v>919023</v>
      </c>
      <c r="DR121" s="950"/>
      <c r="DS121" s="950"/>
      <c r="DT121" s="950"/>
      <c r="DU121" s="950"/>
      <c r="DV121" s="951">
        <v>3.4</v>
      </c>
      <c r="DW121" s="951"/>
      <c r="DX121" s="951"/>
      <c r="DY121" s="951"/>
      <c r="DZ121" s="952"/>
    </row>
    <row r="122" spans="1:130" s="199" customFormat="1" ht="26.25" customHeight="1">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16845497</v>
      </c>
      <c r="BR122" s="1028"/>
      <c r="BS122" s="1028"/>
      <c r="BT122" s="1028"/>
      <c r="BU122" s="1028"/>
      <c r="BV122" s="1028">
        <v>15794179</v>
      </c>
      <c r="BW122" s="1028"/>
      <c r="BX122" s="1028"/>
      <c r="BY122" s="1028"/>
      <c r="BZ122" s="1028"/>
      <c r="CA122" s="1028">
        <v>14562206</v>
      </c>
      <c r="CB122" s="1028"/>
      <c r="CC122" s="1028"/>
      <c r="CD122" s="1028"/>
      <c r="CE122" s="1028"/>
      <c r="CF122" s="1048">
        <v>53.8</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9" customFormat="1" ht="26.25" customHeight="1">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3413</v>
      </c>
      <c r="AB123" s="989"/>
      <c r="AC123" s="989"/>
      <c r="AD123" s="989"/>
      <c r="AE123" s="990"/>
      <c r="AF123" s="991">
        <v>3103</v>
      </c>
      <c r="AG123" s="989"/>
      <c r="AH123" s="989"/>
      <c r="AI123" s="989"/>
      <c r="AJ123" s="990"/>
      <c r="AK123" s="991">
        <v>2792</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33948577</v>
      </c>
      <c r="BR123" s="1096"/>
      <c r="BS123" s="1096"/>
      <c r="BT123" s="1096"/>
      <c r="BU123" s="1096"/>
      <c r="BV123" s="1096">
        <v>33808617</v>
      </c>
      <c r="BW123" s="1096"/>
      <c r="BX123" s="1096"/>
      <c r="BY123" s="1096"/>
      <c r="BZ123" s="1096"/>
      <c r="CA123" s="1096">
        <v>34914810</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57.1</v>
      </c>
      <c r="BR124" s="1058"/>
      <c r="BS124" s="1058"/>
      <c r="BT124" s="1058"/>
      <c r="BU124" s="1058"/>
      <c r="BV124" s="1058">
        <v>54.9</v>
      </c>
      <c r="BW124" s="1058"/>
      <c r="BX124" s="1058"/>
      <c r="BY124" s="1058"/>
      <c r="BZ124" s="1058"/>
      <c r="CA124" s="1058">
        <v>40.4</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44226</v>
      </c>
      <c r="AB126" s="989"/>
      <c r="AC126" s="989"/>
      <c r="AD126" s="989"/>
      <c r="AE126" s="990"/>
      <c r="AF126" s="991">
        <v>106276</v>
      </c>
      <c r="AG126" s="989"/>
      <c r="AH126" s="989"/>
      <c r="AI126" s="989"/>
      <c r="AJ126" s="990"/>
      <c r="AK126" s="991">
        <v>22101</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503203</v>
      </c>
      <c r="AB128" s="1078"/>
      <c r="AC128" s="1078"/>
      <c r="AD128" s="1078"/>
      <c r="AE128" s="1079"/>
      <c r="AF128" s="1080">
        <v>513792</v>
      </c>
      <c r="AG128" s="1078"/>
      <c r="AH128" s="1078"/>
      <c r="AI128" s="1078"/>
      <c r="AJ128" s="1079"/>
      <c r="AK128" s="1080">
        <v>477379</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222</v>
      </c>
      <c r="BG128" s="1085"/>
      <c r="BH128" s="1085"/>
      <c r="BI128" s="1085"/>
      <c r="BJ128" s="1085"/>
      <c r="BK128" s="1085"/>
      <c r="BL128" s="1086"/>
      <c r="BM128" s="1084">
        <v>11.87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v>404</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27270899</v>
      </c>
      <c r="AB129" s="989"/>
      <c r="AC129" s="989"/>
      <c r="AD129" s="989"/>
      <c r="AE129" s="990"/>
      <c r="AF129" s="991">
        <v>27664672</v>
      </c>
      <c r="AG129" s="989"/>
      <c r="AH129" s="989"/>
      <c r="AI129" s="989"/>
      <c r="AJ129" s="990"/>
      <c r="AK129" s="991">
        <v>28725272</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222</v>
      </c>
      <c r="BG129" s="1099"/>
      <c r="BH129" s="1099"/>
      <c r="BI129" s="1099"/>
      <c r="BJ129" s="1099"/>
      <c r="BK129" s="1099"/>
      <c r="BL129" s="1100"/>
      <c r="BM129" s="1098">
        <v>16.87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1911637</v>
      </c>
      <c r="AB130" s="989"/>
      <c r="AC130" s="989"/>
      <c r="AD130" s="989"/>
      <c r="AE130" s="990"/>
      <c r="AF130" s="991">
        <v>1682132</v>
      </c>
      <c r="AG130" s="989"/>
      <c r="AH130" s="989"/>
      <c r="AI130" s="989"/>
      <c r="AJ130" s="990"/>
      <c r="AK130" s="991">
        <v>1655106</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3.8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25359262</v>
      </c>
      <c r="AB131" s="1014"/>
      <c r="AC131" s="1014"/>
      <c r="AD131" s="1014"/>
      <c r="AE131" s="1015"/>
      <c r="AF131" s="1013">
        <v>25982540</v>
      </c>
      <c r="AG131" s="1014"/>
      <c r="AH131" s="1014"/>
      <c r="AI131" s="1014"/>
      <c r="AJ131" s="1015"/>
      <c r="AK131" s="1013">
        <v>27070166</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40.4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3.390548195</v>
      </c>
      <c r="AB132" s="1130"/>
      <c r="AC132" s="1130"/>
      <c r="AD132" s="1130"/>
      <c r="AE132" s="1131"/>
      <c r="AF132" s="1132">
        <v>3.9005501389999999</v>
      </c>
      <c r="AG132" s="1130"/>
      <c r="AH132" s="1130"/>
      <c r="AI132" s="1130"/>
      <c r="AJ132" s="1131"/>
      <c r="AK132" s="1132">
        <v>4.2262577920000002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3.6</v>
      </c>
      <c r="AB133" s="1113"/>
      <c r="AC133" s="1113"/>
      <c r="AD133" s="1113"/>
      <c r="AE133" s="1114"/>
      <c r="AF133" s="1112">
        <v>3.7</v>
      </c>
      <c r="AG133" s="1113"/>
      <c r="AH133" s="1113"/>
      <c r="AI133" s="1113"/>
      <c r="AJ133" s="1114"/>
      <c r="AK133" s="1112">
        <v>3.8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H28" sqref="AH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3" sqref="A3"/>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2" sqref="G2"/>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0" t="s">
        <v>477</v>
      </c>
      <c r="L7" s="256"/>
      <c r="M7" s="257" t="s">
        <v>478</v>
      </c>
      <c r="N7" s="258"/>
    </row>
    <row r="8" spans="1:16">
      <c r="A8" s="250"/>
      <c r="B8" s="246"/>
      <c r="C8" s="246"/>
      <c r="D8" s="246"/>
      <c r="E8" s="246"/>
      <c r="F8" s="246"/>
      <c r="G8" s="259"/>
      <c r="H8" s="260"/>
      <c r="I8" s="260"/>
      <c r="J8" s="261"/>
      <c r="K8" s="1151"/>
      <c r="L8" s="262" t="s">
        <v>479</v>
      </c>
      <c r="M8" s="263" t="s">
        <v>480</v>
      </c>
      <c r="N8" s="264" t="s">
        <v>481</v>
      </c>
    </row>
    <row r="9" spans="1:16">
      <c r="A9" s="250"/>
      <c r="B9" s="246"/>
      <c r="C9" s="246"/>
      <c r="D9" s="246"/>
      <c r="E9" s="246"/>
      <c r="F9" s="246"/>
      <c r="G9" s="1152" t="s">
        <v>482</v>
      </c>
      <c r="H9" s="1153"/>
      <c r="I9" s="1153"/>
      <c r="J9" s="1154"/>
      <c r="K9" s="265">
        <v>6886115</v>
      </c>
      <c r="L9" s="266">
        <v>50146</v>
      </c>
      <c r="M9" s="267">
        <v>56511</v>
      </c>
      <c r="N9" s="268">
        <v>-11.3</v>
      </c>
    </row>
    <row r="10" spans="1:16">
      <c r="A10" s="250"/>
      <c r="B10" s="246"/>
      <c r="C10" s="246"/>
      <c r="D10" s="246"/>
      <c r="E10" s="246"/>
      <c r="F10" s="246"/>
      <c r="G10" s="1152" t="s">
        <v>483</v>
      </c>
      <c r="H10" s="1153"/>
      <c r="I10" s="1153"/>
      <c r="J10" s="1154"/>
      <c r="K10" s="269">
        <v>743303</v>
      </c>
      <c r="L10" s="270">
        <v>5413</v>
      </c>
      <c r="M10" s="271">
        <v>3634</v>
      </c>
      <c r="N10" s="272">
        <v>49</v>
      </c>
    </row>
    <row r="11" spans="1:16" ht="13.5" customHeight="1">
      <c r="A11" s="250"/>
      <c r="B11" s="246"/>
      <c r="C11" s="246"/>
      <c r="D11" s="246"/>
      <c r="E11" s="246"/>
      <c r="F11" s="246"/>
      <c r="G11" s="1152" t="s">
        <v>484</v>
      </c>
      <c r="H11" s="1153"/>
      <c r="I11" s="1153"/>
      <c r="J11" s="1154"/>
      <c r="K11" s="269">
        <v>73785</v>
      </c>
      <c r="L11" s="270">
        <v>537</v>
      </c>
      <c r="M11" s="271">
        <v>3413</v>
      </c>
      <c r="N11" s="272">
        <v>-84.3</v>
      </c>
    </row>
    <row r="12" spans="1:16" ht="13.5" customHeight="1">
      <c r="A12" s="250"/>
      <c r="B12" s="246"/>
      <c r="C12" s="246"/>
      <c r="D12" s="246"/>
      <c r="E12" s="246"/>
      <c r="F12" s="246"/>
      <c r="G12" s="1152" t="s">
        <v>485</v>
      </c>
      <c r="H12" s="1153"/>
      <c r="I12" s="1153"/>
      <c r="J12" s="1154"/>
      <c r="K12" s="269">
        <v>42423</v>
      </c>
      <c r="L12" s="270">
        <v>309</v>
      </c>
      <c r="M12" s="271">
        <v>498</v>
      </c>
      <c r="N12" s="272">
        <v>-38</v>
      </c>
    </row>
    <row r="13" spans="1:16" ht="13.5" customHeight="1">
      <c r="A13" s="250"/>
      <c r="B13" s="246"/>
      <c r="C13" s="246"/>
      <c r="D13" s="246"/>
      <c r="E13" s="246"/>
      <c r="F13" s="246"/>
      <c r="G13" s="1152" t="s">
        <v>486</v>
      </c>
      <c r="H13" s="1153"/>
      <c r="I13" s="1153"/>
      <c r="J13" s="1154"/>
      <c r="K13" s="269" t="s">
        <v>487</v>
      </c>
      <c r="L13" s="270" t="s">
        <v>487</v>
      </c>
      <c r="M13" s="271">
        <v>0</v>
      </c>
      <c r="N13" s="272" t="s">
        <v>487</v>
      </c>
    </row>
    <row r="14" spans="1:16" ht="13.5" customHeight="1">
      <c r="A14" s="250"/>
      <c r="B14" s="246"/>
      <c r="C14" s="246"/>
      <c r="D14" s="246"/>
      <c r="E14" s="246"/>
      <c r="F14" s="246"/>
      <c r="G14" s="1152" t="s">
        <v>488</v>
      </c>
      <c r="H14" s="1153"/>
      <c r="I14" s="1153"/>
      <c r="J14" s="1154"/>
      <c r="K14" s="269">
        <v>362687</v>
      </c>
      <c r="L14" s="270">
        <v>2641</v>
      </c>
      <c r="M14" s="271">
        <v>2520</v>
      </c>
      <c r="N14" s="272">
        <v>4.8</v>
      </c>
    </row>
    <row r="15" spans="1:16" ht="13.5" customHeight="1">
      <c r="A15" s="250"/>
      <c r="B15" s="246"/>
      <c r="C15" s="246"/>
      <c r="D15" s="246"/>
      <c r="E15" s="246"/>
      <c r="F15" s="246"/>
      <c r="G15" s="1152" t="s">
        <v>489</v>
      </c>
      <c r="H15" s="1153"/>
      <c r="I15" s="1153"/>
      <c r="J15" s="1154"/>
      <c r="K15" s="269">
        <v>43940</v>
      </c>
      <c r="L15" s="270">
        <v>320</v>
      </c>
      <c r="M15" s="271">
        <v>1086</v>
      </c>
      <c r="N15" s="272">
        <v>-70.5</v>
      </c>
    </row>
    <row r="16" spans="1:16">
      <c r="A16" s="250"/>
      <c r="B16" s="246"/>
      <c r="C16" s="246"/>
      <c r="D16" s="246"/>
      <c r="E16" s="246"/>
      <c r="F16" s="246"/>
      <c r="G16" s="1155" t="s">
        <v>490</v>
      </c>
      <c r="H16" s="1156"/>
      <c r="I16" s="1156"/>
      <c r="J16" s="1157"/>
      <c r="K16" s="270">
        <v>-588717</v>
      </c>
      <c r="L16" s="270">
        <v>-4287</v>
      </c>
      <c r="M16" s="271">
        <v>-4875</v>
      </c>
      <c r="N16" s="272">
        <v>-12.1</v>
      </c>
    </row>
    <row r="17" spans="1:16">
      <c r="A17" s="250"/>
      <c r="B17" s="246"/>
      <c r="C17" s="246"/>
      <c r="D17" s="246"/>
      <c r="E17" s="246"/>
      <c r="F17" s="246"/>
      <c r="G17" s="1155" t="s">
        <v>171</v>
      </c>
      <c r="H17" s="1156"/>
      <c r="I17" s="1156"/>
      <c r="J17" s="1157"/>
      <c r="K17" s="270">
        <v>7563536</v>
      </c>
      <c r="L17" s="270">
        <v>55080</v>
      </c>
      <c r="M17" s="271">
        <v>62786</v>
      </c>
      <c r="N17" s="272">
        <v>-12.3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7" t="s">
        <v>495</v>
      </c>
      <c r="H21" s="1148"/>
      <c r="I21" s="1148"/>
      <c r="J21" s="1149"/>
      <c r="K21" s="282">
        <v>5.9</v>
      </c>
      <c r="L21" s="283">
        <v>5.97</v>
      </c>
      <c r="M21" s="284">
        <v>-7.0000000000000007E-2</v>
      </c>
      <c r="N21" s="251"/>
      <c r="O21" s="285"/>
      <c r="P21" s="281"/>
    </row>
    <row r="22" spans="1:16" s="286" customFormat="1">
      <c r="A22" s="281"/>
      <c r="B22" s="251"/>
      <c r="C22" s="251"/>
      <c r="D22" s="251"/>
      <c r="E22" s="251"/>
      <c r="F22" s="251"/>
      <c r="G22" s="1147" t="s">
        <v>496</v>
      </c>
      <c r="H22" s="1148"/>
      <c r="I22" s="1148"/>
      <c r="J22" s="1149"/>
      <c r="K22" s="287">
        <v>101.3</v>
      </c>
      <c r="L22" s="288">
        <v>99.8</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0" t="s">
        <v>477</v>
      </c>
      <c r="L30" s="256"/>
      <c r="M30" s="257" t="s">
        <v>478</v>
      </c>
      <c r="N30" s="258"/>
    </row>
    <row r="31" spans="1:16">
      <c r="A31" s="250"/>
      <c r="B31" s="246"/>
      <c r="C31" s="246"/>
      <c r="D31" s="246"/>
      <c r="E31" s="246"/>
      <c r="F31" s="246"/>
      <c r="G31" s="259"/>
      <c r="H31" s="260"/>
      <c r="I31" s="260"/>
      <c r="J31" s="261"/>
      <c r="K31" s="1151"/>
      <c r="L31" s="262" t="s">
        <v>479</v>
      </c>
      <c r="M31" s="263" t="s">
        <v>480</v>
      </c>
      <c r="N31" s="264" t="s">
        <v>481</v>
      </c>
    </row>
    <row r="32" spans="1:16" ht="27" customHeight="1">
      <c r="A32" s="250"/>
      <c r="B32" s="246"/>
      <c r="C32" s="246"/>
      <c r="D32" s="246"/>
      <c r="E32" s="246"/>
      <c r="F32" s="246"/>
      <c r="G32" s="1163" t="s">
        <v>500</v>
      </c>
      <c r="H32" s="1164"/>
      <c r="I32" s="1164"/>
      <c r="J32" s="1165"/>
      <c r="K32" s="296">
        <v>2614113</v>
      </c>
      <c r="L32" s="296">
        <v>19037</v>
      </c>
      <c r="M32" s="297">
        <v>33036</v>
      </c>
      <c r="N32" s="298">
        <v>-42.4</v>
      </c>
    </row>
    <row r="33" spans="1:16" ht="13.5" customHeight="1">
      <c r="A33" s="250"/>
      <c r="B33" s="246"/>
      <c r="C33" s="246"/>
      <c r="D33" s="246"/>
      <c r="E33" s="246"/>
      <c r="F33" s="246"/>
      <c r="G33" s="1163" t="s">
        <v>501</v>
      </c>
      <c r="H33" s="1164"/>
      <c r="I33" s="1164"/>
      <c r="J33" s="1165"/>
      <c r="K33" s="296" t="s">
        <v>487</v>
      </c>
      <c r="L33" s="296" t="s">
        <v>487</v>
      </c>
      <c r="M33" s="297" t="s">
        <v>487</v>
      </c>
      <c r="N33" s="298" t="s">
        <v>487</v>
      </c>
    </row>
    <row r="34" spans="1:16" ht="27" customHeight="1">
      <c r="A34" s="250"/>
      <c r="B34" s="246"/>
      <c r="C34" s="246"/>
      <c r="D34" s="246"/>
      <c r="E34" s="246"/>
      <c r="F34" s="246"/>
      <c r="G34" s="1163" t="s">
        <v>502</v>
      </c>
      <c r="H34" s="1164"/>
      <c r="I34" s="1164"/>
      <c r="J34" s="1165"/>
      <c r="K34" s="296" t="s">
        <v>487</v>
      </c>
      <c r="L34" s="296" t="s">
        <v>487</v>
      </c>
      <c r="M34" s="297">
        <v>44</v>
      </c>
      <c r="N34" s="298" t="s">
        <v>487</v>
      </c>
    </row>
    <row r="35" spans="1:16" ht="27" customHeight="1">
      <c r="A35" s="250"/>
      <c r="B35" s="246"/>
      <c r="C35" s="246"/>
      <c r="D35" s="246"/>
      <c r="E35" s="246"/>
      <c r="F35" s="246"/>
      <c r="G35" s="1163" t="s">
        <v>503</v>
      </c>
      <c r="H35" s="1164"/>
      <c r="I35" s="1164"/>
      <c r="J35" s="1165"/>
      <c r="K35" s="296">
        <v>556527</v>
      </c>
      <c r="L35" s="296">
        <v>4053</v>
      </c>
      <c r="M35" s="297">
        <v>7207</v>
      </c>
      <c r="N35" s="298">
        <v>-43.8</v>
      </c>
    </row>
    <row r="36" spans="1:16" ht="27" customHeight="1">
      <c r="A36" s="250"/>
      <c r="B36" s="246"/>
      <c r="C36" s="246"/>
      <c r="D36" s="246"/>
      <c r="E36" s="246"/>
      <c r="F36" s="246"/>
      <c r="G36" s="1163" t="s">
        <v>504</v>
      </c>
      <c r="H36" s="1164"/>
      <c r="I36" s="1164"/>
      <c r="J36" s="1165"/>
      <c r="K36" s="296">
        <v>81007</v>
      </c>
      <c r="L36" s="296">
        <v>590</v>
      </c>
      <c r="M36" s="297">
        <v>1383</v>
      </c>
      <c r="N36" s="298">
        <v>-57.3</v>
      </c>
    </row>
    <row r="37" spans="1:16" ht="13.5" customHeight="1">
      <c r="A37" s="250"/>
      <c r="B37" s="246"/>
      <c r="C37" s="246"/>
      <c r="D37" s="246"/>
      <c r="E37" s="246"/>
      <c r="F37" s="246"/>
      <c r="G37" s="1163" t="s">
        <v>505</v>
      </c>
      <c r="H37" s="1164"/>
      <c r="I37" s="1164"/>
      <c r="J37" s="1165"/>
      <c r="K37" s="296">
        <v>24893</v>
      </c>
      <c r="L37" s="296">
        <v>181</v>
      </c>
      <c r="M37" s="297">
        <v>788</v>
      </c>
      <c r="N37" s="298">
        <v>-77</v>
      </c>
    </row>
    <row r="38" spans="1:16" ht="27" customHeight="1">
      <c r="A38" s="250"/>
      <c r="B38" s="246"/>
      <c r="C38" s="246"/>
      <c r="D38" s="246"/>
      <c r="E38" s="246"/>
      <c r="F38" s="246"/>
      <c r="G38" s="1166" t="s">
        <v>506</v>
      </c>
      <c r="H38" s="1167"/>
      <c r="I38" s="1167"/>
      <c r="J38" s="1168"/>
      <c r="K38" s="299" t="s">
        <v>487</v>
      </c>
      <c r="L38" s="299" t="s">
        <v>487</v>
      </c>
      <c r="M38" s="300">
        <v>1</v>
      </c>
      <c r="N38" s="301" t="s">
        <v>487</v>
      </c>
      <c r="O38" s="295"/>
    </row>
    <row r="39" spans="1:16">
      <c r="A39" s="250"/>
      <c r="B39" s="246"/>
      <c r="C39" s="246"/>
      <c r="D39" s="246"/>
      <c r="E39" s="246"/>
      <c r="F39" s="246"/>
      <c r="G39" s="1166" t="s">
        <v>507</v>
      </c>
      <c r="H39" s="1167"/>
      <c r="I39" s="1167"/>
      <c r="J39" s="1168"/>
      <c r="K39" s="302">
        <v>-477379</v>
      </c>
      <c r="L39" s="302">
        <v>-3476</v>
      </c>
      <c r="M39" s="303">
        <v>-7012</v>
      </c>
      <c r="N39" s="304">
        <v>-50.4</v>
      </c>
      <c r="O39" s="295"/>
    </row>
    <row r="40" spans="1:16" ht="27" customHeight="1">
      <c r="A40" s="250"/>
      <c r="B40" s="246"/>
      <c r="C40" s="246"/>
      <c r="D40" s="246"/>
      <c r="E40" s="246"/>
      <c r="F40" s="246"/>
      <c r="G40" s="1163" t="s">
        <v>508</v>
      </c>
      <c r="H40" s="1164"/>
      <c r="I40" s="1164"/>
      <c r="J40" s="1165"/>
      <c r="K40" s="302">
        <v>-1655106</v>
      </c>
      <c r="L40" s="302">
        <v>-12053</v>
      </c>
      <c r="M40" s="303">
        <v>-26691</v>
      </c>
      <c r="N40" s="304">
        <v>-54.8</v>
      </c>
      <c r="O40" s="295"/>
    </row>
    <row r="41" spans="1:16">
      <c r="A41" s="250"/>
      <c r="B41" s="246"/>
      <c r="C41" s="246"/>
      <c r="D41" s="246"/>
      <c r="E41" s="246"/>
      <c r="F41" s="246"/>
      <c r="G41" s="1169" t="s">
        <v>283</v>
      </c>
      <c r="H41" s="1170"/>
      <c r="I41" s="1170"/>
      <c r="J41" s="1171"/>
      <c r="K41" s="296">
        <v>1144055</v>
      </c>
      <c r="L41" s="302">
        <v>8331</v>
      </c>
      <c r="M41" s="303">
        <v>8756</v>
      </c>
      <c r="N41" s="304">
        <v>-4.9000000000000004</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8" t="s">
        <v>477</v>
      </c>
      <c r="J49" s="1160" t="s">
        <v>512</v>
      </c>
      <c r="K49" s="1161"/>
      <c r="L49" s="1161"/>
      <c r="M49" s="1161"/>
      <c r="N49" s="1162"/>
    </row>
    <row r="50" spans="1:14">
      <c r="A50" s="250"/>
      <c r="B50" s="246"/>
      <c r="C50" s="246"/>
      <c r="D50" s="246"/>
      <c r="E50" s="246"/>
      <c r="F50" s="246"/>
      <c r="G50" s="314"/>
      <c r="H50" s="315"/>
      <c r="I50" s="1159"/>
      <c r="J50" s="316" t="s">
        <v>513</v>
      </c>
      <c r="K50" s="317" t="s">
        <v>514</v>
      </c>
      <c r="L50" s="318" t="s">
        <v>515</v>
      </c>
      <c r="M50" s="319" t="s">
        <v>516</v>
      </c>
      <c r="N50" s="320" t="s">
        <v>517</v>
      </c>
    </row>
    <row r="51" spans="1:14">
      <c r="A51" s="250"/>
      <c r="B51" s="246"/>
      <c r="C51" s="246"/>
      <c r="D51" s="246"/>
      <c r="E51" s="246"/>
      <c r="F51" s="246"/>
      <c r="G51" s="312" t="s">
        <v>518</v>
      </c>
      <c r="H51" s="313"/>
      <c r="I51" s="321">
        <v>9119805</v>
      </c>
      <c r="J51" s="322">
        <v>71057</v>
      </c>
      <c r="K51" s="323">
        <v>29.5</v>
      </c>
      <c r="L51" s="324">
        <v>43493</v>
      </c>
      <c r="M51" s="325">
        <v>5</v>
      </c>
      <c r="N51" s="326">
        <v>24.5</v>
      </c>
    </row>
    <row r="52" spans="1:14">
      <c r="A52" s="250"/>
      <c r="B52" s="246"/>
      <c r="C52" s="246"/>
      <c r="D52" s="246"/>
      <c r="E52" s="246"/>
      <c r="F52" s="246"/>
      <c r="G52" s="327"/>
      <c r="H52" s="328" t="s">
        <v>519</v>
      </c>
      <c r="I52" s="329">
        <v>6802451</v>
      </c>
      <c r="J52" s="330">
        <v>53001</v>
      </c>
      <c r="K52" s="331">
        <v>39.9</v>
      </c>
      <c r="L52" s="332">
        <v>23254</v>
      </c>
      <c r="M52" s="333">
        <v>4</v>
      </c>
      <c r="N52" s="334">
        <v>35.9</v>
      </c>
    </row>
    <row r="53" spans="1:14">
      <c r="A53" s="250"/>
      <c r="B53" s="246"/>
      <c r="C53" s="246"/>
      <c r="D53" s="246"/>
      <c r="E53" s="246"/>
      <c r="F53" s="246"/>
      <c r="G53" s="312" t="s">
        <v>520</v>
      </c>
      <c r="H53" s="313"/>
      <c r="I53" s="321">
        <v>8737029</v>
      </c>
      <c r="J53" s="322">
        <v>67034</v>
      </c>
      <c r="K53" s="323">
        <v>-5.7</v>
      </c>
      <c r="L53" s="324">
        <v>50840</v>
      </c>
      <c r="M53" s="325">
        <v>16.899999999999999</v>
      </c>
      <c r="N53" s="326">
        <v>-22.6</v>
      </c>
    </row>
    <row r="54" spans="1:14">
      <c r="A54" s="250"/>
      <c r="B54" s="246"/>
      <c r="C54" s="246"/>
      <c r="D54" s="246"/>
      <c r="E54" s="246"/>
      <c r="F54" s="246"/>
      <c r="G54" s="327"/>
      <c r="H54" s="328" t="s">
        <v>519</v>
      </c>
      <c r="I54" s="329">
        <v>5737238</v>
      </c>
      <c r="J54" s="330">
        <v>44018</v>
      </c>
      <c r="K54" s="331">
        <v>-16.899999999999999</v>
      </c>
      <c r="L54" s="332">
        <v>25367</v>
      </c>
      <c r="M54" s="333">
        <v>9.1</v>
      </c>
      <c r="N54" s="334">
        <v>-26</v>
      </c>
    </row>
    <row r="55" spans="1:14">
      <c r="A55" s="250"/>
      <c r="B55" s="246"/>
      <c r="C55" s="246"/>
      <c r="D55" s="246"/>
      <c r="E55" s="246"/>
      <c r="F55" s="246"/>
      <c r="G55" s="312" t="s">
        <v>521</v>
      </c>
      <c r="H55" s="313"/>
      <c r="I55" s="321">
        <v>11040210</v>
      </c>
      <c r="J55" s="322">
        <v>83084</v>
      </c>
      <c r="K55" s="323">
        <v>23.9</v>
      </c>
      <c r="L55" s="324">
        <v>53605</v>
      </c>
      <c r="M55" s="325">
        <v>5.4</v>
      </c>
      <c r="N55" s="326">
        <v>18.5</v>
      </c>
    </row>
    <row r="56" spans="1:14">
      <c r="A56" s="250"/>
      <c r="B56" s="246"/>
      <c r="C56" s="246"/>
      <c r="D56" s="246"/>
      <c r="E56" s="246"/>
      <c r="F56" s="246"/>
      <c r="G56" s="327"/>
      <c r="H56" s="328" t="s">
        <v>519</v>
      </c>
      <c r="I56" s="329">
        <v>6740519</v>
      </c>
      <c r="J56" s="330">
        <v>50726</v>
      </c>
      <c r="K56" s="331">
        <v>15.2</v>
      </c>
      <c r="L56" s="332">
        <v>28343</v>
      </c>
      <c r="M56" s="333">
        <v>11.7</v>
      </c>
      <c r="N56" s="334">
        <v>3.5</v>
      </c>
    </row>
    <row r="57" spans="1:14">
      <c r="A57" s="250"/>
      <c r="B57" s="246"/>
      <c r="C57" s="246"/>
      <c r="D57" s="246"/>
      <c r="E57" s="246"/>
      <c r="F57" s="246"/>
      <c r="G57" s="312" t="s">
        <v>522</v>
      </c>
      <c r="H57" s="313"/>
      <c r="I57" s="321">
        <v>7130547</v>
      </c>
      <c r="J57" s="322">
        <v>52724</v>
      </c>
      <c r="K57" s="323">
        <v>-36.5</v>
      </c>
      <c r="L57" s="324">
        <v>44267</v>
      </c>
      <c r="M57" s="325">
        <v>-17.399999999999999</v>
      </c>
      <c r="N57" s="326">
        <v>-19.100000000000001</v>
      </c>
    </row>
    <row r="58" spans="1:14">
      <c r="A58" s="250"/>
      <c r="B58" s="246"/>
      <c r="C58" s="246"/>
      <c r="D58" s="246"/>
      <c r="E58" s="246"/>
      <c r="F58" s="246"/>
      <c r="G58" s="327"/>
      <c r="H58" s="328" t="s">
        <v>519</v>
      </c>
      <c r="I58" s="329">
        <v>5246247</v>
      </c>
      <c r="J58" s="330">
        <v>38791</v>
      </c>
      <c r="K58" s="331">
        <v>-23.5</v>
      </c>
      <c r="L58" s="332">
        <v>26161</v>
      </c>
      <c r="M58" s="333">
        <v>-7.7</v>
      </c>
      <c r="N58" s="334">
        <v>-15.8</v>
      </c>
    </row>
    <row r="59" spans="1:14">
      <c r="A59" s="250"/>
      <c r="B59" s="246"/>
      <c r="C59" s="246"/>
      <c r="D59" s="246"/>
      <c r="E59" s="246"/>
      <c r="F59" s="246"/>
      <c r="G59" s="312" t="s">
        <v>523</v>
      </c>
      <c r="H59" s="313"/>
      <c r="I59" s="321">
        <v>4774561</v>
      </c>
      <c r="J59" s="322">
        <v>34770</v>
      </c>
      <c r="K59" s="323">
        <v>-34.1</v>
      </c>
      <c r="L59" s="324">
        <v>40879</v>
      </c>
      <c r="M59" s="325">
        <v>-7.7</v>
      </c>
      <c r="N59" s="326">
        <v>-26.4</v>
      </c>
    </row>
    <row r="60" spans="1:14">
      <c r="A60" s="250"/>
      <c r="B60" s="246"/>
      <c r="C60" s="246"/>
      <c r="D60" s="246"/>
      <c r="E60" s="246"/>
      <c r="F60" s="246"/>
      <c r="G60" s="327"/>
      <c r="H60" s="328" t="s">
        <v>519</v>
      </c>
      <c r="I60" s="335">
        <v>3376955</v>
      </c>
      <c r="J60" s="330">
        <v>24592</v>
      </c>
      <c r="K60" s="331">
        <v>-36.6</v>
      </c>
      <c r="L60" s="332">
        <v>24087</v>
      </c>
      <c r="M60" s="333">
        <v>-7.9</v>
      </c>
      <c r="N60" s="334">
        <v>-28.7</v>
      </c>
    </row>
    <row r="61" spans="1:14">
      <c r="A61" s="250"/>
      <c r="B61" s="246"/>
      <c r="C61" s="246"/>
      <c r="D61" s="246"/>
      <c r="E61" s="246"/>
      <c r="F61" s="246"/>
      <c r="G61" s="312" t="s">
        <v>524</v>
      </c>
      <c r="H61" s="336"/>
      <c r="I61" s="337">
        <v>8160430</v>
      </c>
      <c r="J61" s="338">
        <v>61734</v>
      </c>
      <c r="K61" s="339">
        <v>-4.5999999999999996</v>
      </c>
      <c r="L61" s="340">
        <v>46617</v>
      </c>
      <c r="M61" s="341">
        <v>0.4</v>
      </c>
      <c r="N61" s="326">
        <v>-5</v>
      </c>
    </row>
    <row r="62" spans="1:14">
      <c r="A62" s="250"/>
      <c r="B62" s="246"/>
      <c r="C62" s="246"/>
      <c r="D62" s="246"/>
      <c r="E62" s="246"/>
      <c r="F62" s="246"/>
      <c r="G62" s="327"/>
      <c r="H62" s="328" t="s">
        <v>519</v>
      </c>
      <c r="I62" s="329">
        <v>5580682</v>
      </c>
      <c r="J62" s="330">
        <v>42226</v>
      </c>
      <c r="K62" s="331">
        <v>-4.4000000000000004</v>
      </c>
      <c r="L62" s="332">
        <v>25442</v>
      </c>
      <c r="M62" s="333">
        <v>1.8</v>
      </c>
      <c r="N62" s="334">
        <v>-6.2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85" sqref="Z8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69" sqref="Z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13.5</v>
      </c>
      <c r="G47" s="12">
        <v>13.68</v>
      </c>
      <c r="H47" s="12">
        <v>12.98</v>
      </c>
      <c r="I47" s="12">
        <v>13.89</v>
      </c>
      <c r="J47" s="13">
        <v>16.29</v>
      </c>
    </row>
    <row r="48" spans="2:10" ht="57.75" customHeight="1">
      <c r="B48" s="14"/>
      <c r="C48" s="1174" t="s">
        <v>4</v>
      </c>
      <c r="D48" s="1174"/>
      <c r="E48" s="1175"/>
      <c r="F48" s="15">
        <v>10.23</v>
      </c>
      <c r="G48" s="16">
        <v>7.55</v>
      </c>
      <c r="H48" s="16">
        <v>6.51</v>
      </c>
      <c r="I48" s="16">
        <v>8.7100000000000009</v>
      </c>
      <c r="J48" s="17">
        <v>8.9499999999999993</v>
      </c>
    </row>
    <row r="49" spans="2:10" ht="57.75" customHeight="1" thickBot="1">
      <c r="B49" s="18"/>
      <c r="C49" s="1176" t="s">
        <v>5</v>
      </c>
      <c r="D49" s="1176"/>
      <c r="E49" s="1177"/>
      <c r="F49" s="19">
        <v>2.5499999999999998</v>
      </c>
      <c r="G49" s="20" t="s">
        <v>531</v>
      </c>
      <c r="H49" s="20" t="s">
        <v>532</v>
      </c>
      <c r="I49" s="20">
        <v>3.38</v>
      </c>
      <c r="J49" s="21">
        <v>3.46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2018-04-19T07:13:39Z</cp:lastPrinted>
  <dcterms:created xsi:type="dcterms:W3CDTF">2018-01-24T04:15:23Z</dcterms:created>
  <dcterms:modified xsi:type="dcterms:W3CDTF">2018-11-21T02:10:43Z</dcterms:modified>
</cp:coreProperties>
</file>