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F88" i="11" l="1"/>
  <c r="AU63" i="11"/>
  <c r="AP63" i="11"/>
  <c r="AU28" i="11" l="1"/>
  <c r="AK2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AM34" i="9"/>
</calcChain>
</file>

<file path=xl/sharedStrings.xml><?xml version="1.0" encoding="utf-8"?>
<sst xmlns="http://schemas.openxmlformats.org/spreadsheetml/2006/main" count="1068" uniqueCount="562">
  <si>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</si>
  <si>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</si>
  <si>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</si>
  <si>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</si>
  <si>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</si>
  <si>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</si>
  <si>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</si>
  <si>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</si>
  <si>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</si>
  <si>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</si>
  <si>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</si>
  <si>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</si>
  <si>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</si>
  <si>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</si>
  <si>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</si>
  <si>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</si>
  <si>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</si>
  <si>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</si>
  <si>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</si>
  <si>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</si>
  <si>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</si>
  <si>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</si>
  <si>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</si>
  <si>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</si>
  <si>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</si>
  <si>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</si>
  <si>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</si>
  <si>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</si>
  <si>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</si>
  <si>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</si>
  <si>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</si>
  <si>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</si>
  <si>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</si>
  <si>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</si>
  <si>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</si>
  <si>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</si>
  <si>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</si>
  <si>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</si>
  <si>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</si>
  <si>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</si>
  <si>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</si>
  <si>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</si>
  <si>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</si>
  <si>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</si>
  <si>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</si>
  <si>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</si>
  <si>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</si>
  <si>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</si>
  <si>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</si>
  <si>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</si>
  <si>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</si>
  <si>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</si>
  <si>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</si>
  <si>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</si>
  <si>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</si>
  <si>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</si>
  <si>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</si>
  <si>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</si>
  <si>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</si>
  <si>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</si>
  <si>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</si>
  <si>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</si>
  <si>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</si>
  <si>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</si>
  <si>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</si>
  <si>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</si>
  <si>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</si>
  <si>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</si>
  <si>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</si>
  <si>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</si>
  <si>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</si>
  <si>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</si>
  <si>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</si>
  <si>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</si>
  <si>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</si>
  <si>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</si>
  <si>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</si>
  <si>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</si>
  <si>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</si>
  <si>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</si>
  <si>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</si>
  <si>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</si>
  <si>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</si>
  <si>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</si>
  <si>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</si>
  <si>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</si>
  <si>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</si>
  <si>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</si>
  <si>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</si>
  <si>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</si>
  <si>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</si>
  <si>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</si>
  <si>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</si>
  <si>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</si>
  <si>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</si>
  <si>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</si>
  <si>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</si>
  <si>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</si>
  <si>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</si>
  <si>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</si>
  <si>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</si>
  <si>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</si>
  <si>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</si>
  <si>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</si>
  <si>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</si>
  <si>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</si>
  <si>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</si>
  <si>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</si>
  <si>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</si>
  <si>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</si>
  <si>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</si>
  <si>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</si>
  <si>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</si>
  <si>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</si>
  <si>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</si>
  <si>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</si>
  <si>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</si>
  <si>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</si>
  <si>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</si>
  <si>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</si>
  <si>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</si>
  <si>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</si>
  <si>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</si>
  <si>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</si>
  <si>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</si>
  <si>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</si>
  <si>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</si>
  <si>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</si>
  <si>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</si>
  <si>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</si>
  <si>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</si>
  <si>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</si>
  <si>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</si>
  <si>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</si>
  <si>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</si>
  <si>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</si>
  <si>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</si>
  <si>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</si>
  <si>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</si>
  <si>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</si>
  <si>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</si>
  <si>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</si>
  <si>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</si>
  <si>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</si>
  <si>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</si>
  <si>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</si>
  <si>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</si>
  <si>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</si>
  <si>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</si>
  <si>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</si>
  <si>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</si>
  <si>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</si>
  <si>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</si>
  <si>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</si>
  <si>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</si>
  <si>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</si>
  <si>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</si>
  <si>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</si>
  <si>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</si>
  <si>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</si>
  <si>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</si>
  <si>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</si>
  <si>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</si>
  <si>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</si>
  <si>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</si>
  <si>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</si>
  <si>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</si>
  <si>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</si>
  <si>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</si>
  <si>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</si>
  <si>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</si>
  <si>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</si>
  <si>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</si>
  <si>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</si>
  <si>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</si>
  <si>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</si>
  <si>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</si>
  <si>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</si>
  <si>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</si>
  <si>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</si>
  <si>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</si>
  <si>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</si>
  <si>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</si>
  <si>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</si>
  <si>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</si>
  <si>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</si>
  <si>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</si>
  <si>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</si>
  <si>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</si>
  <si>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</si>
  <si>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</si>
  <si>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</si>
  <si>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</si>
  <si>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</si>
  <si>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</si>
  <si>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</si>
  <si>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</si>
  <si>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</si>
  <si>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埼玉県神川町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</si>
  <si>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</si>
  <si>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</si>
  <si>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</si>
  <si>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</si>
  <si>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</si>
  <si>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</si>
  <si>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</si>
  <si>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</si>
  <si>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</si>
  <si>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</si>
  <si>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</si>
  <si>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</si>
  <si>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</si>
  <si>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</si>
  <si>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</si>
  <si>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</si>
  <si>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</si>
  <si>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</si>
  <si>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</si>
  <si>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</si>
  <si>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</si>
  <si>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</si>
  <si>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</si>
  <si>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</si>
  <si>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</si>
  <si>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</si>
  <si>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</si>
  <si>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</si>
  <si>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</si>
  <si>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</si>
  <si>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</si>
  <si>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</si>
  <si>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</si>
  <si>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</si>
  <si>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</si>
  <si>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</si>
  <si>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</si>
  <si>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</si>
  <si>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</si>
  <si>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</si>
  <si>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</si>
  <si>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</si>
  <si>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</si>
  <si>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</si>
  <si>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</si>
  <si>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</si>
  <si>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</si>
  <si>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</si>
  <si>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</si>
  <si>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</si>
  <si>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</si>
  <si>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</si>
  <si>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</si>
  <si>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</si>
  <si>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</si>
  <si>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</si>
  <si>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</si>
  <si>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</si>
  <si>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</si>
  <si>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</si>
  <si>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</si>
  <si>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</si>
  <si>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</si>
  <si>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</si>
  <si>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</si>
  <si>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</si>
  <si>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</si>
  <si>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</si>
  <si>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</si>
  <si>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</si>
  <si>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</si>
  <si>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</si>
  <si>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</si>
  <si>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</si>
  <si>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</si>
  <si>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</si>
  <si>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</si>
  <si>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</si>
  <si>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</si>
  <si>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</si>
  <si>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</si>
  <si>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</si>
  <si>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</si>
  <si>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</si>
  <si>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</si>
  <si>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</si>
  <si>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</si>
  <si>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</si>
  <si>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</si>
  <si>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</si>
  <si>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</si>
  <si>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</si>
  <si>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</si>
  <si>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</si>
  <si>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</si>
  <si>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</si>
  <si>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</si>
  <si>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</si>
  <si>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</si>
  <si>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</si>
  <si>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</si>
  <si>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</si>
  <si>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</si>
  <si>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</si>
  <si>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</si>
  <si>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</si>
  <si>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</si>
  <si>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</si>
  <si>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</si>
  <si>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</si>
  <si>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</si>
  <si>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</si>
  <si>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</si>
  <si>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</si>
  <si>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</si>
  <si>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</si>
  <si>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</si>
  <si>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</si>
  <si>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</si>
  <si>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</si>
  <si>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</si>
  <si>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</si>
  <si>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</si>
  <si>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</si>
  <si>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</si>
  <si>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</si>
  <si>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</si>
  <si>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</si>
  <si>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</si>
  <si>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</si>
  <si>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</si>
  <si>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</si>
  <si>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</si>
  <si>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</si>
  <si>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</si>
  <si>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</si>
  <si>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</si>
  <si>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</si>
  <si>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</si>
  <si>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</si>
  <si>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</si>
  <si>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</si>
  <si>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</si>
  <si>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</si>
  <si>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</si>
  <si>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</si>
  <si>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</si>
  <si>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</si>
  <si>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埼玉県神川町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</si>
  <si>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</si>
  <si>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</si>
  <si>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</si>
  <si>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</si>
  <si>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</si>
  <si>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</si>
  <si>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</si>
  <si>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</si>
  <si>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</si>
  <si>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</si>
  <si>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</si>
  <si>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</si>
  <si>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</si>
  <si>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</si>
  <si>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</si>
  <si>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</si>
  <si>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</si>
  <si>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</si>
  <si>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</si>
  <si>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</si>
  <si>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</si>
  <si>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</si>
  <si>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</si>
  <si>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</si>
  <si>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</si>
  <si>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</si>
  <si>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</si>
  <si>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</si>
  <si>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</si>
  <si>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</si>
  <si>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</si>
  <si>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</si>
  <si>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</si>
  <si>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</si>
  <si>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</si>
  <si>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</si>
  <si>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</si>
  <si>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</si>
  <si>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</si>
  <si>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</si>
  <si>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</si>
  <si>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</si>
  <si>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</si>
  <si>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</si>
  <si>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</si>
  <si>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</si>
  <si>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</si>
  <si>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</si>
  <si>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</si>
  <si>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</si>
  <si>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</si>
  <si>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</si>
  <si>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</si>
  <si>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</si>
  <si>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</si>
  <si>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</si>
  <si>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</si>
  <si>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</si>
  <si>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</si>
  <si>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</si>
  <si>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</si>
  <si>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</si>
  <si>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</si>
  <si>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</si>
  <si>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</si>
  <si>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</si>
  <si>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</si>
  <si>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</si>
  <si>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</si>
  <si>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</si>
  <si>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</si>
  <si>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</si>
  <si>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</si>
  <si>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</si>
  <si>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</si>
  <si>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</si>
  <si>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</si>
  <si>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</si>
  <si>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</si>
  <si>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</si>
  <si>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</si>
  <si>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</si>
  <si>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</si>
  <si>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</si>
  <si>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</si>
  <si>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</si>
  <si>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</si>
  <si>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</si>
  <si>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</si>
  <si>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</si>
  <si>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</si>
  <si>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</si>
  <si>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</si>
  <si>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</si>
  <si>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</si>
  <si>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</si>
  <si>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</si>
  <si>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</si>
  <si>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</si>
  <si>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</si>
  <si>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</si>
  <si>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</si>
  <si>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</si>
  <si>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</si>
  <si>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</si>
  <si>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</si>
  <si>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</si>
  <si>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</si>
  <si>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</si>
  <si>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</si>
  <si>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</si>
  <si>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</si>
  <si>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</si>
  <si>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</si>
  <si>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</si>
  <si>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</si>
  <si>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</si>
  <si>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</si>
  <si>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</si>
  <si>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</si>
  <si>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</si>
  <si>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</si>
  <si>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</si>
  <si>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</si>
  <si>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</si>
  <si>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</si>
  <si>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</si>
  <si>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</si>
  <si>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</si>
  <si>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</si>
  <si>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</si>
  <si>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</si>
  <si>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</si>
  <si>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</si>
  <si>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</si>
  <si>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</si>
  <si>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</si>
  <si>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</si>
  <si>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</si>
  <si>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</si>
  <si>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</si>
  <si>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</si>
  <si>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</si>
  <si>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</si>
  <si>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</si>
  <si>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</si>
  <si>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</si>
  <si>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</si>
  <si>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</si>
  <si>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</si>
  <si>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</si>
  <si>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</si>
  <si>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</si>
  <si>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</si>
  <si>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</si>
  <si>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</si>
  <si>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</si>
  <si>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</si>
  <si>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</si>
  <si>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</si>
  <si>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</si>
  <si>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</si>
  <si>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</si>
  <si>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</si>
  <si>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</si>
  <si>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</si>
  <si>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</si>
  <si>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</si>
  <si>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</si>
  <si>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</si>
  <si>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</si>
  <si>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</si>
  <si>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</si>
  <si>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</si>
  <si>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</si>
  <si>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</si>
  <si>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</si>
  <si>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</si>
  <si>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</si>
  <si>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8.55</t>
  </si>
  <si>
    <t>▲ 2.65</t>
  </si>
  <si>
    <t>一般会計</t>
  </si>
  <si>
    <t>水道事業会計</t>
  </si>
  <si>
    <t>国民健康保険特別会計</t>
  </si>
  <si>
    <t>介護保険特別会計</t>
  </si>
  <si>
    <t>公共下水道事業特別会計</t>
  </si>
  <si>
    <t>観光事業特別会計</t>
  </si>
  <si>
    <t>後期高齢者医療特別会計</t>
  </si>
  <si>
    <t>町営バス事業特別会計</t>
  </si>
  <si>
    <t>その他会計（赤字）</t>
  </si>
  <si>
    <t>その他会計（黒字）</t>
  </si>
  <si>
    <t>-</t>
    <phoneticPr fontId="2"/>
  </si>
  <si>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</si>
  <si>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</si>
  <si>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</si>
  <si>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彩の国人づくり広域連合</t>
    <rPh sb="0" eb="1">
      <t>サイ</t>
    </rPh>
    <rPh sb="2" eb="3">
      <t>クニ</t>
    </rPh>
    <rPh sb="3" eb="4">
      <t>ヒト</t>
    </rPh>
    <rPh sb="7" eb="9">
      <t>コウイキ</t>
    </rPh>
    <rPh sb="9" eb="11">
      <t>レンゴウ</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</si>
  <si>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</si>
  <si>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</si>
  <si>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</si>
  <si>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</si>
  <si>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</si>
  <si>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</si>
  <si>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</si>
  <si>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</si>
  <si>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</si>
  <si>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</si>
  <si>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</si>
  <si>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</si>
  <si>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</si>
  <si>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</si>
  <si>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</si>
  <si>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神川町では、平成27年度時点での将来負担比率、固定資産減価償却率ともに類似団体内平均値を大きく下回っている。
　ただし平成28年度において、将来負担比率については大幅な増加が生じる。今後も地方債現在高の増加等による将来負担比率の増が見込まれており、これまで以上に公債費の適正化等に取り組んでいく必要がある。</t>
    <phoneticPr fontId="5"/>
  </si>
  <si>
    <t>有形固定資産減価償却率</t>
    <phoneticPr fontId="5"/>
  </si>
  <si>
    <t>　地方債の現在高は年々増加しているが、特に平成27年度設置の地域振興基金に係る合併特例債発行により、将来負担比率が大きく増加している。この他にも、組合等積立額・積立不足額の増による退職手当負担見込額増加や、組合による緊急防災・減災事業債発行等に係る負担見込額増加も関係している。
　実質公債費比率については年々減少している。平成28年度における減の理由としては、観光事業特別会計における地方債の償還終了により地方債償還財源に充てたと認められる繰入金が減となったことなどが挙げられる。
　将来負担比率、実質公債費比率ともに今後の上昇が想定されており、これまで以上に公債費の適正化に取り組んでいく必要がある。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</si>
</sst>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18525</c:v>
                </c:pt>
                <c:pt idx="1">
                  <c:v>65929</c:v>
                </c:pt>
                <c:pt idx="2">
                  <c:v>99509</c:v>
                </c:pt>
                <c:pt idx="3">
                  <c:v>49285</c:v>
                </c:pt>
                <c:pt idx="4">
                  <c:v>41341</c:v>
                </c:pt>
              </c:numCache>
            </c:numRef>
          </c:val>
          <c:smooth val="0"/>
        </c:ser>
        <c:dLbls>
          <c:showLegendKey val="0"/>
          <c:showVal val="0"/>
          <c:showCatName val="0"/>
          <c:showSerName val="0"/>
          <c:showPercent val="0"/>
          <c:showBubbleSize val="0"/>
        </c:dLbls>
        <c:marker val="1"/>
        <c:smooth val="0"/>
        <c:axId val="162212096"/>
        <c:axId val="162230656"/>
      </c:lineChart>
      <c:catAx>
        <c:axId val="16221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30656"/>
        <c:crosses val="autoZero"/>
        <c:auto val="1"/>
        <c:lblAlgn val="ctr"/>
        <c:lblOffset val="100"/>
        <c:tickLblSkip val="1"/>
        <c:tickMarkSkip val="1"/>
        <c:noMultiLvlLbl val="0"/>
      </c:catAx>
      <c:valAx>
        <c:axId val="1622306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1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9.98</c:v>
                </c:pt>
                <c:pt idx="1">
                  <c:v>10.59</c:v>
                </c:pt>
                <c:pt idx="2">
                  <c:v>12.14</c:v>
                </c:pt>
                <c:pt idx="3">
                  <c:v>12.68</c:v>
                </c:pt>
                <c:pt idx="4">
                  <c:v>10.27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31.46</c:v>
                </c:pt>
                <c:pt idx="1">
                  <c:v>22.39</c:v>
                </c:pt>
                <c:pt idx="2">
                  <c:v>24.35</c:v>
                </c:pt>
                <c:pt idx="3">
                  <c:v>27.24</c:v>
                </c:pt>
                <c:pt idx="4">
                  <c:v>27.82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813824"/>
        <c:axId val="18081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4.0199999999999996</c:v>
                </c:pt>
                <c:pt idx="1">
                  <c:v>-8.5500000000000007</c:v>
                </c:pt>
                <c:pt idx="2">
                  <c:v>3.32</c:v>
                </c:pt>
                <c:pt idx="3">
                  <c:v>3.66</c:v>
                </c:pt>
                <c:pt idx="4">
                  <c:v>-2.65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813824"/>
        <c:axId val="180815744"/>
      </c:lineChart>
      <c:catAx>
        <c:axId val="1808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815744"/>
        <c:crosses val="autoZero"/>
        <c:auto val="1"/>
        <c:lblAlgn val="ctr"/>
        <c:lblOffset val="100"/>
        <c:tickLblSkip val="1"/>
        <c:tickMarkSkip val="1"/>
        <c:noMultiLvlLbl val="0"/>
      </c:catAx>
      <c:valAx>
        <c:axId val="1808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1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c:v>
                </c:pt>
                <c:pt idx="2">
                  <c:v>#N/A</c:v>
                </c:pt>
                <c:pt idx="3">
                  <c:v>0.1</c:v>
                </c:pt>
                <c:pt idx="4">
                  <c:v>#N/A</c:v>
                </c:pt>
                <c:pt idx="5">
                  <c:v>0.03</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0.24</c:v>
                </c:pt>
                <c:pt idx="4">
                  <c:v>#N/A</c:v>
                </c:pt>
                <c:pt idx="5">
                  <c:v>0.33</c:v>
                </c:pt>
                <c:pt idx="6">
                  <c:v>#N/A</c:v>
                </c:pt>
                <c:pt idx="7">
                  <c:v>0.19</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0.44</c:v>
                </c:pt>
                <c:pt idx="4">
                  <c:v>#N/A</c:v>
                </c:pt>
                <c:pt idx="5">
                  <c:v>0.63</c:v>
                </c:pt>
                <c:pt idx="6">
                  <c:v>#N/A</c:v>
                </c:pt>
                <c:pt idx="7">
                  <c:v>1.1599999999999999</c:v>
                </c:pt>
                <c:pt idx="8">
                  <c:v>#N/A</c:v>
                </c:pt>
                <c:pt idx="9">
                  <c:v>1.47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2.97</c:v>
                </c:pt>
                <c:pt idx="2">
                  <c:v>#N/A</c:v>
                </c:pt>
                <c:pt idx="3">
                  <c:v>4.0199999999999996</c:v>
                </c:pt>
                <c:pt idx="4">
                  <c:v>#N/A</c:v>
                </c:pt>
                <c:pt idx="5">
                  <c:v>3.9</c:v>
                </c:pt>
                <c:pt idx="6">
                  <c:v>#N/A</c:v>
                </c:pt>
                <c:pt idx="7">
                  <c:v>5.05</c:v>
                </c:pt>
                <c:pt idx="8">
                  <c:v>#N/A</c:v>
                </c:pt>
                <c:pt idx="9">
                  <c:v>4.8499999999999996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6.86</c:v>
                </c:pt>
                <c:pt idx="2">
                  <c:v>#N/A</c:v>
                </c:pt>
                <c:pt idx="3">
                  <c:v>7.23</c:v>
                </c:pt>
                <c:pt idx="4">
                  <c:v>#N/A</c:v>
                </c:pt>
                <c:pt idx="5">
                  <c:v>6.03</c:v>
                </c:pt>
                <c:pt idx="6">
                  <c:v>#N/A</c:v>
                </c:pt>
                <c:pt idx="7">
                  <c:v>7.82</c:v>
                </c:pt>
                <c:pt idx="8">
                  <c:v>#N/A</c:v>
                </c:pt>
                <c:pt idx="9">
                  <c:v>6.91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9.93</c:v>
                </c:pt>
                <c:pt idx="2">
                  <c:v>#N/A</c:v>
                </c:pt>
                <c:pt idx="3">
                  <c:v>10.56</c:v>
                </c:pt>
                <c:pt idx="4">
                  <c:v>#N/A</c:v>
                </c:pt>
                <c:pt idx="5">
                  <c:v>12.08</c:v>
                </c:pt>
                <c:pt idx="6">
                  <c:v>#N/A</c:v>
                </c:pt>
                <c:pt idx="7">
                  <c:v>12.62</c:v>
                </c:pt>
                <c:pt idx="8">
                  <c:v>#N/A</c:v>
                </c:pt>
                <c:pt idx="9">
                  <c:v>10.24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930432"/>
        <c:axId val="180931968"/>
      </c:barChart>
      <c:catAx>
        <c:axId val="1809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931968"/>
        <c:crosses val="autoZero"/>
        <c:auto val="1"/>
        <c:lblAlgn val="ctr"/>
        <c:lblOffset val="100"/>
        <c:tickLblSkip val="1"/>
        <c:tickMarkSkip val="1"/>
        <c:noMultiLvlLbl val="0"/>
      </c:catAx>
      <c:valAx>
        <c:axId val="18093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3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489</c:v>
                </c:pt>
                <c:pt idx="5">
                  <c:v>497</c:v>
                </c:pt>
                <c:pt idx="8">
                  <c:v>509</c:v>
                </c:pt>
                <c:pt idx="11">
                  <c:v>486</c:v>
                </c:pt>
                <c:pt idx="14">
                  <c:v>485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96</c:v>
                </c:pt>
                <c:pt idx="3">
                  <c:v>94</c:v>
                </c:pt>
                <c:pt idx="6">
                  <c:v>92</c:v>
                </c:pt>
                <c:pt idx="9">
                  <c:v>92</c:v>
                </c:pt>
                <c:pt idx="12">
                  <c:v>85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163</c:v>
                </c:pt>
                <c:pt idx="3">
                  <c:v>147</c:v>
                </c:pt>
                <c:pt idx="6">
                  <c:v>70</c:v>
                </c:pt>
                <c:pt idx="9">
                  <c:v>45</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c:v>
                </c:pt>
                <c:pt idx="3">
                  <c:v>94</c:v>
                </c:pt>
                <c:pt idx="6">
                  <c:v>104</c:v>
                </c:pt>
                <c:pt idx="9">
                  <c:v>114</c:v>
                </c:pt>
                <c:pt idx="12">
                  <c:v>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355</c:v>
                </c:pt>
                <c:pt idx="3">
                  <c:v>364</c:v>
                </c:pt>
                <c:pt idx="6">
                  <c:v>380</c:v>
                </c:pt>
                <c:pt idx="9">
                  <c:v>396</c:v>
                </c:pt>
                <c:pt idx="12">
                  <c:v>434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339264"/>
        <c:axId val="18134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216</c:v>
                </c:pt>
                <c:pt idx="2">
                  <c:v>#N/A</c:v>
                </c:pt>
                <c:pt idx="3">
                  <c:v>#N/A</c:v>
                </c:pt>
                <c:pt idx="4">
                  <c:v>202</c:v>
                </c:pt>
                <c:pt idx="5">
                  <c:v>#N/A</c:v>
                </c:pt>
                <c:pt idx="6">
                  <c:v>#N/A</c:v>
                </c:pt>
                <c:pt idx="7">
                  <c:v>137</c:v>
                </c:pt>
                <c:pt idx="8">
                  <c:v>#N/A</c:v>
                </c:pt>
                <c:pt idx="9">
                  <c:v>#N/A</c:v>
                </c:pt>
                <c:pt idx="10">
                  <c:v>161</c:v>
                </c:pt>
                <c:pt idx="11">
                  <c:v>#N/A</c:v>
                </c:pt>
                <c:pt idx="12">
                  <c:v>#N/A</c:v>
                </c:pt>
                <c:pt idx="13">
                  <c:v>175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339264"/>
        <c:axId val="181341184"/>
      </c:lineChart>
      <c:catAx>
        <c:axId val="1813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341184"/>
        <c:crosses val="autoZero"/>
        <c:auto val="1"/>
        <c:lblAlgn val="ctr"/>
        <c:lblOffset val="100"/>
        <c:tickLblSkip val="1"/>
        <c:tickMarkSkip val="1"/>
        <c:noMultiLvlLbl val="0"/>
      </c:catAx>
      <c:valAx>
        <c:axId val="1813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5065</c:v>
                </c:pt>
                <c:pt idx="5">
                  <c:v>5339</c:v>
                </c:pt>
                <c:pt idx="8">
                  <c:v>5881</c:v>
                </c:pt>
                <c:pt idx="11">
                  <c:v>6103</c:v>
                </c:pt>
                <c:pt idx="14">
                  <c:v>6869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89</c:v>
                </c:pt>
                <c:pt idx="5">
                  <c:v>79</c:v>
                </c:pt>
                <c:pt idx="8">
                  <c:v>75</c:v>
                </c:pt>
                <c:pt idx="11">
                  <c:v>68</c:v>
                </c:pt>
                <c:pt idx="14">
                  <c:v>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2229</c:v>
                </c:pt>
                <c:pt idx="5">
                  <c:v>2140</c:v>
                </c:pt>
                <c:pt idx="8">
                  <c:v>2030</c:v>
                </c:pt>
                <c:pt idx="11">
                  <c:v>2160</c:v>
                </c:pt>
                <c:pt idx="14">
                  <c:v>2229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2116</c:v>
                </c:pt>
                <c:pt idx="3">
                  <c:v>1878</c:v>
                </c:pt>
                <c:pt idx="6">
                  <c:v>1819</c:v>
                </c:pt>
                <c:pt idx="9">
                  <c:v>1618</c:v>
                </c:pt>
                <c:pt idx="12">
                  <c:v>1649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245</c:v>
                </c:pt>
                <c:pt idx="3">
                  <c:v>130</c:v>
                </c:pt>
                <c:pt idx="6">
                  <c:v>302</c:v>
                </c:pt>
                <c:pt idx="9">
                  <c:v>301</c:v>
                </c:pt>
                <c:pt idx="12">
                  <c:v>336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1534</c:v>
                </c:pt>
                <c:pt idx="3">
                  <c:v>1513</c:v>
                </c:pt>
                <c:pt idx="6">
                  <c:v>1522</c:v>
                </c:pt>
                <c:pt idx="9">
                  <c:v>1453</c:v>
                </c:pt>
                <c:pt idx="12">
                  <c:v>1434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520</c:v>
                </c:pt>
                <c:pt idx="3">
                  <c:v>430</c:v>
                </c:pt>
                <c:pt idx="6">
                  <c:v>342</c:v>
                </c:pt>
                <c:pt idx="9">
                  <c:v>256</c:v>
                </c:pt>
                <c:pt idx="12">
                  <c:v>167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3742</c:v>
                </c:pt>
                <c:pt idx="3">
                  <c:v>3942</c:v>
                </c:pt>
                <c:pt idx="6">
                  <c:v>4625</c:v>
                </c:pt>
                <c:pt idx="9">
                  <c:v>4896</c:v>
                </c:pt>
                <c:pt idx="12">
                  <c:v>5975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1534720"/>
        <c:axId val="18153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774</c:v>
                </c:pt>
                <c:pt idx="2">
                  <c:v>#N/A</c:v>
                </c:pt>
                <c:pt idx="3">
                  <c:v>#N/A</c:v>
                </c:pt>
                <c:pt idx="4">
                  <c:v>335</c:v>
                </c:pt>
                <c:pt idx="5">
                  <c:v>#N/A</c:v>
                </c:pt>
                <c:pt idx="6">
                  <c:v>#N/A</c:v>
                </c:pt>
                <c:pt idx="7">
                  <c:v>622</c:v>
                </c:pt>
                <c:pt idx="8">
                  <c:v>#N/A</c:v>
                </c:pt>
                <c:pt idx="9">
                  <c:v>#N/A</c:v>
                </c:pt>
                <c:pt idx="10">
                  <c:v>193</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1534720"/>
        <c:axId val="181536640"/>
      </c:lineChart>
      <c:catAx>
        <c:axId val="1815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536640"/>
        <c:crosses val="autoZero"/>
        <c:auto val="1"/>
        <c:lblAlgn val="ctr"/>
        <c:lblOffset val="100"/>
        <c:tickLblSkip val="1"/>
        <c:tickMarkSkip val="1"/>
        <c:noMultiLvlLbl val="0"/>
      </c:catAx>
      <c:valAx>
        <c:axId val="1815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{5FB53B36-1762-4642-B55C-221FF13E5D1C}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{F55A49BE-B385-4E97-A71D-859ED790E9D5}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{EA0A7D33-50BC-4F07-9F87-F4AB4D2C836E}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{8F213CFC-B6EB-460E-8157-B8532C81B729}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{BF90F7CD-8B94-4660-9E50-FB14F21FFE0D}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46.1</c:v>
                </c:pt>
              </c:numCache>
            </c:numRef>
          </c:xVal>
          <c:yVal>
            <c:numRef>
              <c:f>公会計指標分析・財政指標組合せ分析表!$K$51:$O$51</c:f>
              <c:numCache>
                <c:formatCode>#,##0.0;"▲ "#,##0.0</c:formatCode>
                <c:ptCount val="5"/>
                <c:pt idx="3">
                  <c:v>5.5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{AC09E5F5-DDDA-4CA1-AF31-E6D69DF0263F}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{64CD01D5-0ABF-495F-944D-8E6463BD375C}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{1690730D-CC16-4C9A-9C4B-B0441A73E49D}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{F732E062-1F72-4E6A-9E14-F17313DF71D2}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{1E8EA945-951E-4C7B-B67C-4BB0098AE8FE}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2351232"/>
        <c:axId val="82353152"/>
      </c:scatterChart>
      <c:valAx>
        <c:axId val="82351232"/>
        <c:scaling>
          <c:orientation val="minMax"/>
          <c:max val="56.7"/>
          <c:min val="4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353152"/>
        <c:crosses val="autoZero"/>
        <c:crossBetween val="midCat"/>
      </c:valAx>
      <c:valAx>
        <c:axId val="8235315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35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{DA38DBE9-1EEB-4159-8830-21B211D5AE8B}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{93646EA8-3B94-42BF-A573-671E66975DDB}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{D5381A82-31FF-452F-B143-A8F348A496A7}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{42470331-AEDE-4895-AB4E-99D943BA5635}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{9D939DA8-5DC6-41A8-9E95-59FA001DA893}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5.9</c:v>
                </c:pt>
                <c:pt idx="2">
                  <c:v>5.3</c:v>
                </c:pt>
                <c:pt idx="3">
                  <c:v>4.7</c:v>
                </c:pt>
                <c:pt idx="4">
                  <c:v>4.5</c:v>
                </c:pt>
              </c:numCache>
            </c:numRef>
          </c:xVal>
          <c:yVal>
            <c:numRef>
              <c:f>公会計指標分析・財政指標組合せ分析表!$K$73:$O$73</c:f>
              <c:numCache>
                <c:formatCode>#,##0.0;"▲ "#,##0.0</c:formatCode>
                <c:ptCount val="5"/>
                <c:pt idx="0">
                  <c:v>22.2</c:v>
                </c:pt>
                <c:pt idx="1">
                  <c:v>9.6</c:v>
                </c:pt>
                <c:pt idx="2">
                  <c:v>18.100000000000001</c:v>
                </c:pt>
                <c:pt idx="3">
                  <c:v>5.5</c:v>
                </c:pt>
                <c:pt idx="4">
                  <c:v>11.8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{8704357A-C332-4FA1-9296-07F83782D361}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{E480D5F1-22A4-4D7C-B816-DDDE693A5E7E}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{210A386A-C31E-4E51-90BA-2C5E4A4C3BAF}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{C89007CA-16F3-45E0-AA16-13F81E0F29C9}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{CEC02F58-BFE6-47CC-A43C-D62A7241BE27}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779008"/>
        <c:axId val="86780928"/>
      </c:scatterChart>
      <c:valAx>
        <c:axId val="86779008"/>
        <c:scaling>
          <c:orientation val="minMax"/>
          <c:max val="10.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780928"/>
        <c:crosses val="autoZero"/>
        <c:crossBetween val="midCat"/>
      </c:valAx>
      <c:valAx>
        <c:axId val="8678092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7790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４３４百万円で前年度比で３８百万円の増額となった。冬桜の宿神泉の建設事業費の地方債に係る償還が終了したことによって、公営企業債の元利償還金に対する繰入金が８９百万円となり、前年度に比べて２５百万円の減額となった。また、平成２９年度から平成３１年度までの間においては、新庁舎の建設事業について、合併特例債を活用し長期での償還を予定しているため、元利償還金が増加する見込となっている。このため、実質公債費比率は上昇していくことが考えられるため、これまで以上に公債費の適正化に取り組んでいく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将来負担額は、地方債の現在高が年々増加しており、特に平成２８年度には合併特例債を原資とした地域振興基金を積み立てたことによって、大きく増加した。一方、合併特例債は交付税措置率の高い地方債であるため、</a:t>
          </a:r>
          <a:r>
            <a:rPr kumimoji="1" lang="ja-JP" altLang="ja-JP" sz="1400">
              <a:solidFill>
                <a:schemeClr val="dk1"/>
              </a:solidFill>
              <a:effectLst/>
              <a:latin typeface="+mn-lt"/>
              <a:ea typeface="+mn-ea"/>
              <a:cs typeface="+mn-cs"/>
            </a:rPr>
            <a:t>充当可能財源等であ</a:t>
          </a:r>
          <a:r>
            <a:rPr kumimoji="1" lang="ja-JP" altLang="en-US" sz="1400">
              <a:solidFill>
                <a:schemeClr val="dk1"/>
              </a:solidFill>
              <a:effectLst/>
              <a:latin typeface="+mn-lt"/>
              <a:ea typeface="+mn-ea"/>
              <a:cs typeface="+mn-cs"/>
            </a:rPr>
            <a:t>る</a:t>
          </a:r>
          <a:r>
            <a:rPr kumimoji="1" lang="ja-JP" altLang="en-US" sz="1400">
              <a:latin typeface="ＭＳ ゴシック" pitchFamily="49" charset="-128"/>
              <a:ea typeface="ＭＳ ゴシック" pitchFamily="49" charset="-128"/>
            </a:rPr>
            <a:t>基準財政需要額に算入される元利償還金も増加している。将来負担比率も今後は上昇していくことが考えられるため、これまで以上に公債費の適正化に取り組んでいく必要がある。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神川町では、平成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年度時点での有形固定資産減価償却率について、類似団体内平均値を下回っている。</a:t>
          </a:r>
          <a:endParaRPr lang="ja-JP" altLang="ja-JP">
            <a:effectLst/>
          </a:endParaRPr>
        </a:p>
        <a:p>
          <a:r>
            <a:rPr kumimoji="1" lang="ja-JP" altLang="ja-JP" sz="1100">
              <a:solidFill>
                <a:schemeClr val="dk1"/>
              </a:solidFill>
              <a:effectLst/>
              <a:latin typeface="+mn-lt"/>
              <a:ea typeface="+mn-ea"/>
              <a:cs typeface="+mn-cs"/>
            </a:rPr>
            <a:t>　相対的に見て減価償却費の減少が進んでいないと言えるが、施設の老朽化の程度も低く、修繕費等の発生については類似団体内と比較すれば喫緊の課題とはなっていない。</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年度数値について未比較であるが、町の現状に合わせた適切な管理を行っていく必要がある。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160201</xdr:rowOff>
    </xdr:from>
    <xdr:to>
      <xdr:col>3</xdr:col>
      <xdr:colOff>511175</xdr:colOff>
      <xdr:row>32</xdr:row>
      <xdr:rowOff>90351</xdr:rowOff>
    </xdr:to>
    <xdr:sp macro="" textlink="">
      <xdr:nvSpPr>
        <xdr:cNvPr id="79" name="円/楕円 78"/>
        <xdr:cNvSpPr/>
      </xdr:nvSpPr>
      <xdr:spPr>
        <a:xfrm>
          <a:off x="4000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150603</xdr:rowOff>
    </xdr:from>
    <xdr:ext cx="405111" cy="259045"/>
    <xdr:sp macro="" textlink="">
      <xdr:nvSpPr>
        <xdr:cNvPr id="80"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81478</xdr:rowOff>
    </xdr:from>
    <xdr:ext cx="405111" cy="259045"/>
    <xdr:sp macro="" textlink="">
      <xdr:nvSpPr>
        <xdr:cNvPr id="81" name="n_1mainValue有形固定資産減価償却率"/>
        <xdr:cNvSpPr txBox="1"/>
      </xdr:nvSpPr>
      <xdr:spPr>
        <a:xfrm>
          <a:off x="3836043"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11684</xdr:rowOff>
    </xdr:from>
    <xdr:to>
      <xdr:col>5</xdr:col>
      <xdr:colOff>409575</xdr:colOff>
      <xdr:row>42</xdr:row>
      <xdr:rowOff>113284</xdr:rowOff>
    </xdr:to>
    <xdr:sp macro="" textlink="">
      <xdr:nvSpPr>
        <xdr:cNvPr id="68" name="円/楕円 67"/>
        <xdr:cNvSpPr/>
      </xdr:nvSpPr>
      <xdr:spPr>
        <a:xfrm>
          <a:off x="3746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63517</xdr:rowOff>
    </xdr:from>
    <xdr:ext cx="405111" cy="259045"/>
    <xdr:sp macro="" textlink="">
      <xdr:nvSpPr>
        <xdr:cNvPr id="69"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104411</xdr:rowOff>
    </xdr:from>
    <xdr:ext cx="405111" cy="259045"/>
    <xdr:sp macro="" textlink="">
      <xdr:nvSpPr>
        <xdr:cNvPr id="70" name="n_1mainValue【道路】&#10;有形固定資産減価償却率"/>
        <xdr:cNvSpPr txBox="1"/>
      </xdr:nvSpPr>
      <xdr:spPr>
        <a:xfrm>
          <a:off x="3582043"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142329</xdr:rowOff>
    </xdr:from>
    <xdr:to>
      <xdr:col>14</xdr:col>
      <xdr:colOff>79375</xdr:colOff>
      <xdr:row>39</xdr:row>
      <xdr:rowOff>72479</xdr:rowOff>
    </xdr:to>
    <xdr:sp macro="" textlink="">
      <xdr:nvSpPr>
        <xdr:cNvPr id="112" name="円/楕円 111"/>
        <xdr:cNvSpPr/>
      </xdr:nvSpPr>
      <xdr:spPr>
        <a:xfrm>
          <a:off x="9588500" y="66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75007</xdr:rowOff>
    </xdr:from>
    <xdr:ext cx="534377" cy="259045"/>
    <xdr:sp macro="" textlink="">
      <xdr:nvSpPr>
        <xdr:cNvPr id="113"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89006</xdr:rowOff>
    </xdr:from>
    <xdr:ext cx="534377" cy="259045"/>
    <xdr:sp macro="" textlink="">
      <xdr:nvSpPr>
        <xdr:cNvPr id="114" name="n_1mainValue【道路】&#10;一人当たり延長"/>
        <xdr:cNvSpPr txBox="1"/>
      </xdr:nvSpPr>
      <xdr:spPr>
        <a:xfrm>
          <a:off x="9359410" y="64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86360</xdr:rowOff>
    </xdr:from>
    <xdr:to>
      <xdr:col>5</xdr:col>
      <xdr:colOff>409575</xdr:colOff>
      <xdr:row>56</xdr:row>
      <xdr:rowOff>16510</xdr:rowOff>
    </xdr:to>
    <xdr:sp macro="" textlink="">
      <xdr:nvSpPr>
        <xdr:cNvPr id="150" name="円/楕円 149"/>
        <xdr:cNvSpPr/>
      </xdr:nvSpPr>
      <xdr:spPr>
        <a:xfrm>
          <a:off x="3746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33037</xdr:rowOff>
    </xdr:from>
    <xdr:ext cx="405111" cy="259045"/>
    <xdr:sp macro="" textlink="">
      <xdr:nvSpPr>
        <xdr:cNvPr id="152" name="n_1mainValue【橋りょう・トンネル】&#10;有形固定資産減価償却率"/>
        <xdr:cNvSpPr txBox="1"/>
      </xdr:nvSpPr>
      <xdr:spPr>
        <a:xfrm>
          <a:off x="3582043"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163375</xdr:rowOff>
    </xdr:from>
    <xdr:to>
      <xdr:col>14</xdr:col>
      <xdr:colOff>79375</xdr:colOff>
      <xdr:row>64</xdr:row>
      <xdr:rowOff>93525</xdr:rowOff>
    </xdr:to>
    <xdr:sp macro="" textlink="">
      <xdr:nvSpPr>
        <xdr:cNvPr id="191" name="円/楕円 190"/>
        <xdr:cNvSpPr/>
      </xdr:nvSpPr>
      <xdr:spPr>
        <a:xfrm>
          <a:off x="9588500" y="10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84652</xdr:rowOff>
    </xdr:from>
    <xdr:ext cx="534377" cy="259045"/>
    <xdr:sp macro="" textlink="">
      <xdr:nvSpPr>
        <xdr:cNvPr id="193" name="n_1mainValue【橋りょう・トンネル】&#10;一人当たり有形固定資産（償却資産）額"/>
        <xdr:cNvSpPr txBox="1"/>
      </xdr:nvSpPr>
      <xdr:spPr>
        <a:xfrm>
          <a:off x="9359411" y="110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137795</xdr:rowOff>
    </xdr:from>
    <xdr:to>
      <xdr:col>5</xdr:col>
      <xdr:colOff>409575</xdr:colOff>
      <xdr:row>81</xdr:row>
      <xdr:rowOff>67945</xdr:rowOff>
    </xdr:to>
    <xdr:sp macro="" textlink="">
      <xdr:nvSpPr>
        <xdr:cNvPr id="230" name="円/楕円 229"/>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59072</xdr:rowOff>
    </xdr:from>
    <xdr:ext cx="405111" cy="259045"/>
    <xdr:sp macro="" textlink="">
      <xdr:nvSpPr>
        <xdr:cNvPr id="232" name="n_1mainValue【公営住宅】&#10;有形固定資産減価償却率"/>
        <xdr:cNvSpPr txBox="1"/>
      </xdr:nvSpPr>
      <xdr:spPr>
        <a:xfrm>
          <a:off x="3582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19762</xdr:rowOff>
    </xdr:from>
    <xdr:to>
      <xdr:col>14</xdr:col>
      <xdr:colOff>79375</xdr:colOff>
      <xdr:row>85</xdr:row>
      <xdr:rowOff>121362</xdr:rowOff>
    </xdr:to>
    <xdr:sp macro="" textlink="">
      <xdr:nvSpPr>
        <xdr:cNvPr id="267" name="円/楕円 266"/>
        <xdr:cNvSpPr/>
      </xdr:nvSpPr>
      <xdr:spPr>
        <a:xfrm>
          <a:off x="9588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112489</xdr:rowOff>
    </xdr:from>
    <xdr:ext cx="469744" cy="259045"/>
    <xdr:sp macro="" textlink="">
      <xdr:nvSpPr>
        <xdr:cNvPr id="269" name="n_1mainValue【公営住宅】&#10;一人当たり面積"/>
        <xdr:cNvSpPr txBox="1"/>
      </xdr:nvSpPr>
      <xdr:spPr>
        <a:xfrm>
          <a:off x="9391727" y="14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103505</xdr:rowOff>
    </xdr:from>
    <xdr:to>
      <xdr:col>22</xdr:col>
      <xdr:colOff>415925</xdr:colOff>
      <xdr:row>37</xdr:row>
      <xdr:rowOff>33655</xdr:rowOff>
    </xdr:to>
    <xdr:sp macro="" textlink="">
      <xdr:nvSpPr>
        <xdr:cNvPr id="319" name="円/楕円 318"/>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50182</xdr:rowOff>
    </xdr:from>
    <xdr:ext cx="405111" cy="259045"/>
    <xdr:sp macro="" textlink="">
      <xdr:nvSpPr>
        <xdr:cNvPr id="321" name="n_1mainValue【認定こども園・幼稚園・保育所】&#10;有形固定資産減価償却率"/>
        <xdr:cNvSpPr txBox="1"/>
      </xdr:nvSpPr>
      <xdr:spPr>
        <a:xfrm>
          <a:off x="15266043"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67310</xdr:rowOff>
    </xdr:from>
    <xdr:to>
      <xdr:col>31</xdr:col>
      <xdr:colOff>85725</xdr:colOff>
      <xdr:row>38</xdr:row>
      <xdr:rowOff>168910</xdr:rowOff>
    </xdr:to>
    <xdr:sp macro="" textlink="">
      <xdr:nvSpPr>
        <xdr:cNvPr id="358" name="円/楕円 357"/>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5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160037</xdr:rowOff>
    </xdr:from>
    <xdr:ext cx="469744" cy="259045"/>
    <xdr:sp macro="" textlink="">
      <xdr:nvSpPr>
        <xdr:cNvPr id="360" name="n_1mainValue【認定こども園・幼稚園・保育所】&#10;一人当たり面積"/>
        <xdr:cNvSpPr txBox="1"/>
      </xdr:nvSpPr>
      <xdr:spPr>
        <a:xfrm>
          <a:off x="210757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132080</xdr:rowOff>
    </xdr:from>
    <xdr:to>
      <xdr:col>22</xdr:col>
      <xdr:colOff>415925</xdr:colOff>
      <xdr:row>63</xdr:row>
      <xdr:rowOff>62230</xdr:rowOff>
    </xdr:to>
    <xdr:sp macro="" textlink="">
      <xdr:nvSpPr>
        <xdr:cNvPr id="400" name="円/楕円 399"/>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53357</xdr:rowOff>
    </xdr:from>
    <xdr:ext cx="405111" cy="259045"/>
    <xdr:sp macro="" textlink="">
      <xdr:nvSpPr>
        <xdr:cNvPr id="402" name="n_1mainValue【学校施設】&#10;有形固定資産減価償却率"/>
        <xdr:cNvSpPr txBox="1"/>
      </xdr:nvSpPr>
      <xdr:spPr>
        <a:xfrm>
          <a:off x="15266043"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39007</xdr:rowOff>
    </xdr:from>
    <xdr:to>
      <xdr:col>31</xdr:col>
      <xdr:colOff>85725</xdr:colOff>
      <xdr:row>61</xdr:row>
      <xdr:rowOff>140607</xdr:rowOff>
    </xdr:to>
    <xdr:sp macro="" textlink="">
      <xdr:nvSpPr>
        <xdr:cNvPr id="442" name="円/楕円 441"/>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44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131734</xdr:rowOff>
    </xdr:from>
    <xdr:ext cx="469744" cy="259045"/>
    <xdr:sp macro="" textlink="">
      <xdr:nvSpPr>
        <xdr:cNvPr id="444" name="n_1mainValue【学校施設】&#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13970</xdr:rowOff>
    </xdr:from>
    <xdr:to>
      <xdr:col>22</xdr:col>
      <xdr:colOff>415925</xdr:colOff>
      <xdr:row>107</xdr:row>
      <xdr:rowOff>115570</xdr:rowOff>
    </xdr:to>
    <xdr:sp macro="" textlink="">
      <xdr:nvSpPr>
        <xdr:cNvPr id="496" name="円/楕円 495"/>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497"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106697</xdr:rowOff>
    </xdr:from>
    <xdr:ext cx="405111" cy="259045"/>
    <xdr:sp macro="" textlink="">
      <xdr:nvSpPr>
        <xdr:cNvPr id="498" name="n_1mainValue【公民館】&#10;有形固定資産減価償却率"/>
        <xdr:cNvSpPr txBox="1"/>
      </xdr:nvSpPr>
      <xdr:spPr>
        <a:xfrm>
          <a:off x="15266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64588</xdr:rowOff>
    </xdr:from>
    <xdr:to>
      <xdr:col>31</xdr:col>
      <xdr:colOff>85725</xdr:colOff>
      <xdr:row>107</xdr:row>
      <xdr:rowOff>166188</xdr:rowOff>
    </xdr:to>
    <xdr:sp macro="" textlink="">
      <xdr:nvSpPr>
        <xdr:cNvPr id="537" name="円/楕円 536"/>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538"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157315</xdr:rowOff>
    </xdr:from>
    <xdr:ext cx="469744" cy="259045"/>
    <xdr:sp macro="" textlink="">
      <xdr:nvSpPr>
        <xdr:cNvPr id="539" name="n_1mainValue【公民館】&#10;一人当たり面積"/>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年度数値について、神川町では今回比較を行っていない。</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年度については、各項目を整理すると、特に幼稚園・保育所の有形固定資産減価償却率が高くなっている。</a:t>
          </a:r>
          <a:endParaRPr lang="ja-JP" altLang="ja-JP" sz="1400">
            <a:effectLst/>
          </a:endParaRPr>
        </a:p>
        <a:p>
          <a:r>
            <a:rPr kumimoji="1" lang="ja-JP" altLang="ja-JP" sz="1100" baseline="0">
              <a:solidFill>
                <a:schemeClr val="dk1"/>
              </a:solidFill>
              <a:effectLst/>
              <a:latin typeface="+mn-lt"/>
              <a:ea typeface="+mn-ea"/>
              <a:cs typeface="+mn-cs"/>
            </a:rPr>
            <a:t>　神川町は町内に１</a:t>
          </a:r>
          <a:r>
            <a:rPr kumimoji="1" lang="ja-JP" altLang="ja-JP" sz="1100">
              <a:solidFill>
                <a:schemeClr val="dk1"/>
              </a:solidFill>
              <a:effectLst/>
              <a:latin typeface="+mn-lt"/>
              <a:ea typeface="+mn-ea"/>
              <a:cs typeface="+mn-cs"/>
            </a:rPr>
            <a:t>か所の公立幼稚園と２箇所の公立保育所を有している。</a:t>
          </a:r>
          <a:endParaRPr lang="ja-JP" altLang="ja-JP" sz="1400">
            <a:effectLst/>
          </a:endParaRPr>
        </a:p>
        <a:p>
          <a:r>
            <a:rPr kumimoji="1" lang="ja-JP" altLang="ja-JP" sz="1100">
              <a:solidFill>
                <a:schemeClr val="dk1"/>
              </a:solidFill>
              <a:effectLst/>
              <a:latin typeface="+mn-lt"/>
              <a:ea typeface="+mn-ea"/>
              <a:cs typeface="+mn-cs"/>
            </a:rPr>
            <a:t>　これらの建物は鉄筋コンクリート造で、神川幼稚園は昭和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年建築、丹荘保育所は昭和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年、青柳保育所は昭和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年建築である。</a:t>
          </a:r>
          <a:endParaRPr lang="ja-JP" altLang="ja-JP" sz="1400">
            <a:effectLst/>
          </a:endParaRPr>
        </a:p>
        <a:p>
          <a:r>
            <a:rPr kumimoji="1" lang="ja-JP" altLang="ja-JP" sz="1100">
              <a:solidFill>
                <a:schemeClr val="dk1"/>
              </a:solidFill>
              <a:effectLst/>
              <a:latin typeface="+mn-lt"/>
              <a:ea typeface="+mn-ea"/>
              <a:cs typeface="+mn-cs"/>
            </a:rPr>
            <a:t>　今後修繕、建替え等の必要性が高まることが予想され、計画的な対応を行う必要がある。</a:t>
          </a:r>
          <a:endParaRPr lang="ja-JP" altLang="ja-JP" sz="1400">
            <a:effectLst/>
          </a:endParaRPr>
        </a:p>
        <a:p>
          <a:r>
            <a:rPr kumimoji="1" lang="ja-JP" altLang="ja-JP" sz="1100">
              <a:solidFill>
                <a:schemeClr val="dk1"/>
              </a:solidFill>
              <a:effectLst/>
              <a:latin typeface="+mn-lt"/>
              <a:ea typeface="+mn-ea"/>
              <a:cs typeface="+mn-cs"/>
            </a:rPr>
            <a:t>　施設維持に要するコスト縮減と同時に、サービスの質の向上をおこなえるよう検討を重ね、健全な行財政運営に努める。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42273</xdr:rowOff>
    </xdr:from>
    <xdr:to>
      <xdr:col>5</xdr:col>
      <xdr:colOff>409575</xdr:colOff>
      <xdr:row>59</xdr:row>
      <xdr:rowOff>143873</xdr:rowOff>
    </xdr:to>
    <xdr:sp macro="" textlink="">
      <xdr:nvSpPr>
        <xdr:cNvPr id="89" name="円/楕円 88"/>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160400</xdr:rowOff>
    </xdr:from>
    <xdr:ext cx="405111" cy="259045"/>
    <xdr:sp macro="" textlink="">
      <xdr:nvSpPr>
        <xdr:cNvPr id="90" name="n_1mainValue【体育館・プール】&#10;有形固定資産減価償却率"/>
        <xdr:cNvSpPr txBox="1"/>
      </xdr:nvSpPr>
      <xdr:spPr>
        <a:xfrm>
          <a:off x="3582043"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4" name="直線コネクタ 11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6" name="直線コネクタ 11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1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18" name="直線コネクタ 11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1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0" name="フローチャート : 判断 11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1" name="フローチャート : 判断 12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67310</xdr:rowOff>
    </xdr:from>
    <xdr:to>
      <xdr:col>14</xdr:col>
      <xdr:colOff>79375</xdr:colOff>
      <xdr:row>62</xdr:row>
      <xdr:rowOff>168910</xdr:rowOff>
    </xdr:to>
    <xdr:sp macro="" textlink="">
      <xdr:nvSpPr>
        <xdr:cNvPr id="128" name="円/楕円 127"/>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160037</xdr:rowOff>
    </xdr:from>
    <xdr:ext cx="469744" cy="259045"/>
    <xdr:sp macro="" textlink="">
      <xdr:nvSpPr>
        <xdr:cNvPr id="129"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54" name="直線コネクタ 153"/>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5"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6" name="直線コネクタ 155"/>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57"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58" name="直線コネクタ 157"/>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59"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0" name="フローチャート : 判断 159"/>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1" name="フローチャート : 判断 160"/>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82566</xdr:rowOff>
    </xdr:from>
    <xdr:ext cx="405111" cy="259045"/>
    <xdr:sp macro="" textlink="">
      <xdr:nvSpPr>
        <xdr:cNvPr id="162"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29211</xdr:rowOff>
    </xdr:from>
    <xdr:to>
      <xdr:col>5</xdr:col>
      <xdr:colOff>409575</xdr:colOff>
      <xdr:row>85</xdr:row>
      <xdr:rowOff>130811</xdr:rowOff>
    </xdr:to>
    <xdr:sp macro="" textlink="">
      <xdr:nvSpPr>
        <xdr:cNvPr id="168" name="円/楕円 167"/>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121938</xdr:rowOff>
    </xdr:from>
    <xdr:ext cx="405111" cy="259045"/>
    <xdr:sp macro="" textlink="">
      <xdr:nvSpPr>
        <xdr:cNvPr id="169" name="n_1mainValue【福祉施設】&#10;有形固定資産減価償却率"/>
        <xdr:cNvSpPr txBox="1"/>
      </xdr:nvSpPr>
      <xdr:spPr>
        <a:xfrm>
          <a:off x="3582043"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91" name="直線コネクタ 190"/>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92"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93" name="直線コネクタ 1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94"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95" name="直線コネクタ 19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96"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97" name="フローチャート : 判断 196"/>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98" name="フローチャート : 判断 19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199"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126746</xdr:rowOff>
    </xdr:from>
    <xdr:to>
      <xdr:col>14</xdr:col>
      <xdr:colOff>79375</xdr:colOff>
      <xdr:row>85</xdr:row>
      <xdr:rowOff>56896</xdr:rowOff>
    </xdr:to>
    <xdr:sp macro="" textlink="">
      <xdr:nvSpPr>
        <xdr:cNvPr id="205" name="円/楕円 204"/>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48023</xdr:rowOff>
    </xdr:from>
    <xdr:ext cx="469744" cy="259045"/>
    <xdr:sp macro="" textlink="">
      <xdr:nvSpPr>
        <xdr:cNvPr id="206" name="n_1mainValue【福祉施設】&#10;一人当たり面積"/>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3" name="テキスト ボックス 23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4" name="直線コネクタ 2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5" name="テキスト ボックス 23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6" name="直線コネクタ 2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7" name="テキスト ボックス 2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8" name="直線コネクタ 2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9" name="テキスト ボックス 2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0" name="直線コネクタ 2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1" name="テキスト ボックス 2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2" name="直線コネクタ 2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3" name="テキスト ボックス 2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4" name="直線コネクタ 2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5" name="テキスト ボックス 24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6" name="直線コネクタ 2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7" name="テキスト ボックス 2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163286</xdr:rowOff>
    </xdr:from>
    <xdr:to>
      <xdr:col>23</xdr:col>
      <xdr:colOff>516889</xdr:colOff>
      <xdr:row>37</xdr:row>
      <xdr:rowOff>57150</xdr:rowOff>
    </xdr:to>
    <xdr:cxnSp macro="">
      <xdr:nvCxnSpPr>
        <xdr:cNvPr id="249" name="直線コネクタ 248"/>
        <xdr:cNvCxnSpPr/>
      </xdr:nvCxnSpPr>
      <xdr:spPr>
        <a:xfrm flipV="1">
          <a:off x="16318864" y="6335486"/>
          <a:ext cx="0" cy="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79120</xdr:rowOff>
    </xdr:from>
    <xdr:ext cx="405111" cy="259045"/>
    <xdr:sp macro="" textlink="">
      <xdr:nvSpPr>
        <xdr:cNvPr id="250" name="【一般廃棄物処理施設】&#10;有形固定資産減価償却率最小値テキスト"/>
        <xdr:cNvSpPr txBox="1"/>
      </xdr:nvSpPr>
      <xdr:spPr>
        <a:xfrm>
          <a:off x="16408400"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428625</xdr:colOff>
      <xdr:row>37</xdr:row>
      <xdr:rowOff>57150</xdr:rowOff>
    </xdr:from>
    <xdr:to>
      <xdr:col>23</xdr:col>
      <xdr:colOff>606425</xdr:colOff>
      <xdr:row>37</xdr:row>
      <xdr:rowOff>57150</xdr:rowOff>
    </xdr:to>
    <xdr:cxnSp macro="">
      <xdr:nvCxnSpPr>
        <xdr:cNvPr id="251" name="直線コネクタ 250"/>
        <xdr:cNvCxnSpPr/>
      </xdr:nvCxnSpPr>
      <xdr:spPr>
        <a:xfrm>
          <a:off x="16230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109963</xdr:rowOff>
    </xdr:from>
    <xdr:ext cx="405111" cy="259045"/>
    <xdr:sp macro="" textlink="">
      <xdr:nvSpPr>
        <xdr:cNvPr id="252" name="【一般廃棄物処理施設】&#10;有形固定資産減価償却率最大値テキスト"/>
        <xdr:cNvSpPr txBox="1"/>
      </xdr:nvSpPr>
      <xdr:spPr>
        <a:xfrm>
          <a:off x="16408400" y="611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36</xdr:row>
      <xdr:rowOff>163286</xdr:rowOff>
    </xdr:from>
    <xdr:to>
      <xdr:col>23</xdr:col>
      <xdr:colOff>606425</xdr:colOff>
      <xdr:row>36</xdr:row>
      <xdr:rowOff>163286</xdr:rowOff>
    </xdr:to>
    <xdr:cxnSp macro="">
      <xdr:nvCxnSpPr>
        <xdr:cNvPr id="253" name="直線コネクタ 252"/>
        <xdr:cNvCxnSpPr/>
      </xdr:nvCxnSpPr>
      <xdr:spPr>
        <a:xfrm>
          <a:off x="16230600" y="63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123570</xdr:rowOff>
    </xdr:from>
    <xdr:ext cx="405111" cy="259045"/>
    <xdr:sp macro="" textlink="">
      <xdr:nvSpPr>
        <xdr:cNvPr id="254" name="【一般廃棄物処理施設】&#10;有形固定資産減価償却率平均値テキスト"/>
        <xdr:cNvSpPr txBox="1"/>
      </xdr:nvSpPr>
      <xdr:spPr>
        <a:xfrm>
          <a:off x="16408400" y="6295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145143</xdr:rowOff>
    </xdr:from>
    <xdr:to>
      <xdr:col>23</xdr:col>
      <xdr:colOff>568325</xdr:colOff>
      <xdr:row>37</xdr:row>
      <xdr:rowOff>75293</xdr:rowOff>
    </xdr:to>
    <xdr:sp macro="" textlink="">
      <xdr:nvSpPr>
        <xdr:cNvPr id="255" name="フローチャート : 判断 254"/>
        <xdr:cNvSpPr/>
      </xdr:nvSpPr>
      <xdr:spPr>
        <a:xfrm>
          <a:off x="16268700" y="63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136978</xdr:rowOff>
    </xdr:from>
    <xdr:to>
      <xdr:col>22</xdr:col>
      <xdr:colOff>415925</xdr:colOff>
      <xdr:row>34</xdr:row>
      <xdr:rowOff>67128</xdr:rowOff>
    </xdr:to>
    <xdr:sp macro="" textlink="">
      <xdr:nvSpPr>
        <xdr:cNvPr id="256" name="フローチャート : 判断 255"/>
        <xdr:cNvSpPr/>
      </xdr:nvSpPr>
      <xdr:spPr>
        <a:xfrm>
          <a:off x="15430500" y="579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83655</xdr:rowOff>
    </xdr:from>
    <xdr:ext cx="405111" cy="259045"/>
    <xdr:sp macro="" textlink="">
      <xdr:nvSpPr>
        <xdr:cNvPr id="257" name="n_1aveValue【一般廃棄物処理施設】&#10;有形固定資産減価償却率"/>
        <xdr:cNvSpPr txBox="1"/>
      </xdr:nvSpPr>
      <xdr:spPr>
        <a:xfrm>
          <a:off x="15266043" y="557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107043</xdr:rowOff>
    </xdr:from>
    <xdr:to>
      <xdr:col>22</xdr:col>
      <xdr:colOff>415925</xdr:colOff>
      <xdr:row>43</xdr:row>
      <xdr:rowOff>37193</xdr:rowOff>
    </xdr:to>
    <xdr:sp macro="" textlink="">
      <xdr:nvSpPr>
        <xdr:cNvPr id="263" name="円/楕円 262"/>
        <xdr:cNvSpPr/>
      </xdr:nvSpPr>
      <xdr:spPr>
        <a:xfrm>
          <a:off x="15430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43</xdr:row>
      <xdr:rowOff>28320</xdr:rowOff>
    </xdr:from>
    <xdr:ext cx="405111" cy="259045"/>
    <xdr:sp macro="" textlink="">
      <xdr:nvSpPr>
        <xdr:cNvPr id="264" name="n_1mainValue【一般廃棄物処理施設】&#10;有形固定資産減価償却率"/>
        <xdr:cNvSpPr txBox="1"/>
      </xdr:nvSpPr>
      <xdr:spPr>
        <a:xfrm>
          <a:off x="15266043" y="740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75" name="テキスト ボックス 27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277" name="テキスト ボックス 27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9" name="テキスト ボックス 27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1" name="テキスト ボックス 28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83" name="テキスト ボックス 28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5" name="テキスト ボックス 2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7" name="テキスト ボックス 2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42</xdr:row>
      <xdr:rowOff>129236</xdr:rowOff>
    </xdr:from>
    <xdr:to>
      <xdr:col>32</xdr:col>
      <xdr:colOff>186689</xdr:colOff>
      <xdr:row>42</xdr:row>
      <xdr:rowOff>131546</xdr:rowOff>
    </xdr:to>
    <xdr:cxnSp macro="">
      <xdr:nvCxnSpPr>
        <xdr:cNvPr id="289" name="直線コネクタ 288"/>
        <xdr:cNvCxnSpPr/>
      </xdr:nvCxnSpPr>
      <xdr:spPr>
        <a:xfrm flipV="1">
          <a:off x="22160864" y="7330136"/>
          <a:ext cx="0" cy="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13732</xdr:rowOff>
    </xdr:from>
    <xdr:ext cx="534377" cy="259045"/>
    <xdr:sp macro="" textlink="">
      <xdr:nvSpPr>
        <xdr:cNvPr id="290" name="【一般廃棄物処理施設】&#10;一人当たり有形固定資産（償却資産）額最小値テキスト"/>
        <xdr:cNvSpPr txBox="1"/>
      </xdr:nvSpPr>
      <xdr:spPr>
        <a:xfrm>
          <a:off x="22250400" y="73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22,642</a:t>
          </a:r>
          <a:endParaRPr kumimoji="1" lang="ja-JP" altLang="en-US" sz="1000" b="1">
            <a:latin typeface="ＭＳ Ｐゴシック"/>
          </a:endParaRPr>
        </a:p>
      </xdr:txBody>
    </xdr:sp>
    <xdr:clientData/>
  </xdr:oneCellAnchor>
  <xdr:twoCellAnchor>
    <xdr:from>
      <xdr:col>32</xdr:col>
      <xdr:colOff>98425</xdr:colOff>
      <xdr:row>42</xdr:row>
      <xdr:rowOff>131546</xdr:rowOff>
    </xdr:from>
    <xdr:to>
      <xdr:col>32</xdr:col>
      <xdr:colOff>276225</xdr:colOff>
      <xdr:row>42</xdr:row>
      <xdr:rowOff>131546</xdr:rowOff>
    </xdr:to>
    <xdr:cxnSp macro="">
      <xdr:nvCxnSpPr>
        <xdr:cNvPr id="291" name="直線コネクタ 290"/>
        <xdr:cNvCxnSpPr/>
      </xdr:nvCxnSpPr>
      <xdr:spPr>
        <a:xfrm>
          <a:off x="22072600" y="73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75913</xdr:rowOff>
    </xdr:from>
    <xdr:ext cx="534377" cy="259045"/>
    <xdr:sp macro="" textlink="">
      <xdr:nvSpPr>
        <xdr:cNvPr id="292" name="【一般廃棄物処理施設】&#10;一人当たり有形固定資産（償却資産）額最大値テキスト"/>
        <xdr:cNvSpPr txBox="1"/>
      </xdr:nvSpPr>
      <xdr:spPr>
        <a:xfrm>
          <a:off x="22250400" y="71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22,824</a:t>
          </a:r>
          <a:endParaRPr kumimoji="1" lang="ja-JP" altLang="en-US" sz="1000" b="1">
            <a:latin typeface="ＭＳ Ｐゴシック"/>
          </a:endParaRPr>
        </a:p>
      </xdr:txBody>
    </xdr:sp>
    <xdr:clientData/>
  </xdr:oneCellAnchor>
  <xdr:twoCellAnchor>
    <xdr:from>
      <xdr:col>32</xdr:col>
      <xdr:colOff>98425</xdr:colOff>
      <xdr:row>42</xdr:row>
      <xdr:rowOff>129236</xdr:rowOff>
    </xdr:from>
    <xdr:to>
      <xdr:col>32</xdr:col>
      <xdr:colOff>276225</xdr:colOff>
      <xdr:row>42</xdr:row>
      <xdr:rowOff>129236</xdr:rowOff>
    </xdr:to>
    <xdr:cxnSp macro="">
      <xdr:nvCxnSpPr>
        <xdr:cNvPr id="293" name="直線コネクタ 292"/>
        <xdr:cNvCxnSpPr/>
      </xdr:nvCxnSpPr>
      <xdr:spPr>
        <a:xfrm>
          <a:off x="22072600" y="73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58183</xdr:rowOff>
    </xdr:from>
    <xdr:ext cx="534377" cy="259045"/>
    <xdr:sp macro="" textlink="">
      <xdr:nvSpPr>
        <xdr:cNvPr id="294" name="【一般廃棄物処理施設】&#10;一人当たり有形固定資産（償却資産）額平均値テキスト"/>
        <xdr:cNvSpPr txBox="1"/>
      </xdr:nvSpPr>
      <xdr:spPr>
        <a:xfrm>
          <a:off x="22250400" y="725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22,720</a:t>
          </a:r>
          <a:endParaRPr kumimoji="1" lang="ja-JP" altLang="en-US" sz="1000" b="1">
            <a:solidFill>
              <a:srgbClr val="000080"/>
            </a:solidFill>
            <a:latin typeface="ＭＳ Ｐゴシック"/>
          </a:endParaRPr>
        </a:p>
      </xdr:txBody>
    </xdr:sp>
    <xdr:clientData/>
  </xdr:oneCellAnchor>
  <xdr:twoCellAnchor>
    <xdr:from>
      <xdr:col>32</xdr:col>
      <xdr:colOff>136525</xdr:colOff>
      <xdr:row>42</xdr:row>
      <xdr:rowOff>79756</xdr:rowOff>
    </xdr:from>
    <xdr:to>
      <xdr:col>32</xdr:col>
      <xdr:colOff>238125</xdr:colOff>
      <xdr:row>43</xdr:row>
      <xdr:rowOff>9906</xdr:rowOff>
    </xdr:to>
    <xdr:sp macro="" textlink="">
      <xdr:nvSpPr>
        <xdr:cNvPr id="295" name="フローチャート : 判断 294"/>
        <xdr:cNvSpPr/>
      </xdr:nvSpPr>
      <xdr:spPr>
        <a:xfrm>
          <a:off x="22110700" y="728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110680</xdr:rowOff>
    </xdr:from>
    <xdr:to>
      <xdr:col>31</xdr:col>
      <xdr:colOff>85725</xdr:colOff>
      <xdr:row>37</xdr:row>
      <xdr:rowOff>40830</xdr:rowOff>
    </xdr:to>
    <xdr:sp macro="" textlink="">
      <xdr:nvSpPr>
        <xdr:cNvPr id="296" name="フローチャート : 判断 295"/>
        <xdr:cNvSpPr/>
      </xdr:nvSpPr>
      <xdr:spPr>
        <a:xfrm>
          <a:off x="21272500" y="62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31957</xdr:rowOff>
    </xdr:from>
    <xdr:ext cx="599010" cy="259045"/>
    <xdr:sp macro="" textlink="">
      <xdr:nvSpPr>
        <xdr:cNvPr id="297" name="n_1aveValue【一般廃棄物処理施設】&#10;一人当たり有形固定資産（償却資産）額"/>
        <xdr:cNvSpPr txBox="1"/>
      </xdr:nvSpPr>
      <xdr:spPr>
        <a:xfrm>
          <a:off x="21011094" y="63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148184</xdr:rowOff>
    </xdr:from>
    <xdr:to>
      <xdr:col>31</xdr:col>
      <xdr:colOff>85725</xdr:colOff>
      <xdr:row>33</xdr:row>
      <xdr:rowOff>78334</xdr:rowOff>
    </xdr:to>
    <xdr:sp macro="" textlink="">
      <xdr:nvSpPr>
        <xdr:cNvPr id="303" name="円/楕円 302"/>
        <xdr:cNvSpPr/>
      </xdr:nvSpPr>
      <xdr:spPr>
        <a:xfrm>
          <a:off x="21272500" y="56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94861</xdr:rowOff>
    </xdr:from>
    <xdr:ext cx="599010" cy="259045"/>
    <xdr:sp macro="" textlink="">
      <xdr:nvSpPr>
        <xdr:cNvPr id="304" name="n_1mainValue【一般廃棄物処理施設】&#10;一人当たり有形固定資産（償却資産）額"/>
        <xdr:cNvSpPr txBox="1"/>
      </xdr:nvSpPr>
      <xdr:spPr>
        <a:xfrm>
          <a:off x="21011094" y="540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7" name="テキスト ボックス 3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5" name="テキスト ボックス 3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9" name="直線コネクタ 328"/>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30"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31" name="直線コネクタ 330"/>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32"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33" name="直線コネクタ 332"/>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34"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35" name="フローチャート : 判断 334"/>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36" name="フローチャート : 判断 335"/>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337"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46355</xdr:rowOff>
    </xdr:from>
    <xdr:to>
      <xdr:col>22</xdr:col>
      <xdr:colOff>415925</xdr:colOff>
      <xdr:row>60</xdr:row>
      <xdr:rowOff>147955</xdr:rowOff>
    </xdr:to>
    <xdr:sp macro="" textlink="">
      <xdr:nvSpPr>
        <xdr:cNvPr id="343" name="円/楕円 342"/>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139082</xdr:rowOff>
    </xdr:from>
    <xdr:ext cx="405111" cy="259045"/>
    <xdr:sp macro="" textlink="">
      <xdr:nvSpPr>
        <xdr:cNvPr id="344" name="n_1mainValue【保健センター・保健所】&#10;有形固定資産減価償却率"/>
        <xdr:cNvSpPr txBox="1"/>
      </xdr:nvSpPr>
      <xdr:spPr>
        <a:xfrm>
          <a:off x="15266043"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6" name="直線コネクタ 3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7" name="テキスト ボックス 3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8" name="直線コネクタ 3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9" name="テキスト ボックス 3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0" name="直線コネクタ 3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61" name="テキスト ボックス 3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2" name="直線コネクタ 3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3" name="テキスト ボックス 3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4" name="直線コネクタ 3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5" name="テキスト ボックス 3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9" name="直線コネクタ 368"/>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70"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71" name="直線コネクタ 370"/>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72"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73" name="直線コネクタ 37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74"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75" name="フローチャート : 判断 37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76" name="フローチャート : 判断 375"/>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7"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165100</xdr:rowOff>
    </xdr:from>
    <xdr:to>
      <xdr:col>31</xdr:col>
      <xdr:colOff>85725</xdr:colOff>
      <xdr:row>63</xdr:row>
      <xdr:rowOff>95250</xdr:rowOff>
    </xdr:to>
    <xdr:sp macro="" textlink="">
      <xdr:nvSpPr>
        <xdr:cNvPr id="383" name="円/楕円 382"/>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86377</xdr:rowOff>
    </xdr:from>
    <xdr:ext cx="469744" cy="259045"/>
    <xdr:sp macro="" textlink="">
      <xdr:nvSpPr>
        <xdr:cNvPr id="384"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3" name="テキスト ボックス 3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4" name="直線コネクタ 3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5" name="テキスト ボックス 39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6" name="直線コネクタ 3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7" name="テキスト ボックス 39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8" name="直線コネクタ 3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9" name="テキスト ボックス 3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0" name="直線コネクタ 3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1" name="テキスト ボックス 4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2" name="直線コネクタ 4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3" name="テキスト ボックス 4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4" name="直線コネクタ 4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5" name="テキスト ボックス 40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9" name="直線コネクタ 408"/>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10"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11" name="直線コネクタ 410"/>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12"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13" name="直線コネクタ 412"/>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14"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15" name="フローチャート : 判断 41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16" name="フローチャート : 判断 415"/>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417"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137795</xdr:rowOff>
    </xdr:from>
    <xdr:to>
      <xdr:col>22</xdr:col>
      <xdr:colOff>415925</xdr:colOff>
      <xdr:row>86</xdr:row>
      <xdr:rowOff>67945</xdr:rowOff>
    </xdr:to>
    <xdr:sp macro="" textlink="">
      <xdr:nvSpPr>
        <xdr:cNvPr id="423" name="円/楕円 422"/>
        <xdr:cNvSpPr/>
      </xdr:nvSpPr>
      <xdr:spPr>
        <a:xfrm>
          <a:off x="1543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59072</xdr:rowOff>
    </xdr:from>
    <xdr:ext cx="405111" cy="259045"/>
    <xdr:sp macro="" textlink="">
      <xdr:nvSpPr>
        <xdr:cNvPr id="424" name="n_1mainValue【消防施設】&#10;有形固定資産減価償却率"/>
        <xdr:cNvSpPr txBox="1"/>
      </xdr:nvSpPr>
      <xdr:spPr>
        <a:xfrm>
          <a:off x="15266043"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5" name="直線コネクタ 4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6" name="テキスト ボックス 4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7" name="直線コネクタ 4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8" name="テキスト ボックス 4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9" name="直線コネクタ 4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0" name="テキスト ボックス 4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1" name="直線コネクタ 4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2" name="テキスト ボックス 4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46" name="直線コネクタ 445"/>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7"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8" name="直線コネクタ 447"/>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9"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50" name="直線コネクタ 44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51"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52" name="フローチャート : 判断 451"/>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53" name="フローチャート : 判断 452"/>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454"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170180</xdr:rowOff>
    </xdr:from>
    <xdr:to>
      <xdr:col>31</xdr:col>
      <xdr:colOff>85725</xdr:colOff>
      <xdr:row>83</xdr:row>
      <xdr:rowOff>100330</xdr:rowOff>
    </xdr:to>
    <xdr:sp macro="" textlink="">
      <xdr:nvSpPr>
        <xdr:cNvPr id="460" name="円/楕円 459"/>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116857</xdr:rowOff>
    </xdr:from>
    <xdr:ext cx="469744" cy="259045"/>
    <xdr:sp macro="" textlink="">
      <xdr:nvSpPr>
        <xdr:cNvPr id="461"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2" name="テキスト ボックス 4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2" name="テキスト ボックス 4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86" name="直線コネクタ 485"/>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7"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8" name="直線コネクタ 487"/>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9"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90" name="直線コネクタ 48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91"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92" name="フローチャート : 判断 49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93" name="フローチャート : 判断 492"/>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94"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2539</xdr:rowOff>
    </xdr:from>
    <xdr:to>
      <xdr:col>22</xdr:col>
      <xdr:colOff>415925</xdr:colOff>
      <xdr:row>103</xdr:row>
      <xdr:rowOff>104139</xdr:rowOff>
    </xdr:to>
    <xdr:sp macro="" textlink="">
      <xdr:nvSpPr>
        <xdr:cNvPr id="500" name="円/楕円 499"/>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120666</xdr:rowOff>
    </xdr:from>
    <xdr:ext cx="405111" cy="259045"/>
    <xdr:sp macro="" textlink="">
      <xdr:nvSpPr>
        <xdr:cNvPr id="501" name="n_1mainValue【庁舎】&#10;有形固定資産減価償却率"/>
        <xdr:cNvSpPr txBox="1"/>
      </xdr:nvSpPr>
      <xdr:spPr>
        <a:xfrm>
          <a:off x="15266043"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2" name="テキスト ボックス 5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13" name="直線コネクタ 5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4" name="テキスト ボックス 5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5" name="直線コネクタ 5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6" name="テキスト ボックス 5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7" name="直線コネクタ 5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8" name="テキスト ボックス 5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9" name="直線コネクタ 5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20" name="テキスト ボックス 5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24" name="直線コネクタ 523"/>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25"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26" name="直線コネクタ 52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27"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28" name="直線コネクタ 527"/>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29"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30" name="フローチャート : 判断 529"/>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31" name="フローチャート : 判断 530"/>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532"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50546</xdr:rowOff>
    </xdr:from>
    <xdr:to>
      <xdr:col>31</xdr:col>
      <xdr:colOff>85725</xdr:colOff>
      <xdr:row>105</xdr:row>
      <xdr:rowOff>152146</xdr:rowOff>
    </xdr:to>
    <xdr:sp macro="" textlink="">
      <xdr:nvSpPr>
        <xdr:cNvPr id="538" name="円/楕円 537"/>
        <xdr:cNvSpPr/>
      </xdr:nvSpPr>
      <xdr:spPr>
        <a:xfrm>
          <a:off x="21272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143273</xdr:rowOff>
    </xdr:from>
    <xdr:ext cx="469744" cy="259045"/>
    <xdr:sp macro="" textlink="">
      <xdr:nvSpPr>
        <xdr:cNvPr id="539" name="n_1main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年度数値について、神川町では今回比較を行っていない。</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年度について各項目を整理すると、体育館・プールと庁舎について、有形固定資産減価償却率が高くなっていることがわかる。</a:t>
          </a:r>
          <a:endParaRPr lang="ja-JP" altLang="ja-JP" sz="1400">
            <a:effectLst/>
          </a:endParaRPr>
        </a:p>
        <a:p>
          <a:r>
            <a:rPr kumimoji="1" lang="ja-JP" altLang="ja-JP" sz="1100">
              <a:solidFill>
                <a:schemeClr val="dk1"/>
              </a:solidFill>
              <a:effectLst/>
              <a:latin typeface="+mn-lt"/>
              <a:ea typeface="+mn-ea"/>
              <a:cs typeface="+mn-cs"/>
            </a:rPr>
            <a:t>　庁舎に含まれる役場庁舎について、昭和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年建築の鉄筋コンクリート造であるが平成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年度中に新築建替えを行う。</a:t>
          </a:r>
          <a:endParaRPr lang="ja-JP" altLang="ja-JP" sz="1400">
            <a:effectLst/>
          </a:endParaRPr>
        </a:p>
        <a:p>
          <a:r>
            <a:rPr kumimoji="1" lang="ja-JP" altLang="ja-JP" sz="1100">
              <a:solidFill>
                <a:schemeClr val="dk1"/>
              </a:solidFill>
              <a:effectLst/>
              <a:latin typeface="+mn-lt"/>
              <a:ea typeface="+mn-ea"/>
              <a:cs typeface="+mn-cs"/>
            </a:rPr>
            <a:t>　このため、今後庁舎区分について、数値に大きな変化が見込まれる。</a:t>
          </a:r>
          <a:endParaRPr lang="ja-JP" altLang="ja-JP" sz="1400">
            <a:effectLst/>
          </a:endParaRPr>
        </a:p>
        <a:p>
          <a:r>
            <a:rPr kumimoji="1" lang="ja-JP" altLang="ja-JP" sz="1100">
              <a:solidFill>
                <a:schemeClr val="dk1"/>
              </a:solidFill>
              <a:effectLst/>
              <a:latin typeface="+mn-lt"/>
              <a:ea typeface="+mn-ea"/>
              <a:cs typeface="+mn-cs"/>
            </a:rPr>
            <a:t>　他庁舎についても昭和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年建築建物を含むなど、計画的な修繕や建替えへの取組が必要となることが想定されている。</a:t>
          </a:r>
          <a:endParaRPr kumimoji="1" lang="en-US" altLang="ja-JP" sz="1100">
            <a:solidFill>
              <a:schemeClr val="dk1"/>
            </a:solidFill>
            <a:effectLst/>
            <a:latin typeface="+mn-lt"/>
            <a:ea typeface="+mn-ea"/>
            <a:cs typeface="+mn-cs"/>
          </a:endParaRPr>
        </a:p>
        <a:p>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施設維持に要するコスト縮減と同時に、サービスの質の向上をおこなえるよう検討を重ね、健全な行財政運営に努める。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財政力指数は、基準財政需要額が微増となったものの、</a:t>
          </a:r>
          <a:r>
            <a:rPr kumimoji="1" lang="ja-JP" altLang="ja-JP" sz="1300">
              <a:solidFill>
                <a:schemeClr val="dk1"/>
              </a:solidFill>
              <a:effectLst/>
              <a:latin typeface="+mn-lt"/>
              <a:ea typeface="+mn-ea"/>
              <a:cs typeface="+mn-cs"/>
            </a:rPr>
            <a:t>町内医薬品製造業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の法人町民税の伸び</a:t>
          </a:r>
          <a:r>
            <a:rPr kumimoji="1" lang="ja-JP" altLang="en-US" sz="1300">
              <a:solidFill>
                <a:schemeClr val="dk1"/>
              </a:solidFill>
              <a:effectLst/>
              <a:latin typeface="+mn-lt"/>
              <a:ea typeface="+mn-ea"/>
              <a:cs typeface="+mn-cs"/>
            </a:rPr>
            <a:t>により基準財政収入額も微増となり、</a:t>
          </a:r>
          <a:r>
            <a:rPr kumimoji="1" lang="ja-JP" altLang="en-US" sz="1300">
              <a:latin typeface="ＭＳ Ｐゴシック"/>
            </a:rPr>
            <a:t>財政力指数は前年度と同数の０．５３となった。今後は税の徴収強化等による町税等の歳入の確保に努めたい。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156104</xdr:rowOff>
    </xdr:from>
    <xdr:to>
      <xdr:col>7</xdr:col>
      <xdr:colOff>152400</xdr:colOff>
      <xdr:row>42</xdr:row>
      <xdr:rowOff>156104</xdr:rowOff>
    </xdr:to>
    <xdr:cxnSp macro="">
      <xdr:nvCxnSpPr>
        <xdr:cNvPr id="71" name="直線コネクタ 70"/>
        <xdr:cNvCxnSpPr/>
      </xdr:nvCxnSpPr>
      <xdr:spPr>
        <a:xfrm>
          <a:off x="4114800" y="7357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156104</xdr:rowOff>
    </xdr:to>
    <xdr:cxnSp macro="">
      <xdr:nvCxnSpPr>
        <xdr:cNvPr id="74" name="直線コネクタ 73"/>
        <xdr:cNvCxnSpPr/>
      </xdr:nvCxnSpPr>
      <xdr:spPr>
        <a:xfrm>
          <a:off x="3225800" y="734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115888</xdr:rowOff>
    </xdr:from>
    <xdr:to>
      <xdr:col>3</xdr:col>
      <xdr:colOff>279400</xdr:colOff>
      <xdr:row>42</xdr:row>
      <xdr:rowOff>146050</xdr:rowOff>
    </xdr:to>
    <xdr:cxnSp macro="">
      <xdr:nvCxnSpPr>
        <xdr:cNvPr id="80" name="直線コネクタ 79"/>
        <xdr:cNvCxnSpPr/>
      </xdr:nvCxnSpPr>
      <xdr:spPr>
        <a:xfrm>
          <a:off x="1447800" y="731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105304</xdr:rowOff>
    </xdr:from>
    <xdr:to>
      <xdr:col>7</xdr:col>
      <xdr:colOff>203200</xdr:colOff>
      <xdr:row>43</xdr:row>
      <xdr:rowOff>35454</xdr:rowOff>
    </xdr:to>
    <xdr:sp macro="" textlink="">
      <xdr:nvSpPr>
        <xdr:cNvPr id="90" name="円/楕円 89"/>
        <xdr:cNvSpPr/>
      </xdr:nvSpPr>
      <xdr:spPr>
        <a:xfrm>
          <a:off x="4902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121831</xdr:rowOff>
    </xdr:from>
    <xdr:ext cx="762000" cy="259045"/>
    <xdr:sp macro="" textlink="">
      <xdr:nvSpPr>
        <xdr:cNvPr id="91" name="財政力該当値テキスト"/>
        <xdr:cNvSpPr txBox="1"/>
      </xdr:nvSpPr>
      <xdr:spPr>
        <a:xfrm>
          <a:off x="50419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105304</xdr:rowOff>
    </xdr:from>
    <xdr:to>
      <xdr:col>6</xdr:col>
      <xdr:colOff>50800</xdr:colOff>
      <xdr:row>43</xdr:row>
      <xdr:rowOff>35454</xdr:rowOff>
    </xdr:to>
    <xdr:sp macro="" textlink="">
      <xdr:nvSpPr>
        <xdr:cNvPr id="92" name="円/楕円 91"/>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45631</xdr:rowOff>
    </xdr:from>
    <xdr:ext cx="736600" cy="259045"/>
    <xdr:sp macro="" textlink="">
      <xdr:nvSpPr>
        <xdr:cNvPr id="93" name="テキスト ボックス 92"/>
        <xdr:cNvSpPr txBox="1"/>
      </xdr:nvSpPr>
      <xdr:spPr>
        <a:xfrm>
          <a:off x="3733800" y="70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4" name="円/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6" name="円/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7" name="テキスト ボックス 96"/>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65088</xdr:rowOff>
    </xdr:from>
    <xdr:to>
      <xdr:col>2</xdr:col>
      <xdr:colOff>127000</xdr:colOff>
      <xdr:row>42</xdr:row>
      <xdr:rowOff>166688</xdr:rowOff>
    </xdr:to>
    <xdr:sp macro="" textlink="">
      <xdr:nvSpPr>
        <xdr:cNvPr id="98" name="円/楕円 97"/>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5415</xdr:rowOff>
    </xdr:from>
    <xdr:ext cx="762000" cy="259045"/>
    <xdr:sp macro="" textlink="">
      <xdr:nvSpPr>
        <xdr:cNvPr id="99" name="テキスト ボックス 98"/>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７９．８％となり、前年度比で１．７％増加した。これは、合併算定替加算額の段階的縮小による普通交付税の減額等により、経常一般財源額が減額となったこと等が要因の一つと考えられる。過去に借り入れを行った合併特例債等の償還開始に伴う公債費等が今後も増加となる見込のため、国や県の補助事業等の積極的な活用を行うとともに、自主財源の更なる確保に努め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3556</xdr:rowOff>
    </xdr:from>
    <xdr:to>
      <xdr:col>7</xdr:col>
      <xdr:colOff>152400</xdr:colOff>
      <xdr:row>61</xdr:row>
      <xdr:rowOff>85598</xdr:rowOff>
    </xdr:to>
    <xdr:cxnSp macro="">
      <xdr:nvCxnSpPr>
        <xdr:cNvPr id="132" name="直線コネクタ 131"/>
        <xdr:cNvCxnSpPr/>
      </xdr:nvCxnSpPr>
      <xdr:spPr>
        <a:xfrm>
          <a:off x="4114800" y="1046200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3556</xdr:rowOff>
    </xdr:from>
    <xdr:to>
      <xdr:col>6</xdr:col>
      <xdr:colOff>0</xdr:colOff>
      <xdr:row>61</xdr:row>
      <xdr:rowOff>114554</xdr:rowOff>
    </xdr:to>
    <xdr:cxnSp macro="">
      <xdr:nvCxnSpPr>
        <xdr:cNvPr id="135" name="直線コネクタ 134"/>
        <xdr:cNvCxnSpPr/>
      </xdr:nvCxnSpPr>
      <xdr:spPr>
        <a:xfrm flipV="1">
          <a:off x="3225800" y="1046200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114554</xdr:rowOff>
    </xdr:to>
    <xdr:cxnSp macro="">
      <xdr:nvCxnSpPr>
        <xdr:cNvPr id="138" name="直線コネクタ 137"/>
        <xdr:cNvCxnSpPr/>
      </xdr:nvCxnSpPr>
      <xdr:spPr>
        <a:xfrm>
          <a:off x="2336800" y="1050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0" name="テキスト ボックス 139"/>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61</xdr:row>
      <xdr:rowOff>46990</xdr:rowOff>
    </xdr:to>
    <xdr:cxnSp macro="">
      <xdr:nvCxnSpPr>
        <xdr:cNvPr id="141" name="直線コネクタ 140"/>
        <xdr:cNvCxnSpPr/>
      </xdr:nvCxnSpPr>
      <xdr:spPr>
        <a:xfrm>
          <a:off x="1447800" y="103654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51" name="円/楕円 150"/>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52"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3" name="円/楕円 152"/>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4" name="テキスト ボックス 153"/>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63754</xdr:rowOff>
    </xdr:from>
    <xdr:to>
      <xdr:col>4</xdr:col>
      <xdr:colOff>533400</xdr:colOff>
      <xdr:row>61</xdr:row>
      <xdr:rowOff>165354</xdr:rowOff>
    </xdr:to>
    <xdr:sp macro="" textlink="">
      <xdr:nvSpPr>
        <xdr:cNvPr id="155" name="円/楕円 154"/>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4081</xdr:rowOff>
    </xdr:from>
    <xdr:ext cx="762000" cy="259045"/>
    <xdr:sp macro="" textlink="">
      <xdr:nvSpPr>
        <xdr:cNvPr id="156" name="テキスト ボックス 155"/>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7" name="円/楕円 156"/>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8" name="テキスト ボックス 157"/>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9" name="円/楕円 158"/>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60" name="テキスト ボックス 159"/>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に係る退職手当組合負担金や時間外手当の減少等により、人件費が減少した。物件費も各種委託料の減額等により、減少となった。物件費のうち委託料については、職員ができることは直営で行うなど、今後も経費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133513</xdr:rowOff>
    </xdr:from>
    <xdr:to>
      <xdr:col>7</xdr:col>
      <xdr:colOff>152400</xdr:colOff>
      <xdr:row>81</xdr:row>
      <xdr:rowOff>138430</xdr:rowOff>
    </xdr:to>
    <xdr:cxnSp macro="">
      <xdr:nvCxnSpPr>
        <xdr:cNvPr id="193" name="直線コネクタ 192"/>
        <xdr:cNvCxnSpPr/>
      </xdr:nvCxnSpPr>
      <xdr:spPr>
        <a:xfrm flipV="1">
          <a:off x="4114800" y="14020963"/>
          <a:ext cx="8382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135993</xdr:rowOff>
    </xdr:from>
    <xdr:to>
      <xdr:col>6</xdr:col>
      <xdr:colOff>0</xdr:colOff>
      <xdr:row>81</xdr:row>
      <xdr:rowOff>138430</xdr:rowOff>
    </xdr:to>
    <xdr:cxnSp macro="">
      <xdr:nvCxnSpPr>
        <xdr:cNvPr id="196" name="直線コネクタ 195"/>
        <xdr:cNvCxnSpPr/>
      </xdr:nvCxnSpPr>
      <xdr:spPr>
        <a:xfrm>
          <a:off x="3225800" y="14023443"/>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106376</xdr:rowOff>
    </xdr:from>
    <xdr:to>
      <xdr:col>4</xdr:col>
      <xdr:colOff>482600</xdr:colOff>
      <xdr:row>81</xdr:row>
      <xdr:rowOff>135993</xdr:rowOff>
    </xdr:to>
    <xdr:cxnSp macro="">
      <xdr:nvCxnSpPr>
        <xdr:cNvPr id="199" name="直線コネクタ 198"/>
        <xdr:cNvCxnSpPr/>
      </xdr:nvCxnSpPr>
      <xdr:spPr>
        <a:xfrm>
          <a:off x="2336800" y="13993826"/>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105063</xdr:rowOff>
    </xdr:from>
    <xdr:to>
      <xdr:col>3</xdr:col>
      <xdr:colOff>279400</xdr:colOff>
      <xdr:row>81</xdr:row>
      <xdr:rowOff>106376</xdr:rowOff>
    </xdr:to>
    <xdr:cxnSp macro="">
      <xdr:nvCxnSpPr>
        <xdr:cNvPr id="202" name="直線コネクタ 201"/>
        <xdr:cNvCxnSpPr/>
      </xdr:nvCxnSpPr>
      <xdr:spPr>
        <a:xfrm>
          <a:off x="1447800" y="13992513"/>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82713</xdr:rowOff>
    </xdr:from>
    <xdr:to>
      <xdr:col>7</xdr:col>
      <xdr:colOff>203200</xdr:colOff>
      <xdr:row>82</xdr:row>
      <xdr:rowOff>12863</xdr:rowOff>
    </xdr:to>
    <xdr:sp macro="" textlink="">
      <xdr:nvSpPr>
        <xdr:cNvPr id="212" name="円/楕円 211"/>
        <xdr:cNvSpPr/>
      </xdr:nvSpPr>
      <xdr:spPr>
        <a:xfrm>
          <a:off x="4902200" y="139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99240</xdr:rowOff>
    </xdr:from>
    <xdr:ext cx="762000" cy="259045"/>
    <xdr:sp macro="" textlink="">
      <xdr:nvSpPr>
        <xdr:cNvPr id="213" name="人件費・物件費等の状況該当値テキスト"/>
        <xdr:cNvSpPr txBox="1"/>
      </xdr:nvSpPr>
      <xdr:spPr>
        <a:xfrm>
          <a:off x="5041900" y="1381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87630</xdr:rowOff>
    </xdr:from>
    <xdr:to>
      <xdr:col>6</xdr:col>
      <xdr:colOff>50800</xdr:colOff>
      <xdr:row>82</xdr:row>
      <xdr:rowOff>17780</xdr:rowOff>
    </xdr:to>
    <xdr:sp macro="" textlink="">
      <xdr:nvSpPr>
        <xdr:cNvPr id="214" name="円/楕円 213"/>
        <xdr:cNvSpPr/>
      </xdr:nvSpPr>
      <xdr:spPr>
        <a:xfrm>
          <a:off x="406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27957</xdr:rowOff>
    </xdr:from>
    <xdr:ext cx="736600" cy="259045"/>
    <xdr:sp macro="" textlink="">
      <xdr:nvSpPr>
        <xdr:cNvPr id="215" name="テキスト ボックス 214"/>
        <xdr:cNvSpPr txBox="1"/>
      </xdr:nvSpPr>
      <xdr:spPr>
        <a:xfrm>
          <a:off x="3733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85193</xdr:rowOff>
    </xdr:from>
    <xdr:to>
      <xdr:col>4</xdr:col>
      <xdr:colOff>533400</xdr:colOff>
      <xdr:row>82</xdr:row>
      <xdr:rowOff>15343</xdr:rowOff>
    </xdr:to>
    <xdr:sp macro="" textlink="">
      <xdr:nvSpPr>
        <xdr:cNvPr id="216" name="円/楕円 215"/>
        <xdr:cNvSpPr/>
      </xdr:nvSpPr>
      <xdr:spPr>
        <a:xfrm>
          <a:off x="3175000" y="139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25520</xdr:rowOff>
    </xdr:from>
    <xdr:ext cx="762000" cy="259045"/>
    <xdr:sp macro="" textlink="">
      <xdr:nvSpPr>
        <xdr:cNvPr id="217" name="テキスト ボックス 216"/>
        <xdr:cNvSpPr txBox="1"/>
      </xdr:nvSpPr>
      <xdr:spPr>
        <a:xfrm>
          <a:off x="2844800" y="1374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55576</xdr:rowOff>
    </xdr:from>
    <xdr:to>
      <xdr:col>3</xdr:col>
      <xdr:colOff>330200</xdr:colOff>
      <xdr:row>81</xdr:row>
      <xdr:rowOff>157176</xdr:rowOff>
    </xdr:to>
    <xdr:sp macro="" textlink="">
      <xdr:nvSpPr>
        <xdr:cNvPr id="218" name="円/楕円 217"/>
        <xdr:cNvSpPr/>
      </xdr:nvSpPr>
      <xdr:spPr>
        <a:xfrm>
          <a:off x="2286000" y="139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167353</xdr:rowOff>
    </xdr:from>
    <xdr:ext cx="762000" cy="259045"/>
    <xdr:sp macro="" textlink="">
      <xdr:nvSpPr>
        <xdr:cNvPr id="219" name="テキスト ボックス 218"/>
        <xdr:cNvSpPr txBox="1"/>
      </xdr:nvSpPr>
      <xdr:spPr>
        <a:xfrm>
          <a:off x="1955800" y="1371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54263</xdr:rowOff>
    </xdr:from>
    <xdr:to>
      <xdr:col>2</xdr:col>
      <xdr:colOff>127000</xdr:colOff>
      <xdr:row>81</xdr:row>
      <xdr:rowOff>155863</xdr:rowOff>
    </xdr:to>
    <xdr:sp macro="" textlink="">
      <xdr:nvSpPr>
        <xdr:cNvPr id="220" name="円/楕円 219"/>
        <xdr:cNvSpPr/>
      </xdr:nvSpPr>
      <xdr:spPr>
        <a:xfrm>
          <a:off x="1397000" y="13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166040</xdr:rowOff>
    </xdr:from>
    <xdr:ext cx="762000" cy="259045"/>
    <xdr:sp macro="" textlink="">
      <xdr:nvSpPr>
        <xdr:cNvPr id="221" name="テキスト ボックス 220"/>
        <xdr:cNvSpPr txBox="1"/>
      </xdr:nvSpPr>
      <xdr:spPr>
        <a:xfrm>
          <a:off x="1066800" y="1371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神川町は依然として、全国市平均や全国町村平均を上回っている状況にある。今後は国や県の給与水準等の動向を注視し、給与水準の適正化を図っていく。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146896</xdr:rowOff>
    </xdr:to>
    <xdr:cxnSp macro="">
      <xdr:nvCxnSpPr>
        <xdr:cNvPr id="255" name="直線コネクタ 254"/>
        <xdr:cNvCxnSpPr/>
      </xdr:nvCxnSpPr>
      <xdr:spPr>
        <a:xfrm>
          <a:off x="16179800" y="1449239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90593</xdr:rowOff>
    </xdr:to>
    <xdr:cxnSp macro="">
      <xdr:nvCxnSpPr>
        <xdr:cNvPr id="258" name="直線コネクタ 257"/>
        <xdr:cNvCxnSpPr/>
      </xdr:nvCxnSpPr>
      <xdr:spPr>
        <a:xfrm>
          <a:off x="15290800" y="144360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106680</xdr:rowOff>
    </xdr:to>
    <xdr:cxnSp macro="">
      <xdr:nvCxnSpPr>
        <xdr:cNvPr id="261" name="直線コネクタ 260"/>
        <xdr:cNvCxnSpPr/>
      </xdr:nvCxnSpPr>
      <xdr:spPr>
        <a:xfrm flipV="1">
          <a:off x="14401800" y="14436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2" name="フローチャート : 判断 261"/>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3" name="テキスト ボックス 26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32173</xdr:rowOff>
    </xdr:to>
    <xdr:cxnSp macro="">
      <xdr:nvCxnSpPr>
        <xdr:cNvPr id="264" name="直線コネクタ 263"/>
        <xdr:cNvCxnSpPr/>
      </xdr:nvCxnSpPr>
      <xdr:spPr>
        <a:xfrm flipV="1">
          <a:off x="13512800" y="1450848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2116</xdr:rowOff>
    </xdr:from>
    <xdr:to>
      <xdr:col>21</xdr:col>
      <xdr:colOff>50800</xdr:colOff>
      <xdr:row>83</xdr:row>
      <xdr:rowOff>103716</xdr:rowOff>
    </xdr:to>
    <xdr:sp macro="" textlink="">
      <xdr:nvSpPr>
        <xdr:cNvPr id="265" name="フローチャート : 判断 264"/>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66" name="テキスト ボックス 265"/>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67" name="フローチャート : 判断 266"/>
        <xdr:cNvSpPr/>
      </xdr:nvSpPr>
      <xdr:spPr>
        <a:xfrm>
          <a:off x="13462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68" name="テキスト ボックス 267"/>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4" name="円/楕円 273"/>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5"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6" name="円/楕円 275"/>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126170</xdr:rowOff>
    </xdr:from>
    <xdr:ext cx="736600" cy="259045"/>
    <xdr:sp macro="" textlink="">
      <xdr:nvSpPr>
        <xdr:cNvPr id="277" name="テキスト ボックス 276"/>
        <xdr:cNvSpPr txBox="1"/>
      </xdr:nvSpPr>
      <xdr:spPr>
        <a:xfrm>
          <a:off x="15798800" y="1452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8" name="円/楕円 277"/>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69866</xdr:rowOff>
    </xdr:from>
    <xdr:ext cx="762000" cy="259045"/>
    <xdr:sp macro="" textlink="">
      <xdr:nvSpPr>
        <xdr:cNvPr id="279" name="テキスト ボックス 278"/>
        <xdr:cNvSpPr txBox="1"/>
      </xdr:nvSpPr>
      <xdr:spPr>
        <a:xfrm>
          <a:off x="14909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0" name="円/楕円 279"/>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81" name="テキスト ボックス 280"/>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2" name="円/楕円 281"/>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3" name="テキスト ボックス 282"/>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１８年１月１日に行われた神川町・神泉村の合併後、平成１８～２２年度は退職者に対して新規職員の採用をしないという職員削減方針が実施され、職員数は減少傾向にあった。その後平成２３年度からは退職者数の補充による職員採用を、退職者の半数にとどめる等して職員数の削減を継続させた。しかし依然として</a:t>
          </a:r>
          <a:r>
            <a:rPr kumimoji="1" lang="ja-JP" altLang="en-US" sz="1300">
              <a:solidFill>
                <a:schemeClr val="dk1"/>
              </a:solidFill>
              <a:effectLst/>
              <a:latin typeface="+mn-lt"/>
              <a:ea typeface="+mn-ea"/>
              <a:cs typeface="+mn-cs"/>
            </a:rPr>
            <a:t>人口千人当たりの職員数は、</a:t>
          </a:r>
          <a:r>
            <a:rPr kumimoji="1" lang="ja-JP" altLang="ja-JP" sz="1300">
              <a:solidFill>
                <a:schemeClr val="dk1"/>
              </a:solidFill>
              <a:effectLst/>
              <a:latin typeface="+mn-lt"/>
              <a:ea typeface="+mn-ea"/>
              <a:cs typeface="+mn-cs"/>
            </a:rPr>
            <a:t>埼玉県平均値を大きく上回っている。</a:t>
          </a:r>
          <a:r>
            <a:rPr kumimoji="1" lang="ja-JP" altLang="en-US" sz="1300">
              <a:solidFill>
                <a:schemeClr val="dk1"/>
              </a:solidFill>
              <a:effectLst/>
              <a:latin typeface="+mn-lt"/>
              <a:ea typeface="+mn-ea"/>
              <a:cs typeface="+mn-cs"/>
            </a:rPr>
            <a:t>今後は計画的な職員採用を実施し、適切な定員管理を実施していく。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6900</xdr:rowOff>
    </xdr:from>
    <xdr:to>
      <xdr:col>24</xdr:col>
      <xdr:colOff>558800</xdr:colOff>
      <xdr:row>60</xdr:row>
      <xdr:rowOff>16552</xdr:rowOff>
    </xdr:to>
    <xdr:cxnSp macro="">
      <xdr:nvCxnSpPr>
        <xdr:cNvPr id="318" name="直線コネクタ 317"/>
        <xdr:cNvCxnSpPr/>
      </xdr:nvCxnSpPr>
      <xdr:spPr>
        <a:xfrm>
          <a:off x="16179800" y="102939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157438</xdr:rowOff>
    </xdr:from>
    <xdr:to>
      <xdr:col>23</xdr:col>
      <xdr:colOff>406400</xdr:colOff>
      <xdr:row>60</xdr:row>
      <xdr:rowOff>6900</xdr:rowOff>
    </xdr:to>
    <xdr:cxnSp macro="">
      <xdr:nvCxnSpPr>
        <xdr:cNvPr id="321" name="直線コネクタ 320"/>
        <xdr:cNvCxnSpPr/>
      </xdr:nvCxnSpPr>
      <xdr:spPr>
        <a:xfrm>
          <a:off x="15290800" y="1027298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157438</xdr:rowOff>
    </xdr:from>
    <xdr:to>
      <xdr:col>22</xdr:col>
      <xdr:colOff>203200</xdr:colOff>
      <xdr:row>59</xdr:row>
      <xdr:rowOff>159851</xdr:rowOff>
    </xdr:to>
    <xdr:cxnSp macro="">
      <xdr:nvCxnSpPr>
        <xdr:cNvPr id="324" name="直線コネクタ 323"/>
        <xdr:cNvCxnSpPr/>
      </xdr:nvCxnSpPr>
      <xdr:spPr>
        <a:xfrm flipV="1">
          <a:off x="14401800" y="1027298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156633</xdr:rowOff>
    </xdr:from>
    <xdr:to>
      <xdr:col>21</xdr:col>
      <xdr:colOff>0</xdr:colOff>
      <xdr:row>59</xdr:row>
      <xdr:rowOff>159851</xdr:rowOff>
    </xdr:to>
    <xdr:cxnSp macro="">
      <xdr:nvCxnSpPr>
        <xdr:cNvPr id="327" name="直線コネクタ 326"/>
        <xdr:cNvCxnSpPr/>
      </xdr:nvCxnSpPr>
      <xdr:spPr>
        <a:xfrm>
          <a:off x="13512800" y="1027218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137202</xdr:rowOff>
    </xdr:from>
    <xdr:to>
      <xdr:col>24</xdr:col>
      <xdr:colOff>609600</xdr:colOff>
      <xdr:row>60</xdr:row>
      <xdr:rowOff>67352</xdr:rowOff>
    </xdr:to>
    <xdr:sp macro="" textlink="">
      <xdr:nvSpPr>
        <xdr:cNvPr id="337" name="円/楕円 336"/>
        <xdr:cNvSpPr/>
      </xdr:nvSpPr>
      <xdr:spPr>
        <a:xfrm>
          <a:off x="169672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153729</xdr:rowOff>
    </xdr:from>
    <xdr:ext cx="762000" cy="259045"/>
    <xdr:sp macro="" textlink="">
      <xdr:nvSpPr>
        <xdr:cNvPr id="338" name="定員管理の状況該当値テキスト"/>
        <xdr:cNvSpPr txBox="1"/>
      </xdr:nvSpPr>
      <xdr:spPr>
        <a:xfrm>
          <a:off x="17106900" y="100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127550</xdr:rowOff>
    </xdr:from>
    <xdr:to>
      <xdr:col>23</xdr:col>
      <xdr:colOff>457200</xdr:colOff>
      <xdr:row>60</xdr:row>
      <xdr:rowOff>57700</xdr:rowOff>
    </xdr:to>
    <xdr:sp macro="" textlink="">
      <xdr:nvSpPr>
        <xdr:cNvPr id="339" name="円/楕円 338"/>
        <xdr:cNvSpPr/>
      </xdr:nvSpPr>
      <xdr:spPr>
        <a:xfrm>
          <a:off x="16129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67877</xdr:rowOff>
    </xdr:from>
    <xdr:ext cx="736600" cy="259045"/>
    <xdr:sp macro="" textlink="">
      <xdr:nvSpPr>
        <xdr:cNvPr id="340" name="テキスト ボックス 339"/>
        <xdr:cNvSpPr txBox="1"/>
      </xdr:nvSpPr>
      <xdr:spPr>
        <a:xfrm>
          <a:off x="15798800" y="1001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106638</xdr:rowOff>
    </xdr:from>
    <xdr:to>
      <xdr:col>22</xdr:col>
      <xdr:colOff>254000</xdr:colOff>
      <xdr:row>60</xdr:row>
      <xdr:rowOff>36788</xdr:rowOff>
    </xdr:to>
    <xdr:sp macro="" textlink="">
      <xdr:nvSpPr>
        <xdr:cNvPr id="341" name="円/楕円 340"/>
        <xdr:cNvSpPr/>
      </xdr:nvSpPr>
      <xdr:spPr>
        <a:xfrm>
          <a:off x="15240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46965</xdr:rowOff>
    </xdr:from>
    <xdr:ext cx="762000" cy="259045"/>
    <xdr:sp macro="" textlink="">
      <xdr:nvSpPr>
        <xdr:cNvPr id="342" name="テキスト ボックス 341"/>
        <xdr:cNvSpPr txBox="1"/>
      </xdr:nvSpPr>
      <xdr:spPr>
        <a:xfrm>
          <a:off x="14909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109051</xdr:rowOff>
    </xdr:from>
    <xdr:to>
      <xdr:col>21</xdr:col>
      <xdr:colOff>50800</xdr:colOff>
      <xdr:row>60</xdr:row>
      <xdr:rowOff>39201</xdr:rowOff>
    </xdr:to>
    <xdr:sp macro="" textlink="">
      <xdr:nvSpPr>
        <xdr:cNvPr id="343" name="円/楕円 342"/>
        <xdr:cNvSpPr/>
      </xdr:nvSpPr>
      <xdr:spPr>
        <a:xfrm>
          <a:off x="14351000" y="102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49378</xdr:rowOff>
    </xdr:from>
    <xdr:ext cx="762000" cy="259045"/>
    <xdr:sp macro="" textlink="">
      <xdr:nvSpPr>
        <xdr:cNvPr id="344" name="テキスト ボックス 343"/>
        <xdr:cNvSpPr txBox="1"/>
      </xdr:nvSpPr>
      <xdr:spPr>
        <a:xfrm>
          <a:off x="14020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105833</xdr:rowOff>
    </xdr:from>
    <xdr:to>
      <xdr:col>19</xdr:col>
      <xdr:colOff>533400</xdr:colOff>
      <xdr:row>60</xdr:row>
      <xdr:rowOff>35983</xdr:rowOff>
    </xdr:to>
    <xdr:sp macro="" textlink="">
      <xdr:nvSpPr>
        <xdr:cNvPr id="345" name="円/楕円 344"/>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46160</xdr:rowOff>
    </xdr:from>
    <xdr:ext cx="762000" cy="259045"/>
    <xdr:sp macro="" textlink="">
      <xdr:nvSpPr>
        <xdr:cNvPr id="346" name="テキスト ボックス 345"/>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４．５％となり、前年度比で０．２％減少した。これは、償還終了に伴う公営企業債の償還財源に充当した一般会計等からの繰出金が減少したことが主な要因の一つとなっている。今後も地方債を活用するに当たっては、合併特例債等の交付税措置率の高いものを選択して、実質公債費比率の上昇を抑制し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64911</xdr:rowOff>
    </xdr:to>
    <xdr:cxnSp macro="">
      <xdr:nvCxnSpPr>
        <xdr:cNvPr id="381" name="直線コネクタ 380"/>
        <xdr:cNvCxnSpPr/>
      </xdr:nvCxnSpPr>
      <xdr:spPr>
        <a:xfrm flipV="1">
          <a:off x="16179800" y="63817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64911</xdr:rowOff>
    </xdr:from>
    <xdr:to>
      <xdr:col>23</xdr:col>
      <xdr:colOff>406400</xdr:colOff>
      <xdr:row>37</xdr:row>
      <xdr:rowOff>145345</xdr:rowOff>
    </xdr:to>
    <xdr:cxnSp macro="">
      <xdr:nvCxnSpPr>
        <xdr:cNvPr id="384" name="直線コネクタ 383"/>
        <xdr:cNvCxnSpPr/>
      </xdr:nvCxnSpPr>
      <xdr:spPr>
        <a:xfrm flipV="1">
          <a:off x="15290800" y="64085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145345</xdr:rowOff>
    </xdr:from>
    <xdr:to>
      <xdr:col>22</xdr:col>
      <xdr:colOff>203200</xdr:colOff>
      <xdr:row>38</xdr:row>
      <xdr:rowOff>54328</xdr:rowOff>
    </xdr:to>
    <xdr:cxnSp macro="">
      <xdr:nvCxnSpPr>
        <xdr:cNvPr id="387" name="直線コネクタ 386"/>
        <xdr:cNvCxnSpPr/>
      </xdr:nvCxnSpPr>
      <xdr:spPr>
        <a:xfrm flipV="1">
          <a:off x="14401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8" name="フローチャート : 判断 387"/>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89" name="テキスト ボックス 388"/>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54328</xdr:rowOff>
    </xdr:from>
    <xdr:to>
      <xdr:col>21</xdr:col>
      <xdr:colOff>0</xdr:colOff>
      <xdr:row>38</xdr:row>
      <xdr:rowOff>134761</xdr:rowOff>
    </xdr:to>
    <xdr:cxnSp macro="">
      <xdr:nvCxnSpPr>
        <xdr:cNvPr id="390" name="直線コネクタ 389"/>
        <xdr:cNvCxnSpPr/>
      </xdr:nvCxnSpPr>
      <xdr:spPr>
        <a:xfrm flipV="1">
          <a:off x="13512800" y="65694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2" name="テキスト ボックス 391"/>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3" name="フローチャート :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4" name="テキスト ボックス 393"/>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401"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14111</xdr:rowOff>
    </xdr:from>
    <xdr:to>
      <xdr:col>23</xdr:col>
      <xdr:colOff>457200</xdr:colOff>
      <xdr:row>37</xdr:row>
      <xdr:rowOff>115711</xdr:rowOff>
    </xdr:to>
    <xdr:sp macro="" textlink="">
      <xdr:nvSpPr>
        <xdr:cNvPr id="402" name="円/楕円 401"/>
        <xdr:cNvSpPr/>
      </xdr:nvSpPr>
      <xdr:spPr>
        <a:xfrm>
          <a:off x="16129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125888</xdr:rowOff>
    </xdr:from>
    <xdr:ext cx="736600" cy="259045"/>
    <xdr:sp macro="" textlink="">
      <xdr:nvSpPr>
        <xdr:cNvPr id="403" name="テキスト ボックス 402"/>
        <xdr:cNvSpPr txBox="1"/>
      </xdr:nvSpPr>
      <xdr:spPr>
        <a:xfrm>
          <a:off x="15798800" y="61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94545</xdr:rowOff>
    </xdr:from>
    <xdr:to>
      <xdr:col>22</xdr:col>
      <xdr:colOff>254000</xdr:colOff>
      <xdr:row>38</xdr:row>
      <xdr:rowOff>24695</xdr:rowOff>
    </xdr:to>
    <xdr:sp macro="" textlink="">
      <xdr:nvSpPr>
        <xdr:cNvPr id="404" name="円/楕円 403"/>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34872</xdr:rowOff>
    </xdr:from>
    <xdr:ext cx="762000" cy="259045"/>
    <xdr:sp macro="" textlink="">
      <xdr:nvSpPr>
        <xdr:cNvPr id="405" name="テキスト ボックス 404"/>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3528</xdr:rowOff>
    </xdr:from>
    <xdr:to>
      <xdr:col>21</xdr:col>
      <xdr:colOff>50800</xdr:colOff>
      <xdr:row>38</xdr:row>
      <xdr:rowOff>105128</xdr:rowOff>
    </xdr:to>
    <xdr:sp macro="" textlink="">
      <xdr:nvSpPr>
        <xdr:cNvPr id="406" name="円/楕円 405"/>
        <xdr:cNvSpPr/>
      </xdr:nvSpPr>
      <xdr:spPr>
        <a:xfrm>
          <a:off x="14351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115305</xdr:rowOff>
    </xdr:from>
    <xdr:ext cx="762000" cy="259045"/>
    <xdr:sp macro="" textlink="">
      <xdr:nvSpPr>
        <xdr:cNvPr id="407" name="テキスト ボックス 406"/>
        <xdr:cNvSpPr txBox="1"/>
      </xdr:nvSpPr>
      <xdr:spPr>
        <a:xfrm>
          <a:off x="14020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83961</xdr:rowOff>
    </xdr:from>
    <xdr:to>
      <xdr:col>19</xdr:col>
      <xdr:colOff>533400</xdr:colOff>
      <xdr:row>39</xdr:row>
      <xdr:rowOff>14111</xdr:rowOff>
    </xdr:to>
    <xdr:sp macro="" textlink="">
      <xdr:nvSpPr>
        <xdr:cNvPr id="408" name="円/楕円 407"/>
        <xdr:cNvSpPr/>
      </xdr:nvSpPr>
      <xdr:spPr>
        <a:xfrm>
          <a:off x="13462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24288</xdr:rowOff>
    </xdr:from>
    <xdr:ext cx="762000" cy="259045"/>
    <xdr:sp macro="" textlink="">
      <xdr:nvSpPr>
        <xdr:cNvPr id="409" name="テキスト ボックス 408"/>
        <xdr:cNvSpPr txBox="1"/>
      </xdr:nvSpPr>
      <xdr:spPr>
        <a:xfrm>
          <a:off x="13131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１１．８％となり、前年度比で６．３％増加した。これは、平成２８年度に合併特例債を原資とした地域振興基金を造成したことによる将来負担額の増加に伴うものが主な要因となっている。今後も新庁舎建設事業に合併特例債を活用していくこと等を考えると、さらに将来負担比率が増加することが見込まれることから、交付税措置率の低い地方債については発行抑制も検討するなど、適切な地方債の活用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147562</xdr:rowOff>
    </xdr:from>
    <xdr:to>
      <xdr:col>24</xdr:col>
      <xdr:colOff>558800</xdr:colOff>
      <xdr:row>14</xdr:row>
      <xdr:rowOff>48502</xdr:rowOff>
    </xdr:to>
    <xdr:cxnSp macro="">
      <xdr:nvCxnSpPr>
        <xdr:cNvPr id="445" name="直線コネクタ 444"/>
        <xdr:cNvCxnSpPr/>
      </xdr:nvCxnSpPr>
      <xdr:spPr>
        <a:xfrm>
          <a:off x="16179800" y="23764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147562</xdr:rowOff>
    </xdr:from>
    <xdr:to>
      <xdr:col>23</xdr:col>
      <xdr:colOff>406400</xdr:colOff>
      <xdr:row>14</xdr:row>
      <xdr:rowOff>120892</xdr:rowOff>
    </xdr:to>
    <xdr:cxnSp macro="">
      <xdr:nvCxnSpPr>
        <xdr:cNvPr id="448" name="直線コネクタ 447"/>
        <xdr:cNvCxnSpPr/>
      </xdr:nvCxnSpPr>
      <xdr:spPr>
        <a:xfrm flipV="1">
          <a:off x="15290800" y="23764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50" name="テキスト ボックス 449"/>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23223</xdr:rowOff>
    </xdr:from>
    <xdr:to>
      <xdr:col>22</xdr:col>
      <xdr:colOff>203200</xdr:colOff>
      <xdr:row>14</xdr:row>
      <xdr:rowOff>120892</xdr:rowOff>
    </xdr:to>
    <xdr:cxnSp macro="">
      <xdr:nvCxnSpPr>
        <xdr:cNvPr id="451" name="直線コネクタ 450"/>
        <xdr:cNvCxnSpPr/>
      </xdr:nvCxnSpPr>
      <xdr:spPr>
        <a:xfrm>
          <a:off x="14401800" y="2423523"/>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23223</xdr:rowOff>
    </xdr:from>
    <xdr:to>
      <xdr:col>21</xdr:col>
      <xdr:colOff>0</xdr:colOff>
      <xdr:row>14</xdr:row>
      <xdr:rowOff>168003</xdr:rowOff>
    </xdr:to>
    <xdr:cxnSp macro="">
      <xdr:nvCxnSpPr>
        <xdr:cNvPr id="454" name="直線コネクタ 453"/>
        <xdr:cNvCxnSpPr/>
      </xdr:nvCxnSpPr>
      <xdr:spPr>
        <a:xfrm flipV="1">
          <a:off x="13512800" y="242352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5" name="フローチャート : 判断 454"/>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56260</xdr:rowOff>
    </xdr:from>
    <xdr:ext cx="762000" cy="259045"/>
    <xdr:sp macro="" textlink="">
      <xdr:nvSpPr>
        <xdr:cNvPr id="456" name="テキスト ボックス 455"/>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7" name="フローチャート : 判断 456"/>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171165</xdr:rowOff>
    </xdr:from>
    <xdr:ext cx="762000" cy="259045"/>
    <xdr:sp macro="" textlink="">
      <xdr:nvSpPr>
        <xdr:cNvPr id="458" name="テキスト ボックス 457"/>
        <xdr:cNvSpPr txBox="1"/>
      </xdr:nvSpPr>
      <xdr:spPr>
        <a:xfrm>
          <a:off x="13131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169152</xdr:rowOff>
    </xdr:from>
    <xdr:to>
      <xdr:col>24</xdr:col>
      <xdr:colOff>609600</xdr:colOff>
      <xdr:row>14</xdr:row>
      <xdr:rowOff>99302</xdr:rowOff>
    </xdr:to>
    <xdr:sp macro="" textlink="">
      <xdr:nvSpPr>
        <xdr:cNvPr id="464" name="円/楕円 463"/>
        <xdr:cNvSpPr/>
      </xdr:nvSpPr>
      <xdr:spPr>
        <a:xfrm>
          <a:off x="169672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14229</xdr:rowOff>
    </xdr:from>
    <xdr:ext cx="762000" cy="259045"/>
    <xdr:sp macro="" textlink="">
      <xdr:nvSpPr>
        <xdr:cNvPr id="465" name="将来負担の状況該当値テキスト"/>
        <xdr:cNvSpPr txBox="1"/>
      </xdr:nvSpPr>
      <xdr:spPr>
        <a:xfrm>
          <a:off x="17106900" y="224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96762</xdr:rowOff>
    </xdr:from>
    <xdr:to>
      <xdr:col>23</xdr:col>
      <xdr:colOff>457200</xdr:colOff>
      <xdr:row>14</xdr:row>
      <xdr:rowOff>26912</xdr:rowOff>
    </xdr:to>
    <xdr:sp macro="" textlink="">
      <xdr:nvSpPr>
        <xdr:cNvPr id="466" name="円/楕円 465"/>
        <xdr:cNvSpPr/>
      </xdr:nvSpPr>
      <xdr:spPr>
        <a:xfrm>
          <a:off x="16129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37089</xdr:rowOff>
    </xdr:from>
    <xdr:ext cx="736600" cy="259045"/>
    <xdr:sp macro="" textlink="">
      <xdr:nvSpPr>
        <xdr:cNvPr id="467" name="テキスト ボックス 466"/>
        <xdr:cNvSpPr txBox="1"/>
      </xdr:nvSpPr>
      <xdr:spPr>
        <a:xfrm>
          <a:off x="15798800" y="209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70092</xdr:rowOff>
    </xdr:from>
    <xdr:to>
      <xdr:col>22</xdr:col>
      <xdr:colOff>254000</xdr:colOff>
      <xdr:row>15</xdr:row>
      <xdr:rowOff>242</xdr:rowOff>
    </xdr:to>
    <xdr:sp macro="" textlink="">
      <xdr:nvSpPr>
        <xdr:cNvPr id="468" name="円/楕円 467"/>
        <xdr:cNvSpPr/>
      </xdr:nvSpPr>
      <xdr:spPr>
        <a:xfrm>
          <a:off x="15240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156469</xdr:rowOff>
    </xdr:from>
    <xdr:ext cx="762000" cy="259045"/>
    <xdr:sp macro="" textlink="">
      <xdr:nvSpPr>
        <xdr:cNvPr id="469" name="テキスト ボックス 468"/>
        <xdr:cNvSpPr txBox="1"/>
      </xdr:nvSpPr>
      <xdr:spPr>
        <a:xfrm>
          <a:off x="14909800" y="255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143873</xdr:rowOff>
    </xdr:from>
    <xdr:to>
      <xdr:col>21</xdr:col>
      <xdr:colOff>50800</xdr:colOff>
      <xdr:row>14</xdr:row>
      <xdr:rowOff>74023</xdr:rowOff>
    </xdr:to>
    <xdr:sp macro="" textlink="">
      <xdr:nvSpPr>
        <xdr:cNvPr id="470" name="円/楕円 469"/>
        <xdr:cNvSpPr/>
      </xdr:nvSpPr>
      <xdr:spPr>
        <a:xfrm>
          <a:off x="14351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84200</xdr:rowOff>
    </xdr:from>
    <xdr:ext cx="762000" cy="259045"/>
    <xdr:sp macro="" textlink="">
      <xdr:nvSpPr>
        <xdr:cNvPr id="471" name="テキスト ボックス 470"/>
        <xdr:cNvSpPr txBox="1"/>
      </xdr:nvSpPr>
      <xdr:spPr>
        <a:xfrm>
          <a:off x="14020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117203</xdr:rowOff>
    </xdr:from>
    <xdr:to>
      <xdr:col>19</xdr:col>
      <xdr:colOff>533400</xdr:colOff>
      <xdr:row>15</xdr:row>
      <xdr:rowOff>47353</xdr:rowOff>
    </xdr:to>
    <xdr:sp macro="" textlink="">
      <xdr:nvSpPr>
        <xdr:cNvPr id="472" name="円/楕円 471"/>
        <xdr:cNvSpPr/>
      </xdr:nvSpPr>
      <xdr:spPr>
        <a:xfrm>
          <a:off x="13462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57530</xdr:rowOff>
    </xdr:from>
    <xdr:ext cx="762000" cy="259045"/>
    <xdr:sp macro="" textlink="">
      <xdr:nvSpPr>
        <xdr:cNvPr id="473" name="テキスト ボックス 472"/>
        <xdr:cNvSpPr txBox="1"/>
      </xdr:nvSpPr>
      <xdr:spPr>
        <a:xfrm>
          <a:off x="13131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２５．３％となり前年度比で０．２％減少した。しかしながら、全国平均や埼玉県平均を上回っていることから、今後も適正な定員管理や時間外手当の縮減等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107950</xdr:rowOff>
    </xdr:to>
    <xdr:cxnSp macro="">
      <xdr:nvCxnSpPr>
        <xdr:cNvPr id="66" name="直線コネクタ 65"/>
        <xdr:cNvCxnSpPr/>
      </xdr:nvCxnSpPr>
      <xdr:spPr>
        <a:xfrm flipV="1">
          <a:off x="3987800" y="6436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12700</xdr:rowOff>
    </xdr:to>
    <xdr:cxnSp macro="">
      <xdr:nvCxnSpPr>
        <xdr:cNvPr id="69" name="直線コネクタ 68"/>
        <xdr:cNvCxnSpPr/>
      </xdr:nvCxnSpPr>
      <xdr:spPr>
        <a:xfrm flipV="1">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58420</xdr:rowOff>
    </xdr:to>
    <xdr:cxnSp macro="">
      <xdr:nvCxnSpPr>
        <xdr:cNvPr id="72" name="直線コネクタ 71"/>
        <xdr:cNvCxnSpPr/>
      </xdr:nvCxnSpPr>
      <xdr:spPr>
        <a:xfrm flipV="1">
          <a:off x="2209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58420</xdr:rowOff>
    </xdr:to>
    <xdr:cxnSp macro="">
      <xdr:nvCxnSpPr>
        <xdr:cNvPr id="75" name="直線コネクタ 74"/>
        <xdr:cNvCxnSpPr/>
      </xdr:nvCxnSpPr>
      <xdr:spPr>
        <a:xfrm>
          <a:off x="1320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１１．７％となり、前年度比で０．５％増加した。これは、固定資産評価資料の見直しに伴う作成業務に係る委託料等の増加に伴うものが主な要因となっている。委託料については、職員ができることは直営で行うこと等により経費削減を図るとともに、施設の維持管理経費についても点検を行い、物件費の抑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161290</xdr:rowOff>
    </xdr:to>
    <xdr:cxnSp macro="">
      <xdr:nvCxnSpPr>
        <xdr:cNvPr id="127" name="直線コネクタ 126"/>
        <xdr:cNvCxnSpPr/>
      </xdr:nvCxnSpPr>
      <xdr:spPr>
        <a:xfrm>
          <a:off x="15671800" y="269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130810</xdr:rowOff>
    </xdr:to>
    <xdr:cxnSp macro="">
      <xdr:nvCxnSpPr>
        <xdr:cNvPr id="130" name="直線コネクタ 129"/>
        <xdr:cNvCxnSpPr/>
      </xdr:nvCxnSpPr>
      <xdr:spPr>
        <a:xfrm flipV="1">
          <a:off x="14782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130810</xdr:rowOff>
    </xdr:to>
    <xdr:cxnSp macro="">
      <xdr:nvCxnSpPr>
        <xdr:cNvPr id="133" name="直線コネクタ 132"/>
        <xdr:cNvCxnSpPr/>
      </xdr:nvCxnSpPr>
      <xdr:spPr>
        <a:xfrm>
          <a:off x="13893800" y="261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15</xdr:row>
      <xdr:rowOff>46990</xdr:rowOff>
    </xdr:to>
    <xdr:cxnSp macro="">
      <xdr:nvCxnSpPr>
        <xdr:cNvPr id="136" name="直線コネクタ 135"/>
        <xdr:cNvCxnSpPr/>
      </xdr:nvCxnSpPr>
      <xdr:spPr>
        <a:xfrm>
          <a:off x="13004800" y="2458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6" name="円/楕円 145"/>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7"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50" name="円/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4" name="円/楕円 153"/>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5" name="テキスト ボックス 154"/>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４．６％となり前年度比で０．４％増加した。これは高齢者外出支援タクシー利用者助成金等の増加が要因の一つになっている。今後も適正な事業を見極め、扶助費の増加傾向を抑制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20865</xdr:rowOff>
    </xdr:to>
    <xdr:cxnSp macro="">
      <xdr:nvCxnSpPr>
        <xdr:cNvPr id="190" name="直線コネクタ 189"/>
        <xdr:cNvCxnSpPr/>
      </xdr:nvCxnSpPr>
      <xdr:spPr>
        <a:xfrm>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3" name="直線コネクタ 192"/>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159657</xdr:rowOff>
    </xdr:to>
    <xdr:cxnSp macro="">
      <xdr:nvCxnSpPr>
        <xdr:cNvPr id="196" name="直線コネクタ 195"/>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１２．１％となり、前年度比で０・３％減少した。これは主に国民健康保険特別会計への繰出金の減少が主な要因となっている。今後も各特別会計の適切な事業運営によって、繰出金等の抑制を図っ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122428</xdr:rowOff>
    </xdr:to>
    <xdr:cxnSp macro="">
      <xdr:nvCxnSpPr>
        <xdr:cNvPr id="248" name="直線コネクタ 247"/>
        <xdr:cNvCxnSpPr/>
      </xdr:nvCxnSpPr>
      <xdr:spPr>
        <a:xfrm flipV="1">
          <a:off x="15671800" y="9709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131572</xdr:rowOff>
    </xdr:to>
    <xdr:cxnSp macro="">
      <xdr:nvCxnSpPr>
        <xdr:cNvPr id="251" name="直線コネクタ 250"/>
        <xdr:cNvCxnSpPr/>
      </xdr:nvCxnSpPr>
      <xdr:spPr>
        <a:xfrm flipV="1">
          <a:off x="14782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131572</xdr:rowOff>
    </xdr:to>
    <xdr:cxnSp macro="">
      <xdr:nvCxnSpPr>
        <xdr:cNvPr id="254" name="直線コネクタ 253"/>
        <xdr:cNvCxnSpPr/>
      </xdr:nvCxnSpPr>
      <xdr:spPr>
        <a:xfrm>
          <a:off x="13893800" y="9687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56</xdr:row>
      <xdr:rowOff>85852</xdr:rowOff>
    </xdr:to>
    <xdr:cxnSp macro="">
      <xdr:nvCxnSpPr>
        <xdr:cNvPr id="257" name="直線コネクタ 256"/>
        <xdr:cNvCxnSpPr/>
      </xdr:nvCxnSpPr>
      <xdr:spPr>
        <a:xfrm>
          <a:off x="13004800" y="9618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7" name="円/楕円 266"/>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74439</xdr:rowOff>
    </xdr:from>
    <xdr:ext cx="762000" cy="259045"/>
    <xdr:sp macro="" textlink="">
      <xdr:nvSpPr>
        <xdr:cNvPr id="268"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9" name="円/楕円 268"/>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70" name="テキスト ボックス 269"/>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71" name="円/楕円 270"/>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72" name="テキスト ボックス 271"/>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73" name="円/楕円 272"/>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74" name="テキスト ボックス 273"/>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75" name="円/楕円 274"/>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78249</xdr:rowOff>
    </xdr:from>
    <xdr:ext cx="762000" cy="259045"/>
    <xdr:sp macro="" textlink="">
      <xdr:nvSpPr>
        <xdr:cNvPr id="276" name="テキスト ボックス 275"/>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１５．３％となり、前年度比で０．２％増加した。これは、消防費に係る広域圏負担金等が増加したことが主な要因となっている。今後は事業効果の見込めない補助金等の取り扱いについては、積極的な見直しを図っていくなど、補助費等の抑制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83566</xdr:rowOff>
    </xdr:to>
    <xdr:cxnSp macro="">
      <xdr:nvCxnSpPr>
        <xdr:cNvPr id="306" name="直線コネクタ 305"/>
        <xdr:cNvCxnSpPr/>
      </xdr:nvCxnSpPr>
      <xdr:spPr>
        <a:xfrm>
          <a:off x="15671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115570</xdr:rowOff>
    </xdr:to>
    <xdr:cxnSp macro="">
      <xdr:nvCxnSpPr>
        <xdr:cNvPr id="309" name="直線コネクタ 308"/>
        <xdr:cNvCxnSpPr/>
      </xdr:nvCxnSpPr>
      <xdr:spPr>
        <a:xfrm flipV="1">
          <a:off x="14782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147574</xdr:rowOff>
    </xdr:to>
    <xdr:cxnSp macro="">
      <xdr:nvCxnSpPr>
        <xdr:cNvPr id="312" name="直線コネクタ 311"/>
        <xdr:cNvCxnSpPr/>
      </xdr:nvCxnSpPr>
      <xdr:spPr>
        <a:xfrm flipV="1">
          <a:off x="13893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3556</xdr:rowOff>
    </xdr:to>
    <xdr:cxnSp macro="">
      <xdr:nvCxnSpPr>
        <xdr:cNvPr id="315" name="直線コネクタ 314"/>
        <xdr:cNvCxnSpPr/>
      </xdr:nvCxnSpPr>
      <xdr:spPr>
        <a:xfrm flipV="1">
          <a:off x="13004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5" name="円/楕円 324"/>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6"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7" name="円/楕円 326"/>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8" name="テキスト ボックス 327"/>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9" name="円/楕円 328"/>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0" name="テキスト ボックス 329"/>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1" name="円/楕円 330"/>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2" name="テキスト ボックス 331"/>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3" name="円/楕円 332"/>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4" name="テキスト ボックス 333"/>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係る経常収支比率は、１０．８％となり前年度比で１．１％増加した。これは、過去に発行した合併特例債等や臨時財政対策債の償還開始に伴うものが増加の主な要因となっている。神川町では今までに地方債の発行抑制を行ってきたことから、現在のところ全国平均や埼玉県平均を下回っている状況にある。しかしながら、今後新庁舎の建設事業等の大規模事業に地方債を活用を予定していることを考えると、さらに上昇していくことが考えられるため、今後は公共施設の保有量を含めた適切な管理等によって借入額の抑制が必要とな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49276</xdr:rowOff>
    </xdr:to>
    <xdr:cxnSp macro="">
      <xdr:nvCxnSpPr>
        <xdr:cNvPr id="364" name="直線コネクタ 363"/>
        <xdr:cNvCxnSpPr/>
      </xdr:nvCxnSpPr>
      <xdr:spPr>
        <a:xfrm>
          <a:off x="3987800" y="130291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75</xdr:row>
      <xdr:rowOff>170435</xdr:rowOff>
    </xdr:to>
    <xdr:cxnSp macro="">
      <xdr:nvCxnSpPr>
        <xdr:cNvPr id="367" name="直線コネクタ 366"/>
        <xdr:cNvCxnSpPr/>
      </xdr:nvCxnSpPr>
      <xdr:spPr>
        <a:xfrm>
          <a:off x="3098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165863</xdr:rowOff>
    </xdr:to>
    <xdr:cxnSp macro="">
      <xdr:nvCxnSpPr>
        <xdr:cNvPr id="370" name="直線コネクタ 369"/>
        <xdr:cNvCxnSpPr/>
      </xdr:nvCxnSpPr>
      <xdr:spPr>
        <a:xfrm>
          <a:off x="2209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133858</xdr:rowOff>
    </xdr:from>
    <xdr:to>
      <xdr:col>3</xdr:col>
      <xdr:colOff>142875</xdr:colOff>
      <xdr:row>75</xdr:row>
      <xdr:rowOff>138430</xdr:rowOff>
    </xdr:to>
    <xdr:cxnSp macro="">
      <xdr:nvCxnSpPr>
        <xdr:cNvPr id="373" name="直線コネクタ 372"/>
        <xdr:cNvCxnSpPr/>
      </xdr:nvCxnSpPr>
      <xdr:spPr>
        <a:xfrm>
          <a:off x="1320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3" name="円/楕円 382"/>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4"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5" name="円/楕円 384"/>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6" name="テキスト ボックス 385"/>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7" name="円/楕円 386"/>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8" name="テキスト ボックス 387"/>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9" name="円/楕円 388"/>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90" name="テキスト ボックス 389"/>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83058</xdr:rowOff>
    </xdr:from>
    <xdr:to>
      <xdr:col>1</xdr:col>
      <xdr:colOff>676275</xdr:colOff>
      <xdr:row>76</xdr:row>
      <xdr:rowOff>13208</xdr:rowOff>
    </xdr:to>
    <xdr:sp macro="" textlink="">
      <xdr:nvSpPr>
        <xdr:cNvPr id="391" name="円/楕円 390"/>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23385</xdr:rowOff>
    </xdr:from>
    <xdr:ext cx="762000" cy="259045"/>
    <xdr:sp macro="" textlink="">
      <xdr:nvSpPr>
        <xdr:cNvPr id="392" name="テキスト ボックス 391"/>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６９．０％となり、前年度比で０．６％増加した。公債費については庁舎の建設事業に合併特例債を活用していくことを考えると、今後増加する見込みとなっていることに合わせて、公債費以外についても、扶助費や物件費について増加が見込まれることから、今後も事務事業の見直し等を行い経常経費の抑制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31750</xdr:rowOff>
    </xdr:to>
    <xdr:cxnSp macro="">
      <xdr:nvCxnSpPr>
        <xdr:cNvPr id="425" name="直線コネクタ 424"/>
        <xdr:cNvCxnSpPr/>
      </xdr:nvCxnSpPr>
      <xdr:spPr>
        <a:xfrm>
          <a:off x="15671800" y="13210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100330</xdr:rowOff>
    </xdr:to>
    <xdr:cxnSp macro="">
      <xdr:nvCxnSpPr>
        <xdr:cNvPr id="428" name="直線コネクタ 427"/>
        <xdr:cNvCxnSpPr/>
      </xdr:nvCxnSpPr>
      <xdr:spPr>
        <a:xfrm flipV="1">
          <a:off x="14782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100330</xdr:rowOff>
    </xdr:to>
    <xdr:cxnSp macro="">
      <xdr:nvCxnSpPr>
        <xdr:cNvPr id="431" name="直線コネクタ 430"/>
        <xdr:cNvCxnSpPr/>
      </xdr:nvCxnSpPr>
      <xdr:spPr>
        <a:xfrm>
          <a:off x="13893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69850</xdr:rowOff>
    </xdr:to>
    <xdr:cxnSp macro="">
      <xdr:nvCxnSpPr>
        <xdr:cNvPr id="434" name="直線コネクタ 433"/>
        <xdr:cNvCxnSpPr/>
      </xdr:nvCxnSpPr>
      <xdr:spPr>
        <a:xfrm>
          <a:off x="13004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44" name="円/楕円 443"/>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45"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6" name="円/楕円 445"/>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7" name="テキスト ボックス 446"/>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8" name="円/楕円 447"/>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9" name="テキスト ボックス 448"/>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2" name="円/楕円 451"/>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53" name="テキスト ボックス 452"/>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埼玉県神川町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25585</xdr:rowOff>
    </xdr:from>
    <xdr:to>
      <xdr:col>4</xdr:col>
      <xdr:colOff>1117600</xdr:colOff>
      <xdr:row>18</xdr:row>
      <xdr:rowOff>29182</xdr:rowOff>
    </xdr:to>
    <xdr:cxnSp macro="">
      <xdr:nvCxnSpPr>
        <xdr:cNvPr id="50" name="直線コネクタ 49"/>
        <xdr:cNvCxnSpPr/>
      </xdr:nvCxnSpPr>
      <xdr:spPr bwMode="auto">
        <a:xfrm flipV="1">
          <a:off x="5003800" y="3159310"/>
          <a:ext cx="647700" cy="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17333</xdr:rowOff>
    </xdr:from>
    <xdr:to>
      <xdr:col>4</xdr:col>
      <xdr:colOff>469900</xdr:colOff>
      <xdr:row>18</xdr:row>
      <xdr:rowOff>29182</xdr:rowOff>
    </xdr:to>
    <xdr:cxnSp macro="">
      <xdr:nvCxnSpPr>
        <xdr:cNvPr id="53" name="直線コネクタ 52"/>
        <xdr:cNvCxnSpPr/>
      </xdr:nvCxnSpPr>
      <xdr:spPr bwMode="auto">
        <a:xfrm>
          <a:off x="4305300" y="315105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17333</xdr:rowOff>
    </xdr:from>
    <xdr:to>
      <xdr:col>3</xdr:col>
      <xdr:colOff>904875</xdr:colOff>
      <xdr:row>18</xdr:row>
      <xdr:rowOff>41046</xdr:rowOff>
    </xdr:to>
    <xdr:cxnSp macro="">
      <xdr:nvCxnSpPr>
        <xdr:cNvPr id="56" name="直線コネクタ 55"/>
        <xdr:cNvCxnSpPr/>
      </xdr:nvCxnSpPr>
      <xdr:spPr bwMode="auto">
        <a:xfrm flipV="1">
          <a:off x="3606800" y="3151058"/>
          <a:ext cx="698500" cy="2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7541</xdr:rowOff>
    </xdr:from>
    <xdr:to>
      <xdr:col>3</xdr:col>
      <xdr:colOff>206375</xdr:colOff>
      <xdr:row>18</xdr:row>
      <xdr:rowOff>41046</xdr:rowOff>
    </xdr:to>
    <xdr:cxnSp macro="">
      <xdr:nvCxnSpPr>
        <xdr:cNvPr id="59" name="直線コネクタ 58"/>
        <xdr:cNvCxnSpPr/>
      </xdr:nvCxnSpPr>
      <xdr:spPr bwMode="auto">
        <a:xfrm>
          <a:off x="2908300" y="3141266"/>
          <a:ext cx="698500" cy="3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146235</xdr:rowOff>
    </xdr:from>
    <xdr:to>
      <xdr:col>5</xdr:col>
      <xdr:colOff>34925</xdr:colOff>
      <xdr:row>18</xdr:row>
      <xdr:rowOff>76385</xdr:rowOff>
    </xdr:to>
    <xdr:sp macro="" textlink="">
      <xdr:nvSpPr>
        <xdr:cNvPr id="69" name="円/楕円 68"/>
        <xdr:cNvSpPr/>
      </xdr:nvSpPr>
      <xdr:spPr bwMode="auto">
        <a:xfrm>
          <a:off x="5600700" y="31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118312</xdr:rowOff>
    </xdr:from>
    <xdr:ext cx="762000" cy="259045"/>
    <xdr:sp macro="" textlink="">
      <xdr:nvSpPr>
        <xdr:cNvPr id="70" name="人口1人当たり決算額の推移該当値テキスト130"/>
        <xdr:cNvSpPr txBox="1"/>
      </xdr:nvSpPr>
      <xdr:spPr>
        <a:xfrm>
          <a:off x="5740400" y="308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149832</xdr:rowOff>
    </xdr:from>
    <xdr:to>
      <xdr:col>4</xdr:col>
      <xdr:colOff>520700</xdr:colOff>
      <xdr:row>18</xdr:row>
      <xdr:rowOff>79982</xdr:rowOff>
    </xdr:to>
    <xdr:sp macro="" textlink="">
      <xdr:nvSpPr>
        <xdr:cNvPr id="71" name="円/楕円 70"/>
        <xdr:cNvSpPr/>
      </xdr:nvSpPr>
      <xdr:spPr bwMode="auto">
        <a:xfrm>
          <a:off x="4953000" y="311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64759</xdr:rowOff>
    </xdr:from>
    <xdr:ext cx="736600" cy="259045"/>
    <xdr:sp macro="" textlink="">
      <xdr:nvSpPr>
        <xdr:cNvPr id="72" name="テキスト ボックス 71"/>
        <xdr:cNvSpPr txBox="1"/>
      </xdr:nvSpPr>
      <xdr:spPr>
        <a:xfrm>
          <a:off x="4622800" y="319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137983</xdr:rowOff>
    </xdr:from>
    <xdr:to>
      <xdr:col>3</xdr:col>
      <xdr:colOff>955675</xdr:colOff>
      <xdr:row>18</xdr:row>
      <xdr:rowOff>68133</xdr:rowOff>
    </xdr:to>
    <xdr:sp macro="" textlink="">
      <xdr:nvSpPr>
        <xdr:cNvPr id="73" name="円/楕円 72"/>
        <xdr:cNvSpPr/>
      </xdr:nvSpPr>
      <xdr:spPr bwMode="auto">
        <a:xfrm>
          <a:off x="4254500" y="310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52910</xdr:rowOff>
    </xdr:from>
    <xdr:ext cx="762000" cy="259045"/>
    <xdr:sp macro="" textlink="">
      <xdr:nvSpPr>
        <xdr:cNvPr id="74" name="テキスト ボックス 73"/>
        <xdr:cNvSpPr txBox="1"/>
      </xdr:nvSpPr>
      <xdr:spPr>
        <a:xfrm>
          <a:off x="3924300" y="31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161696</xdr:rowOff>
    </xdr:from>
    <xdr:to>
      <xdr:col>3</xdr:col>
      <xdr:colOff>257175</xdr:colOff>
      <xdr:row>18</xdr:row>
      <xdr:rowOff>91846</xdr:rowOff>
    </xdr:to>
    <xdr:sp macro="" textlink="">
      <xdr:nvSpPr>
        <xdr:cNvPr id="75" name="円/楕円 74"/>
        <xdr:cNvSpPr/>
      </xdr:nvSpPr>
      <xdr:spPr bwMode="auto">
        <a:xfrm>
          <a:off x="3556000" y="312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76623</xdr:rowOff>
    </xdr:from>
    <xdr:ext cx="762000" cy="259045"/>
    <xdr:sp macro="" textlink="">
      <xdr:nvSpPr>
        <xdr:cNvPr id="76" name="テキスト ボックス 75"/>
        <xdr:cNvSpPr txBox="1"/>
      </xdr:nvSpPr>
      <xdr:spPr>
        <a:xfrm>
          <a:off x="3225800" y="321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128191</xdr:rowOff>
    </xdr:from>
    <xdr:to>
      <xdr:col>2</xdr:col>
      <xdr:colOff>692150</xdr:colOff>
      <xdr:row>18</xdr:row>
      <xdr:rowOff>58341</xdr:rowOff>
    </xdr:to>
    <xdr:sp macro="" textlink="">
      <xdr:nvSpPr>
        <xdr:cNvPr id="77" name="円/楕円 76"/>
        <xdr:cNvSpPr/>
      </xdr:nvSpPr>
      <xdr:spPr bwMode="auto">
        <a:xfrm>
          <a:off x="2857500" y="309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68518</xdr:rowOff>
    </xdr:from>
    <xdr:ext cx="762000" cy="259045"/>
    <xdr:sp macro="" textlink="">
      <xdr:nvSpPr>
        <xdr:cNvPr id="78" name="テキスト ボックス 77"/>
        <xdr:cNvSpPr txBox="1"/>
      </xdr:nvSpPr>
      <xdr:spPr>
        <a:xfrm>
          <a:off x="2527300" y="285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59889</xdr:rowOff>
    </xdr:from>
    <xdr:to>
      <xdr:col>4</xdr:col>
      <xdr:colOff>1117600</xdr:colOff>
      <xdr:row>38</xdr:row>
      <xdr:rowOff>96596</xdr:rowOff>
    </xdr:to>
    <xdr:cxnSp macro="">
      <xdr:nvCxnSpPr>
        <xdr:cNvPr id="115" name="直線コネクタ 114"/>
        <xdr:cNvCxnSpPr/>
      </xdr:nvCxnSpPr>
      <xdr:spPr bwMode="auto">
        <a:xfrm flipV="1">
          <a:off x="5003800" y="7527489"/>
          <a:ext cx="6477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96596</xdr:rowOff>
    </xdr:from>
    <xdr:to>
      <xdr:col>4</xdr:col>
      <xdr:colOff>469900</xdr:colOff>
      <xdr:row>38</xdr:row>
      <xdr:rowOff>152342</xdr:rowOff>
    </xdr:to>
    <xdr:cxnSp macro="">
      <xdr:nvCxnSpPr>
        <xdr:cNvPr id="118" name="直線コネクタ 117"/>
        <xdr:cNvCxnSpPr/>
      </xdr:nvCxnSpPr>
      <xdr:spPr bwMode="auto">
        <a:xfrm flipV="1">
          <a:off x="4305300" y="7564196"/>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12243</xdr:rowOff>
    </xdr:from>
    <xdr:to>
      <xdr:col>3</xdr:col>
      <xdr:colOff>904875</xdr:colOff>
      <xdr:row>38</xdr:row>
      <xdr:rowOff>152342</xdr:rowOff>
    </xdr:to>
    <xdr:cxnSp macro="">
      <xdr:nvCxnSpPr>
        <xdr:cNvPr id="121" name="直線コネクタ 120"/>
        <xdr:cNvCxnSpPr/>
      </xdr:nvCxnSpPr>
      <xdr:spPr bwMode="auto">
        <a:xfrm>
          <a:off x="3606800" y="7479843"/>
          <a:ext cx="698500" cy="14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322159</xdr:rowOff>
    </xdr:from>
    <xdr:to>
      <xdr:col>3</xdr:col>
      <xdr:colOff>206375</xdr:colOff>
      <xdr:row>38</xdr:row>
      <xdr:rowOff>12243</xdr:rowOff>
    </xdr:to>
    <xdr:cxnSp macro="">
      <xdr:nvCxnSpPr>
        <xdr:cNvPr id="124" name="直線コネクタ 123"/>
        <xdr:cNvCxnSpPr/>
      </xdr:nvCxnSpPr>
      <xdr:spPr bwMode="auto">
        <a:xfrm>
          <a:off x="2908300" y="7446859"/>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9089</xdr:rowOff>
    </xdr:from>
    <xdr:to>
      <xdr:col>5</xdr:col>
      <xdr:colOff>34925</xdr:colOff>
      <xdr:row>38</xdr:row>
      <xdr:rowOff>110689</xdr:rowOff>
    </xdr:to>
    <xdr:sp macro="" textlink="">
      <xdr:nvSpPr>
        <xdr:cNvPr id="134" name="円/楕円 133"/>
        <xdr:cNvSpPr/>
      </xdr:nvSpPr>
      <xdr:spPr bwMode="auto">
        <a:xfrm>
          <a:off x="5600700" y="747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260566</xdr:rowOff>
    </xdr:from>
    <xdr:ext cx="762000" cy="259045"/>
    <xdr:sp macro="" textlink="">
      <xdr:nvSpPr>
        <xdr:cNvPr id="135" name="人口1人当たり決算額の推移該当値テキスト445"/>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45796</xdr:rowOff>
    </xdr:from>
    <xdr:to>
      <xdr:col>4</xdr:col>
      <xdr:colOff>520700</xdr:colOff>
      <xdr:row>38</xdr:row>
      <xdr:rowOff>147396</xdr:rowOff>
    </xdr:to>
    <xdr:sp macro="" textlink="">
      <xdr:nvSpPr>
        <xdr:cNvPr id="136" name="円/楕円 135"/>
        <xdr:cNvSpPr/>
      </xdr:nvSpPr>
      <xdr:spPr bwMode="auto">
        <a:xfrm>
          <a:off x="4953000" y="751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132173</xdr:rowOff>
    </xdr:from>
    <xdr:ext cx="736600" cy="259045"/>
    <xdr:sp macro="" textlink="">
      <xdr:nvSpPr>
        <xdr:cNvPr id="137" name="テキスト ボックス 136"/>
        <xdr:cNvSpPr txBox="1"/>
      </xdr:nvSpPr>
      <xdr:spPr>
        <a:xfrm>
          <a:off x="4622800" y="759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101542</xdr:rowOff>
    </xdr:from>
    <xdr:to>
      <xdr:col>3</xdr:col>
      <xdr:colOff>955675</xdr:colOff>
      <xdr:row>39</xdr:row>
      <xdr:rowOff>31692</xdr:rowOff>
    </xdr:to>
    <xdr:sp macro="" textlink="">
      <xdr:nvSpPr>
        <xdr:cNvPr id="138" name="円/楕円 137"/>
        <xdr:cNvSpPr/>
      </xdr:nvSpPr>
      <xdr:spPr bwMode="auto">
        <a:xfrm>
          <a:off x="4254500" y="756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39</xdr:row>
      <xdr:rowOff>16469</xdr:rowOff>
    </xdr:from>
    <xdr:ext cx="762000" cy="259045"/>
    <xdr:sp macro="" textlink="">
      <xdr:nvSpPr>
        <xdr:cNvPr id="139" name="テキスト ボックス 138"/>
        <xdr:cNvSpPr txBox="1"/>
      </xdr:nvSpPr>
      <xdr:spPr>
        <a:xfrm>
          <a:off x="3924300" y="765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304343</xdr:rowOff>
    </xdr:from>
    <xdr:to>
      <xdr:col>3</xdr:col>
      <xdr:colOff>257175</xdr:colOff>
      <xdr:row>38</xdr:row>
      <xdr:rowOff>63043</xdr:rowOff>
    </xdr:to>
    <xdr:sp macro="" textlink="">
      <xdr:nvSpPr>
        <xdr:cNvPr id="140" name="円/楕円 139"/>
        <xdr:cNvSpPr/>
      </xdr:nvSpPr>
      <xdr:spPr bwMode="auto">
        <a:xfrm>
          <a:off x="3556000" y="742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47820</xdr:rowOff>
    </xdr:from>
    <xdr:ext cx="762000" cy="259045"/>
    <xdr:sp macro="" textlink="">
      <xdr:nvSpPr>
        <xdr:cNvPr id="141" name="テキスト ボックス 140"/>
        <xdr:cNvSpPr txBox="1"/>
      </xdr:nvSpPr>
      <xdr:spPr>
        <a:xfrm>
          <a:off x="3225800" y="75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271359</xdr:rowOff>
    </xdr:from>
    <xdr:to>
      <xdr:col>2</xdr:col>
      <xdr:colOff>692150</xdr:colOff>
      <xdr:row>38</xdr:row>
      <xdr:rowOff>30059</xdr:rowOff>
    </xdr:to>
    <xdr:sp macro="" textlink="">
      <xdr:nvSpPr>
        <xdr:cNvPr id="142" name="円/楕円 141"/>
        <xdr:cNvSpPr/>
      </xdr:nvSpPr>
      <xdr:spPr bwMode="auto">
        <a:xfrm>
          <a:off x="2857500" y="739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14836</xdr:rowOff>
    </xdr:from>
    <xdr:ext cx="762000" cy="259045"/>
    <xdr:sp macro="" textlink="">
      <xdr:nvSpPr>
        <xdr:cNvPr id="143" name="テキスト ボックス 142"/>
        <xdr:cNvSpPr txBox="1"/>
      </xdr:nvSpPr>
      <xdr:spPr>
        <a:xfrm>
          <a:off x="2527300" y="74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99956</xdr:rowOff>
    </xdr:from>
    <xdr:to>
      <xdr:col>6</xdr:col>
      <xdr:colOff>511175</xdr:colOff>
      <xdr:row>36</xdr:row>
      <xdr:rowOff>118146</xdr:rowOff>
    </xdr:to>
    <xdr:cxnSp macro="">
      <xdr:nvCxnSpPr>
        <xdr:cNvPr id="63" name="直線コネクタ 62"/>
        <xdr:cNvCxnSpPr/>
      </xdr:nvCxnSpPr>
      <xdr:spPr>
        <a:xfrm>
          <a:off x="3797300" y="6272156"/>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84390</xdr:rowOff>
    </xdr:from>
    <xdr:to>
      <xdr:col>5</xdr:col>
      <xdr:colOff>358775</xdr:colOff>
      <xdr:row>36</xdr:row>
      <xdr:rowOff>99956</xdr:rowOff>
    </xdr:to>
    <xdr:cxnSp macro="">
      <xdr:nvCxnSpPr>
        <xdr:cNvPr id="66" name="直線コネクタ 65"/>
        <xdr:cNvCxnSpPr/>
      </xdr:nvCxnSpPr>
      <xdr:spPr>
        <a:xfrm>
          <a:off x="2908300" y="6256590"/>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64970</xdr:rowOff>
    </xdr:from>
    <xdr:to>
      <xdr:col>4</xdr:col>
      <xdr:colOff>155575</xdr:colOff>
      <xdr:row>36</xdr:row>
      <xdr:rowOff>84390</xdr:rowOff>
    </xdr:to>
    <xdr:cxnSp macro="">
      <xdr:nvCxnSpPr>
        <xdr:cNvPr id="69" name="直線コネクタ 68"/>
        <xdr:cNvCxnSpPr/>
      </xdr:nvCxnSpPr>
      <xdr:spPr>
        <a:xfrm>
          <a:off x="2019300" y="6237170"/>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60125</xdr:rowOff>
    </xdr:from>
    <xdr:to>
      <xdr:col>2</xdr:col>
      <xdr:colOff>638175</xdr:colOff>
      <xdr:row>36</xdr:row>
      <xdr:rowOff>64970</xdr:rowOff>
    </xdr:to>
    <xdr:cxnSp macro="">
      <xdr:nvCxnSpPr>
        <xdr:cNvPr id="72" name="直線コネクタ 71"/>
        <xdr:cNvCxnSpPr/>
      </xdr:nvCxnSpPr>
      <xdr:spPr>
        <a:xfrm>
          <a:off x="1130300" y="6232325"/>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67346</xdr:rowOff>
    </xdr:from>
    <xdr:to>
      <xdr:col>6</xdr:col>
      <xdr:colOff>561975</xdr:colOff>
      <xdr:row>36</xdr:row>
      <xdr:rowOff>168946</xdr:rowOff>
    </xdr:to>
    <xdr:sp macro="" textlink="">
      <xdr:nvSpPr>
        <xdr:cNvPr id="82" name="円/楕円 81"/>
        <xdr:cNvSpPr/>
      </xdr:nvSpPr>
      <xdr:spPr>
        <a:xfrm>
          <a:off x="45847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45773</xdr:rowOff>
    </xdr:from>
    <xdr:ext cx="534377" cy="259045"/>
    <xdr:sp macro="" textlink="">
      <xdr:nvSpPr>
        <xdr:cNvPr id="83" name="人件費該当値テキスト"/>
        <xdr:cNvSpPr txBox="1"/>
      </xdr:nvSpPr>
      <xdr:spPr>
        <a:xfrm>
          <a:off x="4686300" y="62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49156</xdr:rowOff>
    </xdr:from>
    <xdr:to>
      <xdr:col>5</xdr:col>
      <xdr:colOff>409575</xdr:colOff>
      <xdr:row>36</xdr:row>
      <xdr:rowOff>150756</xdr:rowOff>
    </xdr:to>
    <xdr:sp macro="" textlink="">
      <xdr:nvSpPr>
        <xdr:cNvPr id="84" name="円/楕円 83"/>
        <xdr:cNvSpPr/>
      </xdr:nvSpPr>
      <xdr:spPr>
        <a:xfrm>
          <a:off x="3746500" y="62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141883</xdr:rowOff>
    </xdr:from>
    <xdr:ext cx="534377" cy="259045"/>
    <xdr:sp macro="" textlink="">
      <xdr:nvSpPr>
        <xdr:cNvPr id="85" name="テキスト ボックス 84"/>
        <xdr:cNvSpPr txBox="1"/>
      </xdr:nvSpPr>
      <xdr:spPr>
        <a:xfrm>
          <a:off x="3530111" y="63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33590</xdr:rowOff>
    </xdr:from>
    <xdr:to>
      <xdr:col>4</xdr:col>
      <xdr:colOff>206375</xdr:colOff>
      <xdr:row>36</xdr:row>
      <xdr:rowOff>135190</xdr:rowOff>
    </xdr:to>
    <xdr:sp macro="" textlink="">
      <xdr:nvSpPr>
        <xdr:cNvPr id="86" name="円/楕円 85"/>
        <xdr:cNvSpPr/>
      </xdr:nvSpPr>
      <xdr:spPr>
        <a:xfrm>
          <a:off x="2857500" y="62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126317</xdr:rowOff>
    </xdr:from>
    <xdr:ext cx="534377" cy="259045"/>
    <xdr:sp macro="" textlink="">
      <xdr:nvSpPr>
        <xdr:cNvPr id="87" name="テキスト ボックス 86"/>
        <xdr:cNvSpPr txBox="1"/>
      </xdr:nvSpPr>
      <xdr:spPr>
        <a:xfrm>
          <a:off x="2641111" y="62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14170</xdr:rowOff>
    </xdr:from>
    <xdr:to>
      <xdr:col>3</xdr:col>
      <xdr:colOff>3175</xdr:colOff>
      <xdr:row>36</xdr:row>
      <xdr:rowOff>115770</xdr:rowOff>
    </xdr:to>
    <xdr:sp macro="" textlink="">
      <xdr:nvSpPr>
        <xdr:cNvPr id="88" name="円/楕円 87"/>
        <xdr:cNvSpPr/>
      </xdr:nvSpPr>
      <xdr:spPr>
        <a:xfrm>
          <a:off x="1968500" y="61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132297</xdr:rowOff>
    </xdr:from>
    <xdr:ext cx="534377" cy="259045"/>
    <xdr:sp macro="" textlink="">
      <xdr:nvSpPr>
        <xdr:cNvPr id="89" name="テキスト ボックス 88"/>
        <xdr:cNvSpPr txBox="1"/>
      </xdr:nvSpPr>
      <xdr:spPr>
        <a:xfrm>
          <a:off x="1752111" y="59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9325</xdr:rowOff>
    </xdr:from>
    <xdr:to>
      <xdr:col>1</xdr:col>
      <xdr:colOff>485775</xdr:colOff>
      <xdr:row>36</xdr:row>
      <xdr:rowOff>110925</xdr:rowOff>
    </xdr:to>
    <xdr:sp macro="" textlink="">
      <xdr:nvSpPr>
        <xdr:cNvPr id="90" name="円/楕円 89"/>
        <xdr:cNvSpPr/>
      </xdr:nvSpPr>
      <xdr:spPr>
        <a:xfrm>
          <a:off x="1079500" y="61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102052</xdr:rowOff>
    </xdr:from>
    <xdr:ext cx="534377" cy="259045"/>
    <xdr:sp macro="" textlink="">
      <xdr:nvSpPr>
        <xdr:cNvPr id="91" name="テキスト ボックス 90"/>
        <xdr:cNvSpPr txBox="1"/>
      </xdr:nvSpPr>
      <xdr:spPr>
        <a:xfrm>
          <a:off x="863111" y="62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147739</xdr:rowOff>
    </xdr:from>
    <xdr:to>
      <xdr:col>6</xdr:col>
      <xdr:colOff>511175</xdr:colOff>
      <xdr:row>58</xdr:row>
      <xdr:rowOff>154041</xdr:rowOff>
    </xdr:to>
    <xdr:cxnSp macro="">
      <xdr:nvCxnSpPr>
        <xdr:cNvPr id="121" name="直線コネクタ 120"/>
        <xdr:cNvCxnSpPr/>
      </xdr:nvCxnSpPr>
      <xdr:spPr>
        <a:xfrm>
          <a:off x="3797300" y="10091839"/>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147739</xdr:rowOff>
    </xdr:from>
    <xdr:to>
      <xdr:col>5</xdr:col>
      <xdr:colOff>358775</xdr:colOff>
      <xdr:row>58</xdr:row>
      <xdr:rowOff>163909</xdr:rowOff>
    </xdr:to>
    <xdr:cxnSp macro="">
      <xdr:nvCxnSpPr>
        <xdr:cNvPr id="124" name="直線コネクタ 123"/>
        <xdr:cNvCxnSpPr/>
      </xdr:nvCxnSpPr>
      <xdr:spPr>
        <a:xfrm flipV="1">
          <a:off x="2908300" y="10091839"/>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163909</xdr:rowOff>
    </xdr:from>
    <xdr:to>
      <xdr:col>4</xdr:col>
      <xdr:colOff>155575</xdr:colOff>
      <xdr:row>59</xdr:row>
      <xdr:rowOff>22299</xdr:rowOff>
    </xdr:to>
    <xdr:cxnSp macro="">
      <xdr:nvCxnSpPr>
        <xdr:cNvPr id="127" name="直線コネクタ 126"/>
        <xdr:cNvCxnSpPr/>
      </xdr:nvCxnSpPr>
      <xdr:spPr>
        <a:xfrm flipV="1">
          <a:off x="2019300" y="10108009"/>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22299</xdr:rowOff>
    </xdr:from>
    <xdr:to>
      <xdr:col>2</xdr:col>
      <xdr:colOff>638175</xdr:colOff>
      <xdr:row>59</xdr:row>
      <xdr:rowOff>55636</xdr:rowOff>
    </xdr:to>
    <xdr:cxnSp macro="">
      <xdr:nvCxnSpPr>
        <xdr:cNvPr id="130" name="直線コネクタ 129"/>
        <xdr:cNvCxnSpPr/>
      </xdr:nvCxnSpPr>
      <xdr:spPr>
        <a:xfrm flipV="1">
          <a:off x="1130300" y="1013784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103241</xdr:rowOff>
    </xdr:from>
    <xdr:to>
      <xdr:col>6</xdr:col>
      <xdr:colOff>561975</xdr:colOff>
      <xdr:row>59</xdr:row>
      <xdr:rowOff>33391</xdr:rowOff>
    </xdr:to>
    <xdr:sp macro="" textlink="">
      <xdr:nvSpPr>
        <xdr:cNvPr id="140" name="円/楕円 139"/>
        <xdr:cNvSpPr/>
      </xdr:nvSpPr>
      <xdr:spPr>
        <a:xfrm>
          <a:off x="4584700" y="100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81668</xdr:rowOff>
    </xdr:from>
    <xdr:ext cx="534377" cy="259045"/>
    <xdr:sp macro="" textlink="">
      <xdr:nvSpPr>
        <xdr:cNvPr id="141" name="物件費該当値テキスト"/>
        <xdr:cNvSpPr txBox="1"/>
      </xdr:nvSpPr>
      <xdr:spPr>
        <a:xfrm>
          <a:off x="4686300" y="10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96939</xdr:rowOff>
    </xdr:from>
    <xdr:to>
      <xdr:col>5</xdr:col>
      <xdr:colOff>409575</xdr:colOff>
      <xdr:row>59</xdr:row>
      <xdr:rowOff>27089</xdr:rowOff>
    </xdr:to>
    <xdr:sp macro="" textlink="">
      <xdr:nvSpPr>
        <xdr:cNvPr id="142" name="円/楕円 141"/>
        <xdr:cNvSpPr/>
      </xdr:nvSpPr>
      <xdr:spPr>
        <a:xfrm>
          <a:off x="3746500" y="100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18216</xdr:rowOff>
    </xdr:from>
    <xdr:ext cx="534377" cy="259045"/>
    <xdr:sp macro="" textlink="">
      <xdr:nvSpPr>
        <xdr:cNvPr id="143" name="テキスト ボックス 142"/>
        <xdr:cNvSpPr txBox="1"/>
      </xdr:nvSpPr>
      <xdr:spPr>
        <a:xfrm>
          <a:off x="3530111" y="10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113109</xdr:rowOff>
    </xdr:from>
    <xdr:to>
      <xdr:col>4</xdr:col>
      <xdr:colOff>206375</xdr:colOff>
      <xdr:row>59</xdr:row>
      <xdr:rowOff>43259</xdr:rowOff>
    </xdr:to>
    <xdr:sp macro="" textlink="">
      <xdr:nvSpPr>
        <xdr:cNvPr id="144" name="円/楕円 143"/>
        <xdr:cNvSpPr/>
      </xdr:nvSpPr>
      <xdr:spPr>
        <a:xfrm>
          <a:off x="2857500" y="100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34386</xdr:rowOff>
    </xdr:from>
    <xdr:ext cx="534377" cy="259045"/>
    <xdr:sp macro="" textlink="">
      <xdr:nvSpPr>
        <xdr:cNvPr id="145" name="テキスト ボックス 144"/>
        <xdr:cNvSpPr txBox="1"/>
      </xdr:nvSpPr>
      <xdr:spPr>
        <a:xfrm>
          <a:off x="2641111" y="101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142949</xdr:rowOff>
    </xdr:from>
    <xdr:to>
      <xdr:col>3</xdr:col>
      <xdr:colOff>3175</xdr:colOff>
      <xdr:row>59</xdr:row>
      <xdr:rowOff>73099</xdr:rowOff>
    </xdr:to>
    <xdr:sp macro="" textlink="">
      <xdr:nvSpPr>
        <xdr:cNvPr id="146" name="円/楕円 145"/>
        <xdr:cNvSpPr/>
      </xdr:nvSpPr>
      <xdr:spPr>
        <a:xfrm>
          <a:off x="1968500" y="100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64226</xdr:rowOff>
    </xdr:from>
    <xdr:ext cx="534377" cy="259045"/>
    <xdr:sp macro="" textlink="">
      <xdr:nvSpPr>
        <xdr:cNvPr id="147" name="テキスト ボックス 146"/>
        <xdr:cNvSpPr txBox="1"/>
      </xdr:nvSpPr>
      <xdr:spPr>
        <a:xfrm>
          <a:off x="1752111" y="101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4836</xdr:rowOff>
    </xdr:from>
    <xdr:to>
      <xdr:col>1</xdr:col>
      <xdr:colOff>485775</xdr:colOff>
      <xdr:row>59</xdr:row>
      <xdr:rowOff>106436</xdr:rowOff>
    </xdr:to>
    <xdr:sp macro="" textlink="">
      <xdr:nvSpPr>
        <xdr:cNvPr id="148" name="円/楕円 147"/>
        <xdr:cNvSpPr/>
      </xdr:nvSpPr>
      <xdr:spPr>
        <a:xfrm>
          <a:off x="1079500" y="101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97563</xdr:rowOff>
    </xdr:from>
    <xdr:ext cx="534377" cy="259045"/>
    <xdr:sp macro="" textlink="">
      <xdr:nvSpPr>
        <xdr:cNvPr id="149" name="テキスト ボックス 148"/>
        <xdr:cNvSpPr txBox="1"/>
      </xdr:nvSpPr>
      <xdr:spPr>
        <a:xfrm>
          <a:off x="863111" y="102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105158</xdr:rowOff>
    </xdr:from>
    <xdr:to>
      <xdr:col>6</xdr:col>
      <xdr:colOff>511175</xdr:colOff>
      <xdr:row>78</xdr:row>
      <xdr:rowOff>108153</xdr:rowOff>
    </xdr:to>
    <xdr:cxnSp macro="">
      <xdr:nvCxnSpPr>
        <xdr:cNvPr id="176" name="直線コネクタ 175"/>
        <xdr:cNvCxnSpPr/>
      </xdr:nvCxnSpPr>
      <xdr:spPr>
        <a:xfrm flipV="1">
          <a:off x="3797300" y="13478258"/>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105845</xdr:rowOff>
    </xdr:from>
    <xdr:to>
      <xdr:col>5</xdr:col>
      <xdr:colOff>358775</xdr:colOff>
      <xdr:row>78</xdr:row>
      <xdr:rowOff>108153</xdr:rowOff>
    </xdr:to>
    <xdr:cxnSp macro="">
      <xdr:nvCxnSpPr>
        <xdr:cNvPr id="179" name="直線コネクタ 178"/>
        <xdr:cNvCxnSpPr/>
      </xdr:nvCxnSpPr>
      <xdr:spPr>
        <a:xfrm>
          <a:off x="2908300" y="13478945"/>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101043</xdr:rowOff>
    </xdr:from>
    <xdr:to>
      <xdr:col>4</xdr:col>
      <xdr:colOff>155575</xdr:colOff>
      <xdr:row>78</xdr:row>
      <xdr:rowOff>105845</xdr:rowOff>
    </xdr:to>
    <xdr:cxnSp macro="">
      <xdr:nvCxnSpPr>
        <xdr:cNvPr id="182" name="直線コネクタ 181"/>
        <xdr:cNvCxnSpPr/>
      </xdr:nvCxnSpPr>
      <xdr:spPr>
        <a:xfrm>
          <a:off x="2019300" y="13474143"/>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101043</xdr:rowOff>
    </xdr:from>
    <xdr:to>
      <xdr:col>2</xdr:col>
      <xdr:colOff>638175</xdr:colOff>
      <xdr:row>78</xdr:row>
      <xdr:rowOff>102575</xdr:rowOff>
    </xdr:to>
    <xdr:cxnSp macro="">
      <xdr:nvCxnSpPr>
        <xdr:cNvPr id="185" name="直線コネクタ 184"/>
        <xdr:cNvCxnSpPr/>
      </xdr:nvCxnSpPr>
      <xdr:spPr>
        <a:xfrm flipV="1">
          <a:off x="1130300" y="1347414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54358</xdr:rowOff>
    </xdr:from>
    <xdr:to>
      <xdr:col>6</xdr:col>
      <xdr:colOff>561975</xdr:colOff>
      <xdr:row>78</xdr:row>
      <xdr:rowOff>155958</xdr:rowOff>
    </xdr:to>
    <xdr:sp macro="" textlink="">
      <xdr:nvSpPr>
        <xdr:cNvPr id="195" name="円/楕円 194"/>
        <xdr:cNvSpPr/>
      </xdr:nvSpPr>
      <xdr:spPr>
        <a:xfrm>
          <a:off x="45847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140735</xdr:rowOff>
    </xdr:from>
    <xdr:ext cx="469744" cy="259045"/>
    <xdr:sp macro="" textlink="">
      <xdr:nvSpPr>
        <xdr:cNvPr id="196" name="維持補修費該当値テキスト"/>
        <xdr:cNvSpPr txBox="1"/>
      </xdr:nvSpPr>
      <xdr:spPr>
        <a:xfrm>
          <a:off x="4686300" y="1334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57353</xdr:rowOff>
    </xdr:from>
    <xdr:to>
      <xdr:col>5</xdr:col>
      <xdr:colOff>409575</xdr:colOff>
      <xdr:row>78</xdr:row>
      <xdr:rowOff>158953</xdr:rowOff>
    </xdr:to>
    <xdr:sp macro="" textlink="">
      <xdr:nvSpPr>
        <xdr:cNvPr id="197" name="円/楕円 196"/>
        <xdr:cNvSpPr/>
      </xdr:nvSpPr>
      <xdr:spPr>
        <a:xfrm>
          <a:off x="3746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150080</xdr:rowOff>
    </xdr:from>
    <xdr:ext cx="469744" cy="259045"/>
    <xdr:sp macro="" textlink="">
      <xdr:nvSpPr>
        <xdr:cNvPr id="198" name="テキスト ボックス 197"/>
        <xdr:cNvSpPr txBox="1"/>
      </xdr:nvSpPr>
      <xdr:spPr>
        <a:xfrm>
          <a:off x="3562427"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55045</xdr:rowOff>
    </xdr:from>
    <xdr:to>
      <xdr:col>4</xdr:col>
      <xdr:colOff>206375</xdr:colOff>
      <xdr:row>78</xdr:row>
      <xdr:rowOff>156645</xdr:rowOff>
    </xdr:to>
    <xdr:sp macro="" textlink="">
      <xdr:nvSpPr>
        <xdr:cNvPr id="199" name="円/楕円 198"/>
        <xdr:cNvSpPr/>
      </xdr:nvSpPr>
      <xdr:spPr>
        <a:xfrm>
          <a:off x="2857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147772</xdr:rowOff>
    </xdr:from>
    <xdr:ext cx="469744" cy="259045"/>
    <xdr:sp macro="" textlink="">
      <xdr:nvSpPr>
        <xdr:cNvPr id="200" name="テキスト ボックス 199"/>
        <xdr:cNvSpPr txBox="1"/>
      </xdr:nvSpPr>
      <xdr:spPr>
        <a:xfrm>
          <a:off x="2673427" y="135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50243</xdr:rowOff>
    </xdr:from>
    <xdr:to>
      <xdr:col>3</xdr:col>
      <xdr:colOff>3175</xdr:colOff>
      <xdr:row>78</xdr:row>
      <xdr:rowOff>151843</xdr:rowOff>
    </xdr:to>
    <xdr:sp macro="" textlink="">
      <xdr:nvSpPr>
        <xdr:cNvPr id="201" name="円/楕円 200"/>
        <xdr:cNvSpPr/>
      </xdr:nvSpPr>
      <xdr:spPr>
        <a:xfrm>
          <a:off x="1968500" y="134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142970</xdr:rowOff>
    </xdr:from>
    <xdr:ext cx="469744" cy="259045"/>
    <xdr:sp macro="" textlink="">
      <xdr:nvSpPr>
        <xdr:cNvPr id="202" name="テキスト ボックス 201"/>
        <xdr:cNvSpPr txBox="1"/>
      </xdr:nvSpPr>
      <xdr:spPr>
        <a:xfrm>
          <a:off x="1784427" y="135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51775</xdr:rowOff>
    </xdr:from>
    <xdr:to>
      <xdr:col>1</xdr:col>
      <xdr:colOff>485775</xdr:colOff>
      <xdr:row>78</xdr:row>
      <xdr:rowOff>153375</xdr:rowOff>
    </xdr:to>
    <xdr:sp macro="" textlink="">
      <xdr:nvSpPr>
        <xdr:cNvPr id="203" name="円/楕円 202"/>
        <xdr:cNvSpPr/>
      </xdr:nvSpPr>
      <xdr:spPr>
        <a:xfrm>
          <a:off x="1079500" y="13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144502</xdr:rowOff>
    </xdr:from>
    <xdr:ext cx="469744" cy="259045"/>
    <xdr:sp macro="" textlink="">
      <xdr:nvSpPr>
        <xdr:cNvPr id="204" name="テキスト ボックス 203"/>
        <xdr:cNvSpPr txBox="1"/>
      </xdr:nvSpPr>
      <xdr:spPr>
        <a:xfrm>
          <a:off x="895427" y="135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93314</xdr:rowOff>
    </xdr:from>
    <xdr:to>
      <xdr:col>6</xdr:col>
      <xdr:colOff>511175</xdr:colOff>
      <xdr:row>98</xdr:row>
      <xdr:rowOff>171399</xdr:rowOff>
    </xdr:to>
    <xdr:cxnSp macro="">
      <xdr:nvCxnSpPr>
        <xdr:cNvPr id="234" name="直線コネクタ 233"/>
        <xdr:cNvCxnSpPr/>
      </xdr:nvCxnSpPr>
      <xdr:spPr>
        <a:xfrm flipV="1">
          <a:off x="3797300" y="16895414"/>
          <a:ext cx="838200" cy="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160483</xdr:rowOff>
    </xdr:from>
    <xdr:to>
      <xdr:col>5</xdr:col>
      <xdr:colOff>358775</xdr:colOff>
      <xdr:row>98</xdr:row>
      <xdr:rowOff>171399</xdr:rowOff>
    </xdr:to>
    <xdr:cxnSp macro="">
      <xdr:nvCxnSpPr>
        <xdr:cNvPr id="237" name="直線コネクタ 236"/>
        <xdr:cNvCxnSpPr/>
      </xdr:nvCxnSpPr>
      <xdr:spPr>
        <a:xfrm>
          <a:off x="2908300" y="16962583"/>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160483</xdr:rowOff>
    </xdr:from>
    <xdr:to>
      <xdr:col>4</xdr:col>
      <xdr:colOff>155575</xdr:colOff>
      <xdr:row>99</xdr:row>
      <xdr:rowOff>67805</xdr:rowOff>
    </xdr:to>
    <xdr:cxnSp macro="">
      <xdr:nvCxnSpPr>
        <xdr:cNvPr id="240" name="直線コネクタ 239"/>
        <xdr:cNvCxnSpPr/>
      </xdr:nvCxnSpPr>
      <xdr:spPr>
        <a:xfrm flipV="1">
          <a:off x="2019300" y="16962583"/>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51670</xdr:rowOff>
    </xdr:from>
    <xdr:to>
      <xdr:col>2</xdr:col>
      <xdr:colOff>638175</xdr:colOff>
      <xdr:row>99</xdr:row>
      <xdr:rowOff>67805</xdr:rowOff>
    </xdr:to>
    <xdr:cxnSp macro="">
      <xdr:nvCxnSpPr>
        <xdr:cNvPr id="243" name="直線コネクタ 242"/>
        <xdr:cNvCxnSpPr/>
      </xdr:nvCxnSpPr>
      <xdr:spPr>
        <a:xfrm>
          <a:off x="1130300" y="17025220"/>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42514</xdr:rowOff>
    </xdr:from>
    <xdr:to>
      <xdr:col>6</xdr:col>
      <xdr:colOff>561975</xdr:colOff>
      <xdr:row>98</xdr:row>
      <xdr:rowOff>144114</xdr:rowOff>
    </xdr:to>
    <xdr:sp macro="" textlink="">
      <xdr:nvSpPr>
        <xdr:cNvPr id="253" name="円/楕円 252"/>
        <xdr:cNvSpPr/>
      </xdr:nvSpPr>
      <xdr:spPr>
        <a:xfrm>
          <a:off x="45847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20941</xdr:rowOff>
    </xdr:from>
    <xdr:ext cx="534377" cy="259045"/>
    <xdr:sp macro="" textlink="">
      <xdr:nvSpPr>
        <xdr:cNvPr id="254" name="扶助費該当値テキスト"/>
        <xdr:cNvSpPr txBox="1"/>
      </xdr:nvSpPr>
      <xdr:spPr>
        <a:xfrm>
          <a:off x="4686300" y="1682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120599</xdr:rowOff>
    </xdr:from>
    <xdr:to>
      <xdr:col>5</xdr:col>
      <xdr:colOff>409575</xdr:colOff>
      <xdr:row>99</xdr:row>
      <xdr:rowOff>50749</xdr:rowOff>
    </xdr:to>
    <xdr:sp macro="" textlink="">
      <xdr:nvSpPr>
        <xdr:cNvPr id="255" name="円/楕円 254"/>
        <xdr:cNvSpPr/>
      </xdr:nvSpPr>
      <xdr:spPr>
        <a:xfrm>
          <a:off x="3746500" y="169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41876</xdr:rowOff>
    </xdr:from>
    <xdr:ext cx="534377" cy="259045"/>
    <xdr:sp macro="" textlink="">
      <xdr:nvSpPr>
        <xdr:cNvPr id="256" name="テキスト ボックス 255"/>
        <xdr:cNvSpPr txBox="1"/>
      </xdr:nvSpPr>
      <xdr:spPr>
        <a:xfrm>
          <a:off x="3530111" y="170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109683</xdr:rowOff>
    </xdr:from>
    <xdr:to>
      <xdr:col>4</xdr:col>
      <xdr:colOff>206375</xdr:colOff>
      <xdr:row>99</xdr:row>
      <xdr:rowOff>39833</xdr:rowOff>
    </xdr:to>
    <xdr:sp macro="" textlink="">
      <xdr:nvSpPr>
        <xdr:cNvPr id="257" name="円/楕円 256"/>
        <xdr:cNvSpPr/>
      </xdr:nvSpPr>
      <xdr:spPr>
        <a:xfrm>
          <a:off x="2857500" y="16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30960</xdr:rowOff>
    </xdr:from>
    <xdr:ext cx="534377" cy="259045"/>
    <xdr:sp macro="" textlink="">
      <xdr:nvSpPr>
        <xdr:cNvPr id="258" name="テキスト ボックス 257"/>
        <xdr:cNvSpPr txBox="1"/>
      </xdr:nvSpPr>
      <xdr:spPr>
        <a:xfrm>
          <a:off x="2641111" y="170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17005</xdr:rowOff>
    </xdr:from>
    <xdr:to>
      <xdr:col>3</xdr:col>
      <xdr:colOff>3175</xdr:colOff>
      <xdr:row>99</xdr:row>
      <xdr:rowOff>118605</xdr:rowOff>
    </xdr:to>
    <xdr:sp macro="" textlink="">
      <xdr:nvSpPr>
        <xdr:cNvPr id="259" name="円/楕円 258"/>
        <xdr:cNvSpPr/>
      </xdr:nvSpPr>
      <xdr:spPr>
        <a:xfrm>
          <a:off x="1968500" y="169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109732</xdr:rowOff>
    </xdr:from>
    <xdr:ext cx="534377" cy="259045"/>
    <xdr:sp macro="" textlink="">
      <xdr:nvSpPr>
        <xdr:cNvPr id="260" name="テキスト ボックス 259"/>
        <xdr:cNvSpPr txBox="1"/>
      </xdr:nvSpPr>
      <xdr:spPr>
        <a:xfrm>
          <a:off x="1752111" y="170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870</xdr:rowOff>
    </xdr:from>
    <xdr:to>
      <xdr:col>1</xdr:col>
      <xdr:colOff>485775</xdr:colOff>
      <xdr:row>99</xdr:row>
      <xdr:rowOff>102470</xdr:rowOff>
    </xdr:to>
    <xdr:sp macro="" textlink="">
      <xdr:nvSpPr>
        <xdr:cNvPr id="261" name="円/楕円 260"/>
        <xdr:cNvSpPr/>
      </xdr:nvSpPr>
      <xdr:spPr>
        <a:xfrm>
          <a:off x="1079500" y="169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93597</xdr:rowOff>
    </xdr:from>
    <xdr:ext cx="534377" cy="259045"/>
    <xdr:sp macro="" textlink="">
      <xdr:nvSpPr>
        <xdr:cNvPr id="262" name="テキスト ボックス 261"/>
        <xdr:cNvSpPr txBox="1"/>
      </xdr:nvSpPr>
      <xdr:spPr>
        <a:xfrm>
          <a:off x="863111" y="170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90405</xdr:rowOff>
    </xdr:from>
    <xdr:to>
      <xdr:col>15</xdr:col>
      <xdr:colOff>180975</xdr:colOff>
      <xdr:row>37</xdr:row>
      <xdr:rowOff>63293</xdr:rowOff>
    </xdr:to>
    <xdr:cxnSp macro="">
      <xdr:nvCxnSpPr>
        <xdr:cNvPr id="289" name="直線コネクタ 288"/>
        <xdr:cNvCxnSpPr/>
      </xdr:nvCxnSpPr>
      <xdr:spPr>
        <a:xfrm>
          <a:off x="9639300" y="6262605"/>
          <a:ext cx="8382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90405</xdr:rowOff>
    </xdr:from>
    <xdr:to>
      <xdr:col>14</xdr:col>
      <xdr:colOff>28575</xdr:colOff>
      <xdr:row>36</xdr:row>
      <xdr:rowOff>140550</xdr:rowOff>
    </xdr:to>
    <xdr:cxnSp macro="">
      <xdr:nvCxnSpPr>
        <xdr:cNvPr id="292" name="直線コネクタ 291"/>
        <xdr:cNvCxnSpPr/>
      </xdr:nvCxnSpPr>
      <xdr:spPr>
        <a:xfrm flipV="1">
          <a:off x="8750300" y="6262605"/>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140550</xdr:rowOff>
    </xdr:from>
    <xdr:to>
      <xdr:col>12</xdr:col>
      <xdr:colOff>511175</xdr:colOff>
      <xdr:row>37</xdr:row>
      <xdr:rowOff>72345</xdr:rowOff>
    </xdr:to>
    <xdr:cxnSp macro="">
      <xdr:nvCxnSpPr>
        <xdr:cNvPr id="295" name="直線コネクタ 294"/>
        <xdr:cNvCxnSpPr/>
      </xdr:nvCxnSpPr>
      <xdr:spPr>
        <a:xfrm flipV="1">
          <a:off x="7861300" y="6312750"/>
          <a:ext cx="889000" cy="10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54194</xdr:rowOff>
    </xdr:from>
    <xdr:to>
      <xdr:col>11</xdr:col>
      <xdr:colOff>307975</xdr:colOff>
      <xdr:row>37</xdr:row>
      <xdr:rowOff>72345</xdr:rowOff>
    </xdr:to>
    <xdr:cxnSp macro="">
      <xdr:nvCxnSpPr>
        <xdr:cNvPr id="298" name="直線コネクタ 297"/>
        <xdr:cNvCxnSpPr/>
      </xdr:nvCxnSpPr>
      <xdr:spPr>
        <a:xfrm>
          <a:off x="6972300" y="639784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12493</xdr:rowOff>
    </xdr:from>
    <xdr:to>
      <xdr:col>15</xdr:col>
      <xdr:colOff>231775</xdr:colOff>
      <xdr:row>37</xdr:row>
      <xdr:rowOff>114093</xdr:rowOff>
    </xdr:to>
    <xdr:sp macro="" textlink="">
      <xdr:nvSpPr>
        <xdr:cNvPr id="308" name="円/楕円 307"/>
        <xdr:cNvSpPr/>
      </xdr:nvSpPr>
      <xdr:spPr>
        <a:xfrm>
          <a:off x="10426700" y="63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98870</xdr:rowOff>
    </xdr:from>
    <xdr:ext cx="534377" cy="259045"/>
    <xdr:sp macro="" textlink="">
      <xdr:nvSpPr>
        <xdr:cNvPr id="309" name="補助費等該当値テキスト"/>
        <xdr:cNvSpPr txBox="1"/>
      </xdr:nvSpPr>
      <xdr:spPr>
        <a:xfrm>
          <a:off x="10528300" y="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39605</xdr:rowOff>
    </xdr:from>
    <xdr:to>
      <xdr:col>14</xdr:col>
      <xdr:colOff>79375</xdr:colOff>
      <xdr:row>36</xdr:row>
      <xdr:rowOff>141205</xdr:rowOff>
    </xdr:to>
    <xdr:sp macro="" textlink="">
      <xdr:nvSpPr>
        <xdr:cNvPr id="310" name="円/楕円 309"/>
        <xdr:cNvSpPr/>
      </xdr:nvSpPr>
      <xdr:spPr>
        <a:xfrm>
          <a:off x="9588500" y="62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157732</xdr:rowOff>
    </xdr:from>
    <xdr:ext cx="534377" cy="259045"/>
    <xdr:sp macro="" textlink="">
      <xdr:nvSpPr>
        <xdr:cNvPr id="311" name="テキスト ボックス 310"/>
        <xdr:cNvSpPr txBox="1"/>
      </xdr:nvSpPr>
      <xdr:spPr>
        <a:xfrm>
          <a:off x="9372111" y="59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89750</xdr:rowOff>
    </xdr:from>
    <xdr:to>
      <xdr:col>12</xdr:col>
      <xdr:colOff>561975</xdr:colOff>
      <xdr:row>37</xdr:row>
      <xdr:rowOff>19900</xdr:rowOff>
    </xdr:to>
    <xdr:sp macro="" textlink="">
      <xdr:nvSpPr>
        <xdr:cNvPr id="312" name="円/楕円 311"/>
        <xdr:cNvSpPr/>
      </xdr:nvSpPr>
      <xdr:spPr>
        <a:xfrm>
          <a:off x="8699500" y="62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11027</xdr:rowOff>
    </xdr:from>
    <xdr:ext cx="534377" cy="259045"/>
    <xdr:sp macro="" textlink="">
      <xdr:nvSpPr>
        <xdr:cNvPr id="313" name="テキスト ボックス 312"/>
        <xdr:cNvSpPr txBox="1"/>
      </xdr:nvSpPr>
      <xdr:spPr>
        <a:xfrm>
          <a:off x="8483111" y="63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21545</xdr:rowOff>
    </xdr:from>
    <xdr:to>
      <xdr:col>11</xdr:col>
      <xdr:colOff>358775</xdr:colOff>
      <xdr:row>37</xdr:row>
      <xdr:rowOff>123145</xdr:rowOff>
    </xdr:to>
    <xdr:sp macro="" textlink="">
      <xdr:nvSpPr>
        <xdr:cNvPr id="314" name="円/楕円 313"/>
        <xdr:cNvSpPr/>
      </xdr:nvSpPr>
      <xdr:spPr>
        <a:xfrm>
          <a:off x="7810500" y="63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114272</xdr:rowOff>
    </xdr:from>
    <xdr:ext cx="534377" cy="259045"/>
    <xdr:sp macro="" textlink="">
      <xdr:nvSpPr>
        <xdr:cNvPr id="315" name="テキスト ボックス 314"/>
        <xdr:cNvSpPr txBox="1"/>
      </xdr:nvSpPr>
      <xdr:spPr>
        <a:xfrm>
          <a:off x="7594111" y="64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3394</xdr:rowOff>
    </xdr:from>
    <xdr:to>
      <xdr:col>10</xdr:col>
      <xdr:colOff>155575</xdr:colOff>
      <xdr:row>37</xdr:row>
      <xdr:rowOff>104994</xdr:rowOff>
    </xdr:to>
    <xdr:sp macro="" textlink="">
      <xdr:nvSpPr>
        <xdr:cNvPr id="316" name="円/楕円 315"/>
        <xdr:cNvSpPr/>
      </xdr:nvSpPr>
      <xdr:spPr>
        <a:xfrm>
          <a:off x="6921500" y="6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96121</xdr:rowOff>
    </xdr:from>
    <xdr:ext cx="534377" cy="259045"/>
    <xdr:sp macro="" textlink="">
      <xdr:nvSpPr>
        <xdr:cNvPr id="317" name="テキスト ボックス 316"/>
        <xdr:cNvSpPr txBox="1"/>
      </xdr:nvSpPr>
      <xdr:spPr>
        <a:xfrm>
          <a:off x="6705111" y="64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6895</xdr:rowOff>
    </xdr:from>
    <xdr:to>
      <xdr:col>15</xdr:col>
      <xdr:colOff>180975</xdr:colOff>
      <xdr:row>59</xdr:row>
      <xdr:rowOff>12948</xdr:rowOff>
    </xdr:to>
    <xdr:cxnSp macro="">
      <xdr:nvCxnSpPr>
        <xdr:cNvPr id="346" name="直線コネクタ 345"/>
        <xdr:cNvCxnSpPr/>
      </xdr:nvCxnSpPr>
      <xdr:spPr>
        <a:xfrm>
          <a:off x="9639300" y="10122445"/>
          <a:ext cx="8382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140074</xdr:rowOff>
    </xdr:from>
    <xdr:to>
      <xdr:col>14</xdr:col>
      <xdr:colOff>28575</xdr:colOff>
      <xdr:row>59</xdr:row>
      <xdr:rowOff>6895</xdr:rowOff>
    </xdr:to>
    <xdr:cxnSp macro="">
      <xdr:nvCxnSpPr>
        <xdr:cNvPr id="349" name="直線コネクタ 348"/>
        <xdr:cNvCxnSpPr/>
      </xdr:nvCxnSpPr>
      <xdr:spPr>
        <a:xfrm>
          <a:off x="8750300" y="10084174"/>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140074</xdr:rowOff>
    </xdr:from>
    <xdr:to>
      <xdr:col>12</xdr:col>
      <xdr:colOff>511175</xdr:colOff>
      <xdr:row>58</xdr:row>
      <xdr:rowOff>165662</xdr:rowOff>
    </xdr:to>
    <xdr:cxnSp macro="">
      <xdr:nvCxnSpPr>
        <xdr:cNvPr id="352" name="直線コネクタ 351"/>
        <xdr:cNvCxnSpPr/>
      </xdr:nvCxnSpPr>
      <xdr:spPr>
        <a:xfrm flipV="1">
          <a:off x="7861300" y="10084174"/>
          <a:ext cx="889000" cy="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165662</xdr:rowOff>
    </xdr:from>
    <xdr:to>
      <xdr:col>11</xdr:col>
      <xdr:colOff>307975</xdr:colOff>
      <xdr:row>59</xdr:row>
      <xdr:rowOff>30334</xdr:rowOff>
    </xdr:to>
    <xdr:cxnSp macro="">
      <xdr:nvCxnSpPr>
        <xdr:cNvPr id="355" name="直線コネクタ 354"/>
        <xdr:cNvCxnSpPr/>
      </xdr:nvCxnSpPr>
      <xdr:spPr>
        <a:xfrm flipV="1">
          <a:off x="6972300" y="10109762"/>
          <a:ext cx="8890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133598</xdr:rowOff>
    </xdr:from>
    <xdr:to>
      <xdr:col>15</xdr:col>
      <xdr:colOff>231775</xdr:colOff>
      <xdr:row>59</xdr:row>
      <xdr:rowOff>63748</xdr:rowOff>
    </xdr:to>
    <xdr:sp macro="" textlink="">
      <xdr:nvSpPr>
        <xdr:cNvPr id="365" name="円/楕円 364"/>
        <xdr:cNvSpPr/>
      </xdr:nvSpPr>
      <xdr:spPr>
        <a:xfrm>
          <a:off x="10426700" y="10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127545</xdr:rowOff>
    </xdr:from>
    <xdr:to>
      <xdr:col>14</xdr:col>
      <xdr:colOff>79375</xdr:colOff>
      <xdr:row>59</xdr:row>
      <xdr:rowOff>57695</xdr:rowOff>
    </xdr:to>
    <xdr:sp macro="" textlink="">
      <xdr:nvSpPr>
        <xdr:cNvPr id="367" name="円/楕円 366"/>
        <xdr:cNvSpPr/>
      </xdr:nvSpPr>
      <xdr:spPr>
        <a:xfrm>
          <a:off x="9588500" y="100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48822</xdr:rowOff>
    </xdr:from>
    <xdr:ext cx="534377" cy="259045"/>
    <xdr:sp macro="" textlink="">
      <xdr:nvSpPr>
        <xdr:cNvPr id="368" name="テキスト ボックス 367"/>
        <xdr:cNvSpPr txBox="1"/>
      </xdr:nvSpPr>
      <xdr:spPr>
        <a:xfrm>
          <a:off x="9372111" y="1016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89274</xdr:rowOff>
    </xdr:from>
    <xdr:to>
      <xdr:col>12</xdr:col>
      <xdr:colOff>561975</xdr:colOff>
      <xdr:row>59</xdr:row>
      <xdr:rowOff>19424</xdr:rowOff>
    </xdr:to>
    <xdr:sp macro="" textlink="">
      <xdr:nvSpPr>
        <xdr:cNvPr id="369" name="円/楕円 368"/>
        <xdr:cNvSpPr/>
      </xdr:nvSpPr>
      <xdr:spPr>
        <a:xfrm>
          <a:off x="8699500" y="100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10551</xdr:rowOff>
    </xdr:from>
    <xdr:ext cx="534377" cy="259045"/>
    <xdr:sp macro="" textlink="">
      <xdr:nvSpPr>
        <xdr:cNvPr id="370" name="テキスト ボックス 369"/>
        <xdr:cNvSpPr txBox="1"/>
      </xdr:nvSpPr>
      <xdr:spPr>
        <a:xfrm>
          <a:off x="8483111" y="101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114862</xdr:rowOff>
    </xdr:from>
    <xdr:to>
      <xdr:col>11</xdr:col>
      <xdr:colOff>358775</xdr:colOff>
      <xdr:row>59</xdr:row>
      <xdr:rowOff>45012</xdr:rowOff>
    </xdr:to>
    <xdr:sp macro="" textlink="">
      <xdr:nvSpPr>
        <xdr:cNvPr id="371" name="円/楕円 370"/>
        <xdr:cNvSpPr/>
      </xdr:nvSpPr>
      <xdr:spPr>
        <a:xfrm>
          <a:off x="7810500" y="100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36139</xdr:rowOff>
    </xdr:from>
    <xdr:ext cx="534377" cy="259045"/>
    <xdr:sp macro="" textlink="">
      <xdr:nvSpPr>
        <xdr:cNvPr id="372" name="テキスト ボックス 371"/>
        <xdr:cNvSpPr txBox="1"/>
      </xdr:nvSpPr>
      <xdr:spPr>
        <a:xfrm>
          <a:off x="7594111" y="101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150984</xdr:rowOff>
    </xdr:from>
    <xdr:to>
      <xdr:col>10</xdr:col>
      <xdr:colOff>155575</xdr:colOff>
      <xdr:row>59</xdr:row>
      <xdr:rowOff>81134</xdr:rowOff>
    </xdr:to>
    <xdr:sp macro="" textlink="">
      <xdr:nvSpPr>
        <xdr:cNvPr id="373" name="円/楕円 372"/>
        <xdr:cNvSpPr/>
      </xdr:nvSpPr>
      <xdr:spPr>
        <a:xfrm>
          <a:off x="6921500" y="100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72261</xdr:rowOff>
    </xdr:from>
    <xdr:ext cx="534377" cy="259045"/>
    <xdr:sp macro="" textlink="">
      <xdr:nvSpPr>
        <xdr:cNvPr id="374" name="テキスト ボックス 373"/>
        <xdr:cNvSpPr txBox="1"/>
      </xdr:nvSpPr>
      <xdr:spPr>
        <a:xfrm>
          <a:off x="6705111" y="101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34058</xdr:rowOff>
    </xdr:from>
    <xdr:to>
      <xdr:col>15</xdr:col>
      <xdr:colOff>180975</xdr:colOff>
      <xdr:row>79</xdr:row>
      <xdr:rowOff>39641</xdr:rowOff>
    </xdr:to>
    <xdr:cxnSp macro="">
      <xdr:nvCxnSpPr>
        <xdr:cNvPr id="403" name="直線コネクタ 402"/>
        <xdr:cNvCxnSpPr/>
      </xdr:nvCxnSpPr>
      <xdr:spPr>
        <a:xfrm>
          <a:off x="9639300" y="13578608"/>
          <a:ext cx="8382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25555</xdr:rowOff>
    </xdr:from>
    <xdr:to>
      <xdr:col>14</xdr:col>
      <xdr:colOff>28575</xdr:colOff>
      <xdr:row>79</xdr:row>
      <xdr:rowOff>34058</xdr:rowOff>
    </xdr:to>
    <xdr:cxnSp macro="">
      <xdr:nvCxnSpPr>
        <xdr:cNvPr id="406" name="直線コネクタ 405"/>
        <xdr:cNvCxnSpPr/>
      </xdr:nvCxnSpPr>
      <xdr:spPr>
        <a:xfrm>
          <a:off x="8750300" y="13570105"/>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160291</xdr:rowOff>
    </xdr:from>
    <xdr:to>
      <xdr:col>15</xdr:col>
      <xdr:colOff>231775</xdr:colOff>
      <xdr:row>79</xdr:row>
      <xdr:rowOff>90441</xdr:rowOff>
    </xdr:to>
    <xdr:sp macro="" textlink="">
      <xdr:nvSpPr>
        <xdr:cNvPr id="416" name="円/楕円 415"/>
        <xdr:cNvSpPr/>
      </xdr:nvSpPr>
      <xdr:spPr>
        <a:xfrm>
          <a:off x="10426700" y="135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469744" cy="259045"/>
    <xdr:sp macro="" textlink="">
      <xdr:nvSpPr>
        <xdr:cNvPr id="417" name="普通建設事業費 （ うち新規整備　）該当値テキスト"/>
        <xdr:cNvSpPr txBox="1"/>
      </xdr:nvSpPr>
      <xdr:spPr>
        <a:xfrm>
          <a:off x="10528300" y="134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154708</xdr:rowOff>
    </xdr:from>
    <xdr:to>
      <xdr:col>14</xdr:col>
      <xdr:colOff>79375</xdr:colOff>
      <xdr:row>79</xdr:row>
      <xdr:rowOff>84858</xdr:rowOff>
    </xdr:to>
    <xdr:sp macro="" textlink="">
      <xdr:nvSpPr>
        <xdr:cNvPr id="418" name="円/楕円 417"/>
        <xdr:cNvSpPr/>
      </xdr:nvSpPr>
      <xdr:spPr>
        <a:xfrm>
          <a:off x="9588500" y="135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75985</xdr:rowOff>
    </xdr:from>
    <xdr:ext cx="534377" cy="259045"/>
    <xdr:sp macro="" textlink="">
      <xdr:nvSpPr>
        <xdr:cNvPr id="419" name="テキスト ボックス 418"/>
        <xdr:cNvSpPr txBox="1"/>
      </xdr:nvSpPr>
      <xdr:spPr>
        <a:xfrm>
          <a:off x="9372111" y="136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146205</xdr:rowOff>
    </xdr:from>
    <xdr:to>
      <xdr:col>12</xdr:col>
      <xdr:colOff>561975</xdr:colOff>
      <xdr:row>79</xdr:row>
      <xdr:rowOff>76355</xdr:rowOff>
    </xdr:to>
    <xdr:sp macro="" textlink="">
      <xdr:nvSpPr>
        <xdr:cNvPr id="420" name="円/楕円 419"/>
        <xdr:cNvSpPr/>
      </xdr:nvSpPr>
      <xdr:spPr>
        <a:xfrm>
          <a:off x="8699500" y="135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67482</xdr:rowOff>
    </xdr:from>
    <xdr:ext cx="534377" cy="259045"/>
    <xdr:sp macro="" textlink="">
      <xdr:nvSpPr>
        <xdr:cNvPr id="421" name="テキスト ボックス 420"/>
        <xdr:cNvSpPr txBox="1"/>
      </xdr:nvSpPr>
      <xdr:spPr>
        <a:xfrm>
          <a:off x="8483111" y="136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158820</xdr:rowOff>
    </xdr:from>
    <xdr:to>
      <xdr:col>15</xdr:col>
      <xdr:colOff>180975</xdr:colOff>
      <xdr:row>97</xdr:row>
      <xdr:rowOff>167398</xdr:rowOff>
    </xdr:to>
    <xdr:cxnSp macro="">
      <xdr:nvCxnSpPr>
        <xdr:cNvPr id="448" name="直線コネクタ 447"/>
        <xdr:cNvCxnSpPr/>
      </xdr:nvCxnSpPr>
      <xdr:spPr>
        <a:xfrm>
          <a:off x="9639300" y="16789470"/>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160128</xdr:rowOff>
    </xdr:from>
    <xdr:to>
      <xdr:col>14</xdr:col>
      <xdr:colOff>28575</xdr:colOff>
      <xdr:row>97</xdr:row>
      <xdr:rowOff>158820</xdr:rowOff>
    </xdr:to>
    <xdr:cxnSp macro="">
      <xdr:nvCxnSpPr>
        <xdr:cNvPr id="451" name="直線コネクタ 450"/>
        <xdr:cNvCxnSpPr/>
      </xdr:nvCxnSpPr>
      <xdr:spPr>
        <a:xfrm>
          <a:off x="8750300" y="16619328"/>
          <a:ext cx="889000" cy="1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116598</xdr:rowOff>
    </xdr:from>
    <xdr:to>
      <xdr:col>15</xdr:col>
      <xdr:colOff>231775</xdr:colOff>
      <xdr:row>98</xdr:row>
      <xdr:rowOff>46748</xdr:rowOff>
    </xdr:to>
    <xdr:sp macro="" textlink="">
      <xdr:nvSpPr>
        <xdr:cNvPr id="461" name="円/楕円 460"/>
        <xdr:cNvSpPr/>
      </xdr:nvSpPr>
      <xdr:spPr>
        <a:xfrm>
          <a:off x="10426700" y="167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95025</xdr:rowOff>
    </xdr:from>
    <xdr:ext cx="534377" cy="259045"/>
    <xdr:sp macro="" textlink="">
      <xdr:nvSpPr>
        <xdr:cNvPr id="462" name="普通建設事業費 （ うち更新整備　）該当値テキスト"/>
        <xdr:cNvSpPr txBox="1"/>
      </xdr:nvSpPr>
      <xdr:spPr>
        <a:xfrm>
          <a:off x="10528300" y="167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108020</xdr:rowOff>
    </xdr:from>
    <xdr:to>
      <xdr:col>14</xdr:col>
      <xdr:colOff>79375</xdr:colOff>
      <xdr:row>98</xdr:row>
      <xdr:rowOff>38170</xdr:rowOff>
    </xdr:to>
    <xdr:sp macro="" textlink="">
      <xdr:nvSpPr>
        <xdr:cNvPr id="463" name="円/楕円 462"/>
        <xdr:cNvSpPr/>
      </xdr:nvSpPr>
      <xdr:spPr>
        <a:xfrm>
          <a:off x="9588500" y="167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54697</xdr:rowOff>
    </xdr:from>
    <xdr:ext cx="534377" cy="259045"/>
    <xdr:sp macro="" textlink="">
      <xdr:nvSpPr>
        <xdr:cNvPr id="464" name="テキスト ボックス 463"/>
        <xdr:cNvSpPr txBox="1"/>
      </xdr:nvSpPr>
      <xdr:spPr>
        <a:xfrm>
          <a:off x="9372111" y="165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109328</xdr:rowOff>
    </xdr:from>
    <xdr:to>
      <xdr:col>12</xdr:col>
      <xdr:colOff>561975</xdr:colOff>
      <xdr:row>97</xdr:row>
      <xdr:rowOff>39478</xdr:rowOff>
    </xdr:to>
    <xdr:sp macro="" textlink="">
      <xdr:nvSpPr>
        <xdr:cNvPr id="465" name="円/楕円 464"/>
        <xdr:cNvSpPr/>
      </xdr:nvSpPr>
      <xdr:spPr>
        <a:xfrm>
          <a:off x="8699500" y="165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56005</xdr:rowOff>
    </xdr:from>
    <xdr:ext cx="534377" cy="259045"/>
    <xdr:sp macro="" textlink="">
      <xdr:nvSpPr>
        <xdr:cNvPr id="466" name="テキスト ボックス 465"/>
        <xdr:cNvSpPr txBox="1"/>
      </xdr:nvSpPr>
      <xdr:spPr>
        <a:xfrm>
          <a:off x="8483111" y="1634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136598</xdr:rowOff>
    </xdr:from>
    <xdr:to>
      <xdr:col>22</xdr:col>
      <xdr:colOff>365125</xdr:colOff>
      <xdr:row>38</xdr:row>
      <xdr:rowOff>139700</xdr:rowOff>
    </xdr:to>
    <xdr:cxnSp macro="">
      <xdr:nvCxnSpPr>
        <xdr:cNvPr id="496" name="直線コネクタ 495"/>
        <xdr:cNvCxnSpPr/>
      </xdr:nvCxnSpPr>
      <xdr:spPr>
        <a:xfrm>
          <a:off x="14592300" y="665169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136598</xdr:rowOff>
    </xdr:from>
    <xdr:to>
      <xdr:col>21</xdr:col>
      <xdr:colOff>161925</xdr:colOff>
      <xdr:row>38</xdr:row>
      <xdr:rowOff>137835</xdr:rowOff>
    </xdr:to>
    <xdr:cxnSp macro="">
      <xdr:nvCxnSpPr>
        <xdr:cNvPr id="499" name="直線コネクタ 498"/>
        <xdr:cNvCxnSpPr/>
      </xdr:nvCxnSpPr>
      <xdr:spPr>
        <a:xfrm flipV="1">
          <a:off x="13703300" y="6651698"/>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131783</xdr:rowOff>
    </xdr:from>
    <xdr:to>
      <xdr:col>19</xdr:col>
      <xdr:colOff>644525</xdr:colOff>
      <xdr:row>38</xdr:row>
      <xdr:rowOff>137835</xdr:rowOff>
    </xdr:to>
    <xdr:cxnSp macro="">
      <xdr:nvCxnSpPr>
        <xdr:cNvPr id="502" name="直線コネクタ 501"/>
        <xdr:cNvCxnSpPr/>
      </xdr:nvCxnSpPr>
      <xdr:spPr>
        <a:xfrm>
          <a:off x="12814300" y="6646883"/>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85798</xdr:rowOff>
    </xdr:from>
    <xdr:to>
      <xdr:col>21</xdr:col>
      <xdr:colOff>212725</xdr:colOff>
      <xdr:row>39</xdr:row>
      <xdr:rowOff>15948</xdr:rowOff>
    </xdr:to>
    <xdr:sp macro="" textlink="">
      <xdr:nvSpPr>
        <xdr:cNvPr id="516" name="円/楕円 515"/>
        <xdr:cNvSpPr/>
      </xdr:nvSpPr>
      <xdr:spPr>
        <a:xfrm>
          <a:off x="14541500" y="66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7075</xdr:rowOff>
    </xdr:from>
    <xdr:ext cx="469744" cy="259045"/>
    <xdr:sp macro="" textlink="">
      <xdr:nvSpPr>
        <xdr:cNvPr id="517" name="テキスト ボックス 516"/>
        <xdr:cNvSpPr txBox="1"/>
      </xdr:nvSpPr>
      <xdr:spPr>
        <a:xfrm>
          <a:off x="14357427" y="669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87035</xdr:rowOff>
    </xdr:from>
    <xdr:to>
      <xdr:col>20</xdr:col>
      <xdr:colOff>9525</xdr:colOff>
      <xdr:row>39</xdr:row>
      <xdr:rowOff>17185</xdr:rowOff>
    </xdr:to>
    <xdr:sp macro="" textlink="">
      <xdr:nvSpPr>
        <xdr:cNvPr id="518" name="円/楕円 517"/>
        <xdr:cNvSpPr/>
      </xdr:nvSpPr>
      <xdr:spPr>
        <a:xfrm>
          <a:off x="13652500" y="66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8312</xdr:rowOff>
    </xdr:from>
    <xdr:ext cx="378565" cy="259045"/>
    <xdr:sp macro="" textlink="">
      <xdr:nvSpPr>
        <xdr:cNvPr id="519" name="テキスト ボックス 518"/>
        <xdr:cNvSpPr txBox="1"/>
      </xdr:nvSpPr>
      <xdr:spPr>
        <a:xfrm>
          <a:off x="13514017" y="66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80983</xdr:rowOff>
    </xdr:from>
    <xdr:to>
      <xdr:col>18</xdr:col>
      <xdr:colOff>492125</xdr:colOff>
      <xdr:row>39</xdr:row>
      <xdr:rowOff>11133</xdr:rowOff>
    </xdr:to>
    <xdr:sp macro="" textlink="">
      <xdr:nvSpPr>
        <xdr:cNvPr id="520" name="円/楕円 519"/>
        <xdr:cNvSpPr/>
      </xdr:nvSpPr>
      <xdr:spPr>
        <a:xfrm>
          <a:off x="12763500" y="65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2260</xdr:rowOff>
    </xdr:from>
    <xdr:ext cx="469744" cy="259045"/>
    <xdr:sp macro="" textlink="">
      <xdr:nvSpPr>
        <xdr:cNvPr id="521" name="テキスト ボックス 520"/>
        <xdr:cNvSpPr txBox="1"/>
      </xdr:nvSpPr>
      <xdr:spPr>
        <a:xfrm>
          <a:off x="12579427" y="66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150406</xdr:rowOff>
    </xdr:from>
    <xdr:to>
      <xdr:col>23</xdr:col>
      <xdr:colOff>517525</xdr:colOff>
      <xdr:row>78</xdr:row>
      <xdr:rowOff>628</xdr:rowOff>
    </xdr:to>
    <xdr:cxnSp macro="">
      <xdr:nvCxnSpPr>
        <xdr:cNvPr id="599" name="直線コネクタ 598"/>
        <xdr:cNvCxnSpPr/>
      </xdr:nvCxnSpPr>
      <xdr:spPr>
        <a:xfrm flipV="1">
          <a:off x="15481300" y="13352056"/>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628</xdr:rowOff>
    </xdr:from>
    <xdr:to>
      <xdr:col>22</xdr:col>
      <xdr:colOff>365125</xdr:colOff>
      <xdr:row>78</xdr:row>
      <xdr:rowOff>10365</xdr:rowOff>
    </xdr:to>
    <xdr:cxnSp macro="">
      <xdr:nvCxnSpPr>
        <xdr:cNvPr id="602" name="直線コネクタ 601"/>
        <xdr:cNvCxnSpPr/>
      </xdr:nvCxnSpPr>
      <xdr:spPr>
        <a:xfrm flipV="1">
          <a:off x="14592300" y="13373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10365</xdr:rowOff>
    </xdr:from>
    <xdr:to>
      <xdr:col>21</xdr:col>
      <xdr:colOff>161925</xdr:colOff>
      <xdr:row>78</xdr:row>
      <xdr:rowOff>21879</xdr:rowOff>
    </xdr:to>
    <xdr:cxnSp macro="">
      <xdr:nvCxnSpPr>
        <xdr:cNvPr id="605" name="直線コネクタ 604"/>
        <xdr:cNvCxnSpPr/>
      </xdr:nvCxnSpPr>
      <xdr:spPr>
        <a:xfrm flipV="1">
          <a:off x="13703300" y="1338346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21879</xdr:rowOff>
    </xdr:from>
    <xdr:to>
      <xdr:col>19</xdr:col>
      <xdr:colOff>644525</xdr:colOff>
      <xdr:row>78</xdr:row>
      <xdr:rowOff>27434</xdr:rowOff>
    </xdr:to>
    <xdr:cxnSp macro="">
      <xdr:nvCxnSpPr>
        <xdr:cNvPr id="608" name="直線コネクタ 607"/>
        <xdr:cNvCxnSpPr/>
      </xdr:nvCxnSpPr>
      <xdr:spPr>
        <a:xfrm flipV="1">
          <a:off x="12814300" y="13394979"/>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99606</xdr:rowOff>
    </xdr:from>
    <xdr:to>
      <xdr:col>23</xdr:col>
      <xdr:colOff>568325</xdr:colOff>
      <xdr:row>78</xdr:row>
      <xdr:rowOff>29756</xdr:rowOff>
    </xdr:to>
    <xdr:sp macro="" textlink="">
      <xdr:nvSpPr>
        <xdr:cNvPr id="618" name="円/楕円 617"/>
        <xdr:cNvSpPr/>
      </xdr:nvSpPr>
      <xdr:spPr>
        <a:xfrm>
          <a:off x="162687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14533</xdr:rowOff>
    </xdr:from>
    <xdr:ext cx="534377" cy="259045"/>
    <xdr:sp macro="" textlink="">
      <xdr:nvSpPr>
        <xdr:cNvPr id="619" name="公債費該当値テキスト"/>
        <xdr:cNvSpPr txBox="1"/>
      </xdr:nvSpPr>
      <xdr:spPr>
        <a:xfrm>
          <a:off x="16370300" y="132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121278</xdr:rowOff>
    </xdr:from>
    <xdr:to>
      <xdr:col>22</xdr:col>
      <xdr:colOff>415925</xdr:colOff>
      <xdr:row>78</xdr:row>
      <xdr:rowOff>51428</xdr:rowOff>
    </xdr:to>
    <xdr:sp macro="" textlink="">
      <xdr:nvSpPr>
        <xdr:cNvPr id="620" name="円/楕円 619"/>
        <xdr:cNvSpPr/>
      </xdr:nvSpPr>
      <xdr:spPr>
        <a:xfrm>
          <a:off x="15430500" y="133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42555</xdr:rowOff>
    </xdr:from>
    <xdr:ext cx="534377" cy="259045"/>
    <xdr:sp macro="" textlink="">
      <xdr:nvSpPr>
        <xdr:cNvPr id="621" name="テキスト ボックス 620"/>
        <xdr:cNvSpPr txBox="1"/>
      </xdr:nvSpPr>
      <xdr:spPr>
        <a:xfrm>
          <a:off x="15214111" y="134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131015</xdr:rowOff>
    </xdr:from>
    <xdr:to>
      <xdr:col>21</xdr:col>
      <xdr:colOff>212725</xdr:colOff>
      <xdr:row>78</xdr:row>
      <xdr:rowOff>61165</xdr:rowOff>
    </xdr:to>
    <xdr:sp macro="" textlink="">
      <xdr:nvSpPr>
        <xdr:cNvPr id="622" name="円/楕円 621"/>
        <xdr:cNvSpPr/>
      </xdr:nvSpPr>
      <xdr:spPr>
        <a:xfrm>
          <a:off x="14541500" y="133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52292</xdr:rowOff>
    </xdr:from>
    <xdr:ext cx="534377" cy="259045"/>
    <xdr:sp macro="" textlink="">
      <xdr:nvSpPr>
        <xdr:cNvPr id="623" name="テキスト ボックス 622"/>
        <xdr:cNvSpPr txBox="1"/>
      </xdr:nvSpPr>
      <xdr:spPr>
        <a:xfrm>
          <a:off x="14325111" y="13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142529</xdr:rowOff>
    </xdr:from>
    <xdr:to>
      <xdr:col>20</xdr:col>
      <xdr:colOff>9525</xdr:colOff>
      <xdr:row>78</xdr:row>
      <xdr:rowOff>72679</xdr:rowOff>
    </xdr:to>
    <xdr:sp macro="" textlink="">
      <xdr:nvSpPr>
        <xdr:cNvPr id="624" name="円/楕円 623"/>
        <xdr:cNvSpPr/>
      </xdr:nvSpPr>
      <xdr:spPr>
        <a:xfrm>
          <a:off x="13652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63806</xdr:rowOff>
    </xdr:from>
    <xdr:ext cx="534377" cy="259045"/>
    <xdr:sp macro="" textlink="">
      <xdr:nvSpPr>
        <xdr:cNvPr id="625" name="テキスト ボックス 624"/>
        <xdr:cNvSpPr txBox="1"/>
      </xdr:nvSpPr>
      <xdr:spPr>
        <a:xfrm>
          <a:off x="13436111" y="134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148084</xdr:rowOff>
    </xdr:from>
    <xdr:to>
      <xdr:col>18</xdr:col>
      <xdr:colOff>492125</xdr:colOff>
      <xdr:row>78</xdr:row>
      <xdr:rowOff>78234</xdr:rowOff>
    </xdr:to>
    <xdr:sp macro="" textlink="">
      <xdr:nvSpPr>
        <xdr:cNvPr id="626" name="円/楕円 625"/>
        <xdr:cNvSpPr/>
      </xdr:nvSpPr>
      <xdr:spPr>
        <a:xfrm>
          <a:off x="127635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69361</xdr:rowOff>
    </xdr:from>
    <xdr:ext cx="534377" cy="259045"/>
    <xdr:sp macro="" textlink="">
      <xdr:nvSpPr>
        <xdr:cNvPr id="627" name="テキスト ボックス 626"/>
        <xdr:cNvSpPr txBox="1"/>
      </xdr:nvSpPr>
      <xdr:spPr>
        <a:xfrm>
          <a:off x="12547111" y="134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78970</xdr:rowOff>
    </xdr:from>
    <xdr:to>
      <xdr:col>23</xdr:col>
      <xdr:colOff>517525</xdr:colOff>
      <xdr:row>99</xdr:row>
      <xdr:rowOff>31125</xdr:rowOff>
    </xdr:to>
    <xdr:cxnSp macro="">
      <xdr:nvCxnSpPr>
        <xdr:cNvPr id="658" name="直線コネクタ 657"/>
        <xdr:cNvCxnSpPr/>
      </xdr:nvCxnSpPr>
      <xdr:spPr>
        <a:xfrm flipV="1">
          <a:off x="15481300" y="16881070"/>
          <a:ext cx="838200" cy="1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31125</xdr:rowOff>
    </xdr:from>
    <xdr:to>
      <xdr:col>22</xdr:col>
      <xdr:colOff>365125</xdr:colOff>
      <xdr:row>99</xdr:row>
      <xdr:rowOff>61302</xdr:rowOff>
    </xdr:to>
    <xdr:cxnSp macro="">
      <xdr:nvCxnSpPr>
        <xdr:cNvPr id="661" name="直線コネクタ 660"/>
        <xdr:cNvCxnSpPr/>
      </xdr:nvCxnSpPr>
      <xdr:spPr>
        <a:xfrm flipV="1">
          <a:off x="14592300" y="17004675"/>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33719</xdr:rowOff>
    </xdr:from>
    <xdr:to>
      <xdr:col>21</xdr:col>
      <xdr:colOff>161925</xdr:colOff>
      <xdr:row>99</xdr:row>
      <xdr:rowOff>61302</xdr:rowOff>
    </xdr:to>
    <xdr:cxnSp macro="">
      <xdr:nvCxnSpPr>
        <xdr:cNvPr id="664" name="直線コネクタ 663"/>
        <xdr:cNvCxnSpPr/>
      </xdr:nvCxnSpPr>
      <xdr:spPr>
        <a:xfrm>
          <a:off x="13703300" y="17007269"/>
          <a:ext cx="889000" cy="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23313</xdr:rowOff>
    </xdr:from>
    <xdr:to>
      <xdr:col>19</xdr:col>
      <xdr:colOff>644525</xdr:colOff>
      <xdr:row>99</xdr:row>
      <xdr:rowOff>33719</xdr:rowOff>
    </xdr:to>
    <xdr:cxnSp macro="">
      <xdr:nvCxnSpPr>
        <xdr:cNvPr id="667" name="直線コネクタ 666"/>
        <xdr:cNvCxnSpPr/>
      </xdr:nvCxnSpPr>
      <xdr:spPr>
        <a:xfrm>
          <a:off x="12814300" y="16996863"/>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28170</xdr:rowOff>
    </xdr:from>
    <xdr:to>
      <xdr:col>23</xdr:col>
      <xdr:colOff>568325</xdr:colOff>
      <xdr:row>98</xdr:row>
      <xdr:rowOff>129770</xdr:rowOff>
    </xdr:to>
    <xdr:sp macro="" textlink="">
      <xdr:nvSpPr>
        <xdr:cNvPr id="677" name="円/楕円 676"/>
        <xdr:cNvSpPr/>
      </xdr:nvSpPr>
      <xdr:spPr>
        <a:xfrm>
          <a:off x="16268700" y="168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51047</xdr:rowOff>
    </xdr:from>
    <xdr:ext cx="599010" cy="259045"/>
    <xdr:sp macro="" textlink="">
      <xdr:nvSpPr>
        <xdr:cNvPr id="678" name="積立金該当値テキスト"/>
        <xdr:cNvSpPr txBox="1"/>
      </xdr:nvSpPr>
      <xdr:spPr>
        <a:xfrm>
          <a:off x="16370300" y="1668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151775</xdr:rowOff>
    </xdr:from>
    <xdr:to>
      <xdr:col>22</xdr:col>
      <xdr:colOff>415925</xdr:colOff>
      <xdr:row>99</xdr:row>
      <xdr:rowOff>81925</xdr:rowOff>
    </xdr:to>
    <xdr:sp macro="" textlink="">
      <xdr:nvSpPr>
        <xdr:cNvPr id="679" name="円/楕円 678"/>
        <xdr:cNvSpPr/>
      </xdr:nvSpPr>
      <xdr:spPr>
        <a:xfrm>
          <a:off x="15430500" y="169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73052</xdr:rowOff>
    </xdr:from>
    <xdr:ext cx="534377" cy="259045"/>
    <xdr:sp macro="" textlink="">
      <xdr:nvSpPr>
        <xdr:cNvPr id="680" name="テキスト ボックス 679"/>
        <xdr:cNvSpPr txBox="1"/>
      </xdr:nvSpPr>
      <xdr:spPr>
        <a:xfrm>
          <a:off x="15214111" y="170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10502</xdr:rowOff>
    </xdr:from>
    <xdr:to>
      <xdr:col>21</xdr:col>
      <xdr:colOff>212725</xdr:colOff>
      <xdr:row>99</xdr:row>
      <xdr:rowOff>112102</xdr:rowOff>
    </xdr:to>
    <xdr:sp macro="" textlink="">
      <xdr:nvSpPr>
        <xdr:cNvPr id="681" name="円/楕円 680"/>
        <xdr:cNvSpPr/>
      </xdr:nvSpPr>
      <xdr:spPr>
        <a:xfrm>
          <a:off x="14541500" y="1698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103229</xdr:rowOff>
    </xdr:from>
    <xdr:ext cx="534377" cy="259045"/>
    <xdr:sp macro="" textlink="">
      <xdr:nvSpPr>
        <xdr:cNvPr id="682" name="テキスト ボックス 681"/>
        <xdr:cNvSpPr txBox="1"/>
      </xdr:nvSpPr>
      <xdr:spPr>
        <a:xfrm>
          <a:off x="14325111" y="1707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154369</xdr:rowOff>
    </xdr:from>
    <xdr:to>
      <xdr:col>20</xdr:col>
      <xdr:colOff>9525</xdr:colOff>
      <xdr:row>99</xdr:row>
      <xdr:rowOff>84519</xdr:rowOff>
    </xdr:to>
    <xdr:sp macro="" textlink="">
      <xdr:nvSpPr>
        <xdr:cNvPr id="683" name="円/楕円 682"/>
        <xdr:cNvSpPr/>
      </xdr:nvSpPr>
      <xdr:spPr>
        <a:xfrm>
          <a:off x="13652500" y="169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101046</xdr:rowOff>
    </xdr:from>
    <xdr:ext cx="534377" cy="259045"/>
    <xdr:sp macro="" textlink="">
      <xdr:nvSpPr>
        <xdr:cNvPr id="684" name="テキスト ボックス 683"/>
        <xdr:cNvSpPr txBox="1"/>
      </xdr:nvSpPr>
      <xdr:spPr>
        <a:xfrm>
          <a:off x="13436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143963</xdr:rowOff>
    </xdr:from>
    <xdr:to>
      <xdr:col>18</xdr:col>
      <xdr:colOff>492125</xdr:colOff>
      <xdr:row>99</xdr:row>
      <xdr:rowOff>74113</xdr:rowOff>
    </xdr:to>
    <xdr:sp macro="" textlink="">
      <xdr:nvSpPr>
        <xdr:cNvPr id="685" name="円/楕円 684"/>
        <xdr:cNvSpPr/>
      </xdr:nvSpPr>
      <xdr:spPr>
        <a:xfrm>
          <a:off x="12763500" y="169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90640</xdr:rowOff>
    </xdr:from>
    <xdr:ext cx="534377" cy="259045"/>
    <xdr:sp macro="" textlink="">
      <xdr:nvSpPr>
        <xdr:cNvPr id="686" name="テキスト ボックス 685"/>
        <xdr:cNvSpPr txBox="1"/>
      </xdr:nvSpPr>
      <xdr:spPr>
        <a:xfrm>
          <a:off x="12547111" y="167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95515</xdr:rowOff>
    </xdr:from>
    <xdr:to>
      <xdr:col>32</xdr:col>
      <xdr:colOff>187325</xdr:colOff>
      <xdr:row>59</xdr:row>
      <xdr:rowOff>96625</xdr:rowOff>
    </xdr:to>
    <xdr:cxnSp macro="">
      <xdr:nvCxnSpPr>
        <xdr:cNvPr id="774" name="直線コネクタ 773"/>
        <xdr:cNvCxnSpPr/>
      </xdr:nvCxnSpPr>
      <xdr:spPr>
        <a:xfrm>
          <a:off x="21323300" y="1021106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93327</xdr:rowOff>
    </xdr:from>
    <xdr:to>
      <xdr:col>31</xdr:col>
      <xdr:colOff>34925</xdr:colOff>
      <xdr:row>59</xdr:row>
      <xdr:rowOff>95515</xdr:rowOff>
    </xdr:to>
    <xdr:cxnSp macro="">
      <xdr:nvCxnSpPr>
        <xdr:cNvPr id="777" name="直線コネクタ 776"/>
        <xdr:cNvCxnSpPr/>
      </xdr:nvCxnSpPr>
      <xdr:spPr>
        <a:xfrm>
          <a:off x="20434300" y="10208877"/>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92576</xdr:rowOff>
    </xdr:from>
    <xdr:to>
      <xdr:col>29</xdr:col>
      <xdr:colOff>517525</xdr:colOff>
      <xdr:row>59</xdr:row>
      <xdr:rowOff>93327</xdr:rowOff>
    </xdr:to>
    <xdr:cxnSp macro="">
      <xdr:nvCxnSpPr>
        <xdr:cNvPr id="780" name="直線コネクタ 779"/>
        <xdr:cNvCxnSpPr/>
      </xdr:nvCxnSpPr>
      <xdr:spPr>
        <a:xfrm>
          <a:off x="19545300" y="10208126"/>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91498</xdr:rowOff>
    </xdr:from>
    <xdr:to>
      <xdr:col>28</xdr:col>
      <xdr:colOff>314325</xdr:colOff>
      <xdr:row>59</xdr:row>
      <xdr:rowOff>92576</xdr:rowOff>
    </xdr:to>
    <xdr:cxnSp macro="">
      <xdr:nvCxnSpPr>
        <xdr:cNvPr id="783" name="直線コネクタ 782"/>
        <xdr:cNvCxnSpPr/>
      </xdr:nvCxnSpPr>
      <xdr:spPr>
        <a:xfrm>
          <a:off x="18656300" y="10207048"/>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45825</xdr:rowOff>
    </xdr:from>
    <xdr:to>
      <xdr:col>32</xdr:col>
      <xdr:colOff>238125</xdr:colOff>
      <xdr:row>59</xdr:row>
      <xdr:rowOff>147425</xdr:rowOff>
    </xdr:to>
    <xdr:sp macro="" textlink="">
      <xdr:nvSpPr>
        <xdr:cNvPr id="793" name="円/楕円 792"/>
        <xdr:cNvSpPr/>
      </xdr:nvSpPr>
      <xdr:spPr>
        <a:xfrm>
          <a:off x="221107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132202</xdr:rowOff>
    </xdr:from>
    <xdr:ext cx="313932" cy="259045"/>
    <xdr:sp macro="" textlink="">
      <xdr:nvSpPr>
        <xdr:cNvPr id="794" name="貸付金該当値テキスト"/>
        <xdr:cNvSpPr txBox="1"/>
      </xdr:nvSpPr>
      <xdr:spPr>
        <a:xfrm>
          <a:off x="22212300" y="1007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44715</xdr:rowOff>
    </xdr:from>
    <xdr:to>
      <xdr:col>31</xdr:col>
      <xdr:colOff>85725</xdr:colOff>
      <xdr:row>59</xdr:row>
      <xdr:rowOff>146315</xdr:rowOff>
    </xdr:to>
    <xdr:sp macro="" textlink="">
      <xdr:nvSpPr>
        <xdr:cNvPr id="795" name="円/楕円 794"/>
        <xdr:cNvSpPr/>
      </xdr:nvSpPr>
      <xdr:spPr>
        <a:xfrm>
          <a:off x="21272500" y="101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137442</xdr:rowOff>
    </xdr:from>
    <xdr:ext cx="378565" cy="259045"/>
    <xdr:sp macro="" textlink="">
      <xdr:nvSpPr>
        <xdr:cNvPr id="796" name="テキスト ボックス 795"/>
        <xdr:cNvSpPr txBox="1"/>
      </xdr:nvSpPr>
      <xdr:spPr>
        <a:xfrm>
          <a:off x="21134017" y="1025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42527</xdr:rowOff>
    </xdr:from>
    <xdr:to>
      <xdr:col>29</xdr:col>
      <xdr:colOff>568325</xdr:colOff>
      <xdr:row>59</xdr:row>
      <xdr:rowOff>144127</xdr:rowOff>
    </xdr:to>
    <xdr:sp macro="" textlink="">
      <xdr:nvSpPr>
        <xdr:cNvPr id="797" name="円/楕円 796"/>
        <xdr:cNvSpPr/>
      </xdr:nvSpPr>
      <xdr:spPr>
        <a:xfrm>
          <a:off x="20383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135254</xdr:rowOff>
    </xdr:from>
    <xdr:ext cx="378565" cy="259045"/>
    <xdr:sp macro="" textlink="">
      <xdr:nvSpPr>
        <xdr:cNvPr id="798" name="テキスト ボックス 797"/>
        <xdr:cNvSpPr txBox="1"/>
      </xdr:nvSpPr>
      <xdr:spPr>
        <a:xfrm>
          <a:off x="20245017" y="102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41776</xdr:rowOff>
    </xdr:from>
    <xdr:to>
      <xdr:col>28</xdr:col>
      <xdr:colOff>365125</xdr:colOff>
      <xdr:row>59</xdr:row>
      <xdr:rowOff>143376</xdr:rowOff>
    </xdr:to>
    <xdr:sp macro="" textlink="">
      <xdr:nvSpPr>
        <xdr:cNvPr id="799" name="円/楕円 798"/>
        <xdr:cNvSpPr/>
      </xdr:nvSpPr>
      <xdr:spPr>
        <a:xfrm>
          <a:off x="19494500" y="101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134503</xdr:rowOff>
    </xdr:from>
    <xdr:ext cx="378565" cy="259045"/>
    <xdr:sp macro="" textlink="">
      <xdr:nvSpPr>
        <xdr:cNvPr id="800" name="テキスト ボックス 799"/>
        <xdr:cNvSpPr txBox="1"/>
      </xdr:nvSpPr>
      <xdr:spPr>
        <a:xfrm>
          <a:off x="19356017" y="1025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40698</xdr:rowOff>
    </xdr:from>
    <xdr:to>
      <xdr:col>27</xdr:col>
      <xdr:colOff>161925</xdr:colOff>
      <xdr:row>59</xdr:row>
      <xdr:rowOff>142298</xdr:rowOff>
    </xdr:to>
    <xdr:sp macro="" textlink="">
      <xdr:nvSpPr>
        <xdr:cNvPr id="801" name="円/楕円 800"/>
        <xdr:cNvSpPr/>
      </xdr:nvSpPr>
      <xdr:spPr>
        <a:xfrm>
          <a:off x="18605500" y="10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133425</xdr:rowOff>
    </xdr:from>
    <xdr:ext cx="378565" cy="259045"/>
    <xdr:sp macro="" textlink="">
      <xdr:nvSpPr>
        <xdr:cNvPr id="802" name="テキスト ボックス 801"/>
        <xdr:cNvSpPr txBox="1"/>
      </xdr:nvSpPr>
      <xdr:spPr>
        <a:xfrm>
          <a:off x="18467017" y="102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96989</xdr:rowOff>
    </xdr:from>
    <xdr:to>
      <xdr:col>32</xdr:col>
      <xdr:colOff>187325</xdr:colOff>
      <xdr:row>78</xdr:row>
      <xdr:rowOff>49085</xdr:rowOff>
    </xdr:to>
    <xdr:cxnSp macro="">
      <xdr:nvCxnSpPr>
        <xdr:cNvPr id="832" name="直線コネクタ 831"/>
        <xdr:cNvCxnSpPr/>
      </xdr:nvCxnSpPr>
      <xdr:spPr>
        <a:xfrm>
          <a:off x="21323300" y="13298639"/>
          <a:ext cx="8382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96989</xdr:rowOff>
    </xdr:from>
    <xdr:to>
      <xdr:col>31</xdr:col>
      <xdr:colOff>34925</xdr:colOff>
      <xdr:row>78</xdr:row>
      <xdr:rowOff>609</xdr:rowOff>
    </xdr:to>
    <xdr:cxnSp macro="">
      <xdr:nvCxnSpPr>
        <xdr:cNvPr id="835" name="直線コネクタ 834"/>
        <xdr:cNvCxnSpPr/>
      </xdr:nvCxnSpPr>
      <xdr:spPr>
        <a:xfrm flipV="1">
          <a:off x="20434300" y="13298639"/>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130938</xdr:rowOff>
    </xdr:from>
    <xdr:to>
      <xdr:col>29</xdr:col>
      <xdr:colOff>517525</xdr:colOff>
      <xdr:row>78</xdr:row>
      <xdr:rowOff>609</xdr:rowOff>
    </xdr:to>
    <xdr:cxnSp macro="">
      <xdr:nvCxnSpPr>
        <xdr:cNvPr id="838" name="直線コネクタ 837"/>
        <xdr:cNvCxnSpPr/>
      </xdr:nvCxnSpPr>
      <xdr:spPr>
        <a:xfrm>
          <a:off x="19545300" y="13332588"/>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130938</xdr:rowOff>
    </xdr:from>
    <xdr:to>
      <xdr:col>28</xdr:col>
      <xdr:colOff>314325</xdr:colOff>
      <xdr:row>78</xdr:row>
      <xdr:rowOff>19228</xdr:rowOff>
    </xdr:to>
    <xdr:cxnSp macro="">
      <xdr:nvCxnSpPr>
        <xdr:cNvPr id="841" name="直線コネクタ 840"/>
        <xdr:cNvCxnSpPr/>
      </xdr:nvCxnSpPr>
      <xdr:spPr>
        <a:xfrm flipV="1">
          <a:off x="18656300" y="13332588"/>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169735</xdr:rowOff>
    </xdr:from>
    <xdr:to>
      <xdr:col>32</xdr:col>
      <xdr:colOff>238125</xdr:colOff>
      <xdr:row>78</xdr:row>
      <xdr:rowOff>99885</xdr:rowOff>
    </xdr:to>
    <xdr:sp macro="" textlink="">
      <xdr:nvSpPr>
        <xdr:cNvPr id="851" name="円/楕円 850"/>
        <xdr:cNvSpPr/>
      </xdr:nvSpPr>
      <xdr:spPr>
        <a:xfrm>
          <a:off x="22110700" y="133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148162</xdr:rowOff>
    </xdr:from>
    <xdr:ext cx="534377" cy="259045"/>
    <xdr:sp macro="" textlink="">
      <xdr:nvSpPr>
        <xdr:cNvPr id="852" name="繰出金該当値テキスト"/>
        <xdr:cNvSpPr txBox="1"/>
      </xdr:nvSpPr>
      <xdr:spPr>
        <a:xfrm>
          <a:off x="22212300" y="133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46189</xdr:rowOff>
    </xdr:from>
    <xdr:to>
      <xdr:col>31</xdr:col>
      <xdr:colOff>85725</xdr:colOff>
      <xdr:row>77</xdr:row>
      <xdr:rowOff>147789</xdr:rowOff>
    </xdr:to>
    <xdr:sp macro="" textlink="">
      <xdr:nvSpPr>
        <xdr:cNvPr id="853" name="円/楕円 852"/>
        <xdr:cNvSpPr/>
      </xdr:nvSpPr>
      <xdr:spPr>
        <a:xfrm>
          <a:off x="21272500" y="132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138916</xdr:rowOff>
    </xdr:from>
    <xdr:ext cx="534377" cy="259045"/>
    <xdr:sp macro="" textlink="">
      <xdr:nvSpPr>
        <xdr:cNvPr id="854" name="テキスト ボックス 853"/>
        <xdr:cNvSpPr txBox="1"/>
      </xdr:nvSpPr>
      <xdr:spPr>
        <a:xfrm>
          <a:off x="21056111" y="133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121259</xdr:rowOff>
    </xdr:from>
    <xdr:to>
      <xdr:col>29</xdr:col>
      <xdr:colOff>568325</xdr:colOff>
      <xdr:row>78</xdr:row>
      <xdr:rowOff>51409</xdr:rowOff>
    </xdr:to>
    <xdr:sp macro="" textlink="">
      <xdr:nvSpPr>
        <xdr:cNvPr id="855" name="円/楕円 854"/>
        <xdr:cNvSpPr/>
      </xdr:nvSpPr>
      <xdr:spPr>
        <a:xfrm>
          <a:off x="20383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42536</xdr:rowOff>
    </xdr:from>
    <xdr:ext cx="534377" cy="259045"/>
    <xdr:sp macro="" textlink="">
      <xdr:nvSpPr>
        <xdr:cNvPr id="856" name="テキスト ボックス 855"/>
        <xdr:cNvSpPr txBox="1"/>
      </xdr:nvSpPr>
      <xdr:spPr>
        <a:xfrm>
          <a:off x="20167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80138</xdr:rowOff>
    </xdr:from>
    <xdr:to>
      <xdr:col>28</xdr:col>
      <xdr:colOff>365125</xdr:colOff>
      <xdr:row>78</xdr:row>
      <xdr:rowOff>10288</xdr:rowOff>
    </xdr:to>
    <xdr:sp macro="" textlink="">
      <xdr:nvSpPr>
        <xdr:cNvPr id="857" name="円/楕円 856"/>
        <xdr:cNvSpPr/>
      </xdr:nvSpPr>
      <xdr:spPr>
        <a:xfrm>
          <a:off x="19494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1415</xdr:rowOff>
    </xdr:from>
    <xdr:ext cx="534377" cy="259045"/>
    <xdr:sp macro="" textlink="">
      <xdr:nvSpPr>
        <xdr:cNvPr id="858" name="テキスト ボックス 857"/>
        <xdr:cNvSpPr txBox="1"/>
      </xdr:nvSpPr>
      <xdr:spPr>
        <a:xfrm>
          <a:off x="19278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139878</xdr:rowOff>
    </xdr:from>
    <xdr:to>
      <xdr:col>27</xdr:col>
      <xdr:colOff>161925</xdr:colOff>
      <xdr:row>78</xdr:row>
      <xdr:rowOff>70028</xdr:rowOff>
    </xdr:to>
    <xdr:sp macro="" textlink="">
      <xdr:nvSpPr>
        <xdr:cNvPr id="859" name="円/楕円 858"/>
        <xdr:cNvSpPr/>
      </xdr:nvSpPr>
      <xdr:spPr>
        <a:xfrm>
          <a:off x="18605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61155</xdr:rowOff>
    </xdr:from>
    <xdr:ext cx="534377" cy="259045"/>
    <xdr:sp macro="" textlink="">
      <xdr:nvSpPr>
        <xdr:cNvPr id="860" name="テキスト ボックス 859"/>
        <xdr:cNvSpPr txBox="1"/>
      </xdr:nvSpPr>
      <xdr:spPr>
        <a:xfrm>
          <a:off x="18389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４６８，５８６円となっている。性出別歳出の主な特徴は次のとおりである。今後は新庁舎の建設事業を予定するなど大規模事業が控えており、普通建設事業費や公債費の増加が見込まれることから、より一層の事業の見直しや、歳出削減のための努力が必要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ja-JP" sz="1300">
              <a:solidFill>
                <a:schemeClr val="dk1"/>
              </a:solidFill>
              <a:effectLst/>
              <a:latin typeface="+mn-lt"/>
              <a:ea typeface="+mn-ea"/>
              <a:cs typeface="+mn-cs"/>
            </a:rPr>
            <a:t>人件費</a:t>
          </a:r>
          <a:r>
            <a:rPr kumimoji="1" lang="en-US" altLang="ja-JP" sz="1300">
              <a:latin typeface="ＭＳ Ｐゴシック"/>
            </a:rPr>
            <a:t>】</a:t>
          </a:r>
          <a:r>
            <a:rPr kumimoji="1" lang="ja-JP" altLang="en-US" sz="1300">
              <a:latin typeface="ＭＳ Ｐゴシック"/>
            </a:rPr>
            <a:t>については、</a:t>
          </a:r>
          <a:r>
            <a:rPr kumimoji="1" lang="ja-JP" altLang="ja-JP" sz="1300">
              <a:solidFill>
                <a:schemeClr val="dk1"/>
              </a:solidFill>
              <a:effectLst/>
              <a:latin typeface="+mn-lt"/>
              <a:ea typeface="+mn-ea"/>
              <a:cs typeface="+mn-cs"/>
            </a:rPr>
            <a:t>全国平均や埼玉県平均を上回ってい</a:t>
          </a:r>
          <a:r>
            <a:rPr kumimoji="1" lang="ja-JP" altLang="en-US" sz="1300">
              <a:solidFill>
                <a:schemeClr val="dk1"/>
              </a:solidFill>
              <a:effectLst/>
              <a:latin typeface="+mn-lt"/>
              <a:ea typeface="+mn-ea"/>
              <a:cs typeface="+mn-cs"/>
            </a:rPr>
            <a:t>るものの、</a:t>
          </a:r>
          <a:r>
            <a:rPr kumimoji="1" lang="ja-JP" altLang="en-US" sz="1300">
              <a:latin typeface="ＭＳ Ｐゴシック"/>
            </a:rPr>
            <a:t>新陳代謝や時間外勤務の縮減等により年々減少傾向にある。</a:t>
          </a:r>
          <a:r>
            <a:rPr kumimoji="1" lang="en-US" altLang="ja-JP" sz="1100">
              <a:solidFill>
                <a:schemeClr val="dk1"/>
              </a:solidFill>
              <a:effectLst/>
              <a:latin typeface="+mn-lt"/>
              <a:ea typeface="+mn-ea"/>
              <a:cs typeface="+mn-cs"/>
            </a:rPr>
            <a:t>【</a:t>
          </a:r>
          <a:r>
            <a:rPr kumimoji="1" lang="ja-JP" altLang="en-US" sz="1300">
              <a:latin typeface="ＭＳ Ｐゴシック"/>
            </a:rPr>
            <a:t>扶助費</a:t>
          </a:r>
          <a:r>
            <a:rPr kumimoji="1" lang="en-US" altLang="ja-JP" sz="1100">
              <a:solidFill>
                <a:schemeClr val="dk1"/>
              </a:solidFill>
              <a:effectLst/>
              <a:latin typeface="+mn-lt"/>
              <a:ea typeface="+mn-ea"/>
              <a:cs typeface="+mn-cs"/>
            </a:rPr>
            <a:t>】</a:t>
          </a:r>
          <a:r>
            <a:rPr kumimoji="1" lang="ja-JP" altLang="en-US" sz="1300">
              <a:latin typeface="ＭＳ Ｐゴシック"/>
            </a:rPr>
            <a:t>については、児童数の減少に伴う児童手当が減少したものの、臨時福祉給付金事業費の皆増等によって増加した。</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補助費等</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については、雪害からの農業用施設の復旧事業である経営体育成支援事業の終了に伴い大きく減少した。</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普通建設事業費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のうち新規整備分については、平成２７年度に就業改善センター耐震補強及び太陽光設備設置工事の大規模改修工事等が終了したことにより、減少した。</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については、過去に発行した合併特例債や臨時財政対策債の償還開始等に伴い増加した。</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積立金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については、合併特例債を原資とした地域振興基金を積み立てたことによって大きく増加した。</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繰出金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については、国民健康保険会計への繰出金が減少したことによって大きく減少した。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埼玉県神川町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13,943
13,634
47.40
6,965,456
6,533,500
398,056
3,874,706
5,974,964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147538</xdr:rowOff>
    </xdr:from>
    <xdr:to>
      <xdr:col>6</xdr:col>
      <xdr:colOff>511175</xdr:colOff>
      <xdr:row>37</xdr:row>
      <xdr:rowOff>33074</xdr:rowOff>
    </xdr:to>
    <xdr:cxnSp macro="">
      <xdr:nvCxnSpPr>
        <xdr:cNvPr id="63" name="直線コネクタ 62"/>
        <xdr:cNvCxnSpPr/>
      </xdr:nvCxnSpPr>
      <xdr:spPr>
        <a:xfrm>
          <a:off x="3797300" y="6319738"/>
          <a:ext cx="8382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147538</xdr:rowOff>
    </xdr:from>
    <xdr:to>
      <xdr:col>5</xdr:col>
      <xdr:colOff>358775</xdr:colOff>
      <xdr:row>36</xdr:row>
      <xdr:rowOff>163540</xdr:rowOff>
    </xdr:to>
    <xdr:cxnSp macro="">
      <xdr:nvCxnSpPr>
        <xdr:cNvPr id="66" name="直線コネクタ 65"/>
        <xdr:cNvCxnSpPr/>
      </xdr:nvCxnSpPr>
      <xdr:spPr>
        <a:xfrm flipV="1">
          <a:off x="2908300" y="63197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163540</xdr:rowOff>
    </xdr:from>
    <xdr:to>
      <xdr:col>4</xdr:col>
      <xdr:colOff>155575</xdr:colOff>
      <xdr:row>37</xdr:row>
      <xdr:rowOff>46464</xdr:rowOff>
    </xdr:to>
    <xdr:cxnSp macro="">
      <xdr:nvCxnSpPr>
        <xdr:cNvPr id="69" name="直線コネクタ 68"/>
        <xdr:cNvCxnSpPr/>
      </xdr:nvCxnSpPr>
      <xdr:spPr>
        <a:xfrm flipV="1">
          <a:off x="2019300" y="6335740"/>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5642</xdr:rowOff>
    </xdr:from>
    <xdr:to>
      <xdr:col>2</xdr:col>
      <xdr:colOff>638175</xdr:colOff>
      <xdr:row>37</xdr:row>
      <xdr:rowOff>46464</xdr:rowOff>
    </xdr:to>
    <xdr:cxnSp macro="">
      <xdr:nvCxnSpPr>
        <xdr:cNvPr id="72" name="直線コネクタ 71"/>
        <xdr:cNvCxnSpPr/>
      </xdr:nvCxnSpPr>
      <xdr:spPr>
        <a:xfrm>
          <a:off x="1130300" y="634929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153724</xdr:rowOff>
    </xdr:from>
    <xdr:to>
      <xdr:col>6</xdr:col>
      <xdr:colOff>561975</xdr:colOff>
      <xdr:row>37</xdr:row>
      <xdr:rowOff>83874</xdr:rowOff>
    </xdr:to>
    <xdr:sp macro="" textlink="">
      <xdr:nvSpPr>
        <xdr:cNvPr id="82" name="円/楕円 81"/>
        <xdr:cNvSpPr/>
      </xdr:nvSpPr>
      <xdr:spPr>
        <a:xfrm>
          <a:off x="4584700" y="63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132151</xdr:rowOff>
    </xdr:from>
    <xdr:ext cx="469744" cy="259045"/>
    <xdr:sp macro="" textlink="">
      <xdr:nvSpPr>
        <xdr:cNvPr id="83" name="議会費該当値テキスト"/>
        <xdr:cNvSpPr txBox="1"/>
      </xdr:nvSpPr>
      <xdr:spPr>
        <a:xfrm>
          <a:off x="4686300" y="63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96738</xdr:rowOff>
    </xdr:from>
    <xdr:to>
      <xdr:col>5</xdr:col>
      <xdr:colOff>409575</xdr:colOff>
      <xdr:row>37</xdr:row>
      <xdr:rowOff>26888</xdr:rowOff>
    </xdr:to>
    <xdr:sp macro="" textlink="">
      <xdr:nvSpPr>
        <xdr:cNvPr id="84" name="円/楕円 83"/>
        <xdr:cNvSpPr/>
      </xdr:nvSpPr>
      <xdr:spPr>
        <a:xfrm>
          <a:off x="3746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18015</xdr:rowOff>
    </xdr:from>
    <xdr:ext cx="469744" cy="259045"/>
    <xdr:sp macro="" textlink="">
      <xdr:nvSpPr>
        <xdr:cNvPr id="85" name="テキスト ボックス 84"/>
        <xdr:cNvSpPr txBox="1"/>
      </xdr:nvSpPr>
      <xdr:spPr>
        <a:xfrm>
          <a:off x="3562427" y="63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112740</xdr:rowOff>
    </xdr:from>
    <xdr:to>
      <xdr:col>4</xdr:col>
      <xdr:colOff>206375</xdr:colOff>
      <xdr:row>37</xdr:row>
      <xdr:rowOff>42890</xdr:rowOff>
    </xdr:to>
    <xdr:sp macro="" textlink="">
      <xdr:nvSpPr>
        <xdr:cNvPr id="86" name="円/楕円 85"/>
        <xdr:cNvSpPr/>
      </xdr:nvSpPr>
      <xdr:spPr>
        <a:xfrm>
          <a:off x="2857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34017</xdr:rowOff>
    </xdr:from>
    <xdr:ext cx="469744" cy="259045"/>
    <xdr:sp macro="" textlink="">
      <xdr:nvSpPr>
        <xdr:cNvPr id="87" name="テキスト ボックス 86"/>
        <xdr:cNvSpPr txBox="1"/>
      </xdr:nvSpPr>
      <xdr:spPr>
        <a:xfrm>
          <a:off x="2673427" y="63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167114</xdr:rowOff>
    </xdr:from>
    <xdr:to>
      <xdr:col>3</xdr:col>
      <xdr:colOff>3175</xdr:colOff>
      <xdr:row>37</xdr:row>
      <xdr:rowOff>97264</xdr:rowOff>
    </xdr:to>
    <xdr:sp macro="" textlink="">
      <xdr:nvSpPr>
        <xdr:cNvPr id="88" name="円/楕円 87"/>
        <xdr:cNvSpPr/>
      </xdr:nvSpPr>
      <xdr:spPr>
        <a:xfrm>
          <a:off x="1968500" y="63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88391</xdr:rowOff>
    </xdr:from>
    <xdr:ext cx="469744" cy="259045"/>
    <xdr:sp macro="" textlink="">
      <xdr:nvSpPr>
        <xdr:cNvPr id="89" name="テキスト ボックス 88"/>
        <xdr:cNvSpPr txBox="1"/>
      </xdr:nvSpPr>
      <xdr:spPr>
        <a:xfrm>
          <a:off x="1784427" y="643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126292</xdr:rowOff>
    </xdr:from>
    <xdr:to>
      <xdr:col>1</xdr:col>
      <xdr:colOff>485775</xdr:colOff>
      <xdr:row>37</xdr:row>
      <xdr:rowOff>56442</xdr:rowOff>
    </xdr:to>
    <xdr:sp macro="" textlink="">
      <xdr:nvSpPr>
        <xdr:cNvPr id="90" name="円/楕円 89"/>
        <xdr:cNvSpPr/>
      </xdr:nvSpPr>
      <xdr:spPr>
        <a:xfrm>
          <a:off x="1079500" y="62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47569</xdr:rowOff>
    </xdr:from>
    <xdr:ext cx="469744" cy="259045"/>
    <xdr:sp macro="" textlink="">
      <xdr:nvSpPr>
        <xdr:cNvPr id="91" name="テキスト ボックス 90"/>
        <xdr:cNvSpPr txBox="1"/>
      </xdr:nvSpPr>
      <xdr:spPr>
        <a:xfrm>
          <a:off x="895427" y="63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165498</xdr:rowOff>
    </xdr:from>
    <xdr:to>
      <xdr:col>6</xdr:col>
      <xdr:colOff>511175</xdr:colOff>
      <xdr:row>58</xdr:row>
      <xdr:rowOff>100160</xdr:rowOff>
    </xdr:to>
    <xdr:cxnSp macro="">
      <xdr:nvCxnSpPr>
        <xdr:cNvPr id="120" name="直線コネクタ 119"/>
        <xdr:cNvCxnSpPr/>
      </xdr:nvCxnSpPr>
      <xdr:spPr>
        <a:xfrm flipV="1">
          <a:off x="3797300" y="9938148"/>
          <a:ext cx="838200" cy="10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100160</xdr:rowOff>
    </xdr:from>
    <xdr:to>
      <xdr:col>5</xdr:col>
      <xdr:colOff>358775</xdr:colOff>
      <xdr:row>58</xdr:row>
      <xdr:rowOff>121466</xdr:rowOff>
    </xdr:to>
    <xdr:cxnSp macro="">
      <xdr:nvCxnSpPr>
        <xdr:cNvPr id="123" name="直線コネクタ 122"/>
        <xdr:cNvCxnSpPr/>
      </xdr:nvCxnSpPr>
      <xdr:spPr>
        <a:xfrm flipV="1">
          <a:off x="2908300" y="10044260"/>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110895</xdr:rowOff>
    </xdr:from>
    <xdr:to>
      <xdr:col>4</xdr:col>
      <xdr:colOff>155575</xdr:colOff>
      <xdr:row>58</xdr:row>
      <xdr:rowOff>121466</xdr:rowOff>
    </xdr:to>
    <xdr:cxnSp macro="">
      <xdr:nvCxnSpPr>
        <xdr:cNvPr id="126" name="直線コネクタ 125"/>
        <xdr:cNvCxnSpPr/>
      </xdr:nvCxnSpPr>
      <xdr:spPr>
        <a:xfrm>
          <a:off x="2019300" y="10054995"/>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107507</xdr:rowOff>
    </xdr:from>
    <xdr:to>
      <xdr:col>2</xdr:col>
      <xdr:colOff>638175</xdr:colOff>
      <xdr:row>58</xdr:row>
      <xdr:rowOff>110895</xdr:rowOff>
    </xdr:to>
    <xdr:cxnSp macro="">
      <xdr:nvCxnSpPr>
        <xdr:cNvPr id="129" name="直線コネクタ 128"/>
        <xdr:cNvCxnSpPr/>
      </xdr:nvCxnSpPr>
      <xdr:spPr>
        <a:xfrm>
          <a:off x="1130300" y="10051607"/>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114698</xdr:rowOff>
    </xdr:from>
    <xdr:to>
      <xdr:col>6</xdr:col>
      <xdr:colOff>561975</xdr:colOff>
      <xdr:row>58</xdr:row>
      <xdr:rowOff>44848</xdr:rowOff>
    </xdr:to>
    <xdr:sp macro="" textlink="">
      <xdr:nvSpPr>
        <xdr:cNvPr id="139" name="円/楕円 138"/>
        <xdr:cNvSpPr/>
      </xdr:nvSpPr>
      <xdr:spPr>
        <a:xfrm>
          <a:off x="4584700" y="98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137575</xdr:rowOff>
    </xdr:from>
    <xdr:ext cx="599010" cy="259045"/>
    <xdr:sp macro="" textlink="">
      <xdr:nvSpPr>
        <xdr:cNvPr id="140" name="総務費該当値テキスト"/>
        <xdr:cNvSpPr txBox="1"/>
      </xdr:nvSpPr>
      <xdr:spPr>
        <a:xfrm>
          <a:off x="4686300" y="973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49360</xdr:rowOff>
    </xdr:from>
    <xdr:to>
      <xdr:col>5</xdr:col>
      <xdr:colOff>409575</xdr:colOff>
      <xdr:row>58</xdr:row>
      <xdr:rowOff>150960</xdr:rowOff>
    </xdr:to>
    <xdr:sp macro="" textlink="">
      <xdr:nvSpPr>
        <xdr:cNvPr id="141" name="円/楕円 140"/>
        <xdr:cNvSpPr/>
      </xdr:nvSpPr>
      <xdr:spPr>
        <a:xfrm>
          <a:off x="3746500" y="99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142087</xdr:rowOff>
    </xdr:from>
    <xdr:ext cx="534377" cy="259045"/>
    <xdr:sp macro="" textlink="">
      <xdr:nvSpPr>
        <xdr:cNvPr id="142" name="テキスト ボックス 141"/>
        <xdr:cNvSpPr txBox="1"/>
      </xdr:nvSpPr>
      <xdr:spPr>
        <a:xfrm>
          <a:off x="3530111" y="100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70666</xdr:rowOff>
    </xdr:from>
    <xdr:to>
      <xdr:col>4</xdr:col>
      <xdr:colOff>206375</xdr:colOff>
      <xdr:row>59</xdr:row>
      <xdr:rowOff>816</xdr:rowOff>
    </xdr:to>
    <xdr:sp macro="" textlink="">
      <xdr:nvSpPr>
        <xdr:cNvPr id="143" name="円/楕円 142"/>
        <xdr:cNvSpPr/>
      </xdr:nvSpPr>
      <xdr:spPr>
        <a:xfrm>
          <a:off x="2857500" y="100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163393</xdr:rowOff>
    </xdr:from>
    <xdr:ext cx="534377" cy="259045"/>
    <xdr:sp macro="" textlink="">
      <xdr:nvSpPr>
        <xdr:cNvPr id="144" name="テキスト ボックス 143"/>
        <xdr:cNvSpPr txBox="1"/>
      </xdr:nvSpPr>
      <xdr:spPr>
        <a:xfrm>
          <a:off x="2641111" y="101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60095</xdr:rowOff>
    </xdr:from>
    <xdr:to>
      <xdr:col>3</xdr:col>
      <xdr:colOff>3175</xdr:colOff>
      <xdr:row>58</xdr:row>
      <xdr:rowOff>161695</xdr:rowOff>
    </xdr:to>
    <xdr:sp macro="" textlink="">
      <xdr:nvSpPr>
        <xdr:cNvPr id="145" name="円/楕円 144"/>
        <xdr:cNvSpPr/>
      </xdr:nvSpPr>
      <xdr:spPr>
        <a:xfrm>
          <a:off x="1968500" y="100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6772</xdr:rowOff>
    </xdr:from>
    <xdr:ext cx="534377" cy="259045"/>
    <xdr:sp macro="" textlink="">
      <xdr:nvSpPr>
        <xdr:cNvPr id="146" name="テキスト ボックス 145"/>
        <xdr:cNvSpPr txBox="1"/>
      </xdr:nvSpPr>
      <xdr:spPr>
        <a:xfrm>
          <a:off x="1752111" y="97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56707</xdr:rowOff>
    </xdr:from>
    <xdr:to>
      <xdr:col>1</xdr:col>
      <xdr:colOff>485775</xdr:colOff>
      <xdr:row>58</xdr:row>
      <xdr:rowOff>158307</xdr:rowOff>
    </xdr:to>
    <xdr:sp macro="" textlink="">
      <xdr:nvSpPr>
        <xdr:cNvPr id="147" name="円/楕円 146"/>
        <xdr:cNvSpPr/>
      </xdr:nvSpPr>
      <xdr:spPr>
        <a:xfrm>
          <a:off x="1079500" y="100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3384</xdr:rowOff>
    </xdr:from>
    <xdr:ext cx="534377" cy="259045"/>
    <xdr:sp macro="" textlink="">
      <xdr:nvSpPr>
        <xdr:cNvPr id="148" name="テキスト ボックス 147"/>
        <xdr:cNvSpPr txBox="1"/>
      </xdr:nvSpPr>
      <xdr:spPr>
        <a:xfrm>
          <a:off x="863111" y="97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152524</xdr:rowOff>
    </xdr:from>
    <xdr:to>
      <xdr:col>6</xdr:col>
      <xdr:colOff>511175</xdr:colOff>
      <xdr:row>78</xdr:row>
      <xdr:rowOff>8134</xdr:rowOff>
    </xdr:to>
    <xdr:cxnSp macro="">
      <xdr:nvCxnSpPr>
        <xdr:cNvPr id="174" name="直線コネクタ 173"/>
        <xdr:cNvCxnSpPr/>
      </xdr:nvCxnSpPr>
      <xdr:spPr>
        <a:xfrm>
          <a:off x="3797300" y="13354174"/>
          <a:ext cx="8382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152524</xdr:rowOff>
    </xdr:from>
    <xdr:to>
      <xdr:col>5</xdr:col>
      <xdr:colOff>358775</xdr:colOff>
      <xdr:row>78</xdr:row>
      <xdr:rowOff>19754</xdr:rowOff>
    </xdr:to>
    <xdr:cxnSp macro="">
      <xdr:nvCxnSpPr>
        <xdr:cNvPr id="177" name="直線コネクタ 176"/>
        <xdr:cNvCxnSpPr/>
      </xdr:nvCxnSpPr>
      <xdr:spPr>
        <a:xfrm flipV="1">
          <a:off x="2908300" y="1335417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19754</xdr:rowOff>
    </xdr:from>
    <xdr:to>
      <xdr:col>4</xdr:col>
      <xdr:colOff>155575</xdr:colOff>
      <xdr:row>78</xdr:row>
      <xdr:rowOff>31806</xdr:rowOff>
    </xdr:to>
    <xdr:cxnSp macro="">
      <xdr:nvCxnSpPr>
        <xdr:cNvPr id="180" name="直線コネクタ 179"/>
        <xdr:cNvCxnSpPr/>
      </xdr:nvCxnSpPr>
      <xdr:spPr>
        <a:xfrm flipV="1">
          <a:off x="2019300" y="13392854"/>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31806</xdr:rowOff>
    </xdr:from>
    <xdr:to>
      <xdr:col>2</xdr:col>
      <xdr:colOff>638175</xdr:colOff>
      <xdr:row>78</xdr:row>
      <xdr:rowOff>51888</xdr:rowOff>
    </xdr:to>
    <xdr:cxnSp macro="">
      <xdr:nvCxnSpPr>
        <xdr:cNvPr id="183" name="直線コネクタ 182"/>
        <xdr:cNvCxnSpPr/>
      </xdr:nvCxnSpPr>
      <xdr:spPr>
        <a:xfrm flipV="1">
          <a:off x="1130300" y="13404906"/>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128784</xdr:rowOff>
    </xdr:from>
    <xdr:to>
      <xdr:col>6</xdr:col>
      <xdr:colOff>561975</xdr:colOff>
      <xdr:row>78</xdr:row>
      <xdr:rowOff>58934</xdr:rowOff>
    </xdr:to>
    <xdr:sp macro="" textlink="">
      <xdr:nvSpPr>
        <xdr:cNvPr id="193" name="円/楕円 192"/>
        <xdr:cNvSpPr/>
      </xdr:nvSpPr>
      <xdr:spPr>
        <a:xfrm>
          <a:off x="4584700" y="133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43711</xdr:rowOff>
    </xdr:from>
    <xdr:ext cx="599010" cy="259045"/>
    <xdr:sp macro="" textlink="">
      <xdr:nvSpPr>
        <xdr:cNvPr id="194" name="民生費該当値テキスト"/>
        <xdr:cNvSpPr txBox="1"/>
      </xdr:nvSpPr>
      <xdr:spPr>
        <a:xfrm>
          <a:off x="4686300" y="1324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101724</xdr:rowOff>
    </xdr:from>
    <xdr:to>
      <xdr:col>5</xdr:col>
      <xdr:colOff>409575</xdr:colOff>
      <xdr:row>78</xdr:row>
      <xdr:rowOff>31874</xdr:rowOff>
    </xdr:to>
    <xdr:sp macro="" textlink="">
      <xdr:nvSpPr>
        <xdr:cNvPr id="195" name="円/楕円 194"/>
        <xdr:cNvSpPr/>
      </xdr:nvSpPr>
      <xdr:spPr>
        <a:xfrm>
          <a:off x="3746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23001</xdr:rowOff>
    </xdr:from>
    <xdr:ext cx="599010" cy="259045"/>
    <xdr:sp macro="" textlink="">
      <xdr:nvSpPr>
        <xdr:cNvPr id="196" name="テキスト ボックス 195"/>
        <xdr:cNvSpPr txBox="1"/>
      </xdr:nvSpPr>
      <xdr:spPr>
        <a:xfrm>
          <a:off x="3497794" y="1339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140404</xdr:rowOff>
    </xdr:from>
    <xdr:to>
      <xdr:col>4</xdr:col>
      <xdr:colOff>206375</xdr:colOff>
      <xdr:row>78</xdr:row>
      <xdr:rowOff>70554</xdr:rowOff>
    </xdr:to>
    <xdr:sp macro="" textlink="">
      <xdr:nvSpPr>
        <xdr:cNvPr id="197" name="円/楕円 196"/>
        <xdr:cNvSpPr/>
      </xdr:nvSpPr>
      <xdr:spPr>
        <a:xfrm>
          <a:off x="2857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61681</xdr:rowOff>
    </xdr:from>
    <xdr:ext cx="599010" cy="259045"/>
    <xdr:sp macro="" textlink="">
      <xdr:nvSpPr>
        <xdr:cNvPr id="198" name="テキスト ボックス 197"/>
        <xdr:cNvSpPr txBox="1"/>
      </xdr:nvSpPr>
      <xdr:spPr>
        <a:xfrm>
          <a:off x="2608794" y="1343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152456</xdr:rowOff>
    </xdr:from>
    <xdr:to>
      <xdr:col>3</xdr:col>
      <xdr:colOff>3175</xdr:colOff>
      <xdr:row>78</xdr:row>
      <xdr:rowOff>82606</xdr:rowOff>
    </xdr:to>
    <xdr:sp macro="" textlink="">
      <xdr:nvSpPr>
        <xdr:cNvPr id="199" name="円/楕円 198"/>
        <xdr:cNvSpPr/>
      </xdr:nvSpPr>
      <xdr:spPr>
        <a:xfrm>
          <a:off x="1968500" y="133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73733</xdr:rowOff>
    </xdr:from>
    <xdr:ext cx="534377" cy="259045"/>
    <xdr:sp macro="" textlink="">
      <xdr:nvSpPr>
        <xdr:cNvPr id="200" name="テキスト ボックス 199"/>
        <xdr:cNvSpPr txBox="1"/>
      </xdr:nvSpPr>
      <xdr:spPr>
        <a:xfrm>
          <a:off x="1752111" y="134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1088</xdr:rowOff>
    </xdr:from>
    <xdr:to>
      <xdr:col>1</xdr:col>
      <xdr:colOff>485775</xdr:colOff>
      <xdr:row>78</xdr:row>
      <xdr:rowOff>102688</xdr:rowOff>
    </xdr:to>
    <xdr:sp macro="" textlink="">
      <xdr:nvSpPr>
        <xdr:cNvPr id="201" name="円/楕円 200"/>
        <xdr:cNvSpPr/>
      </xdr:nvSpPr>
      <xdr:spPr>
        <a:xfrm>
          <a:off x="10795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93815</xdr:rowOff>
    </xdr:from>
    <xdr:ext cx="534377" cy="259045"/>
    <xdr:sp macro="" textlink="">
      <xdr:nvSpPr>
        <xdr:cNvPr id="202" name="テキスト ボックス 201"/>
        <xdr:cNvSpPr txBox="1"/>
      </xdr:nvSpPr>
      <xdr:spPr>
        <a:xfrm>
          <a:off x="863111" y="134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15032</xdr:rowOff>
    </xdr:from>
    <xdr:to>
      <xdr:col>6</xdr:col>
      <xdr:colOff>511175</xdr:colOff>
      <xdr:row>99</xdr:row>
      <xdr:rowOff>21024</xdr:rowOff>
    </xdr:to>
    <xdr:cxnSp macro="">
      <xdr:nvCxnSpPr>
        <xdr:cNvPr id="234" name="直線コネクタ 233"/>
        <xdr:cNvCxnSpPr/>
      </xdr:nvCxnSpPr>
      <xdr:spPr>
        <a:xfrm flipV="1">
          <a:off x="3797300" y="16988582"/>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113754</xdr:rowOff>
    </xdr:from>
    <xdr:to>
      <xdr:col>5</xdr:col>
      <xdr:colOff>358775</xdr:colOff>
      <xdr:row>99</xdr:row>
      <xdr:rowOff>21024</xdr:rowOff>
    </xdr:to>
    <xdr:cxnSp macro="">
      <xdr:nvCxnSpPr>
        <xdr:cNvPr id="237" name="直線コネクタ 236"/>
        <xdr:cNvCxnSpPr/>
      </xdr:nvCxnSpPr>
      <xdr:spPr>
        <a:xfrm>
          <a:off x="2908300" y="16915854"/>
          <a:ext cx="889000" cy="7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52277</xdr:rowOff>
    </xdr:from>
    <xdr:to>
      <xdr:col>4</xdr:col>
      <xdr:colOff>155575</xdr:colOff>
      <xdr:row>98</xdr:row>
      <xdr:rowOff>113754</xdr:rowOff>
    </xdr:to>
    <xdr:cxnSp macro="">
      <xdr:nvCxnSpPr>
        <xdr:cNvPr id="240" name="直線コネクタ 239"/>
        <xdr:cNvCxnSpPr/>
      </xdr:nvCxnSpPr>
      <xdr:spPr>
        <a:xfrm>
          <a:off x="2019300" y="16854377"/>
          <a:ext cx="8890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52277</xdr:rowOff>
    </xdr:from>
    <xdr:to>
      <xdr:col>2</xdr:col>
      <xdr:colOff>638175</xdr:colOff>
      <xdr:row>98</xdr:row>
      <xdr:rowOff>67528</xdr:rowOff>
    </xdr:to>
    <xdr:cxnSp macro="">
      <xdr:nvCxnSpPr>
        <xdr:cNvPr id="243" name="直線コネクタ 242"/>
        <xdr:cNvCxnSpPr/>
      </xdr:nvCxnSpPr>
      <xdr:spPr>
        <a:xfrm flipV="1">
          <a:off x="1130300" y="16854377"/>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135682</xdr:rowOff>
    </xdr:from>
    <xdr:to>
      <xdr:col>6</xdr:col>
      <xdr:colOff>561975</xdr:colOff>
      <xdr:row>99</xdr:row>
      <xdr:rowOff>65832</xdr:rowOff>
    </xdr:to>
    <xdr:sp macro="" textlink="">
      <xdr:nvSpPr>
        <xdr:cNvPr id="253" name="円/楕円 252"/>
        <xdr:cNvSpPr/>
      </xdr:nvSpPr>
      <xdr:spPr>
        <a:xfrm>
          <a:off x="4584700" y="16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50609</xdr:rowOff>
    </xdr:from>
    <xdr:ext cx="534377" cy="259045"/>
    <xdr:sp macro="" textlink="">
      <xdr:nvSpPr>
        <xdr:cNvPr id="254" name="衛生費該当値テキスト"/>
        <xdr:cNvSpPr txBox="1"/>
      </xdr:nvSpPr>
      <xdr:spPr>
        <a:xfrm>
          <a:off x="4686300" y="168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141674</xdr:rowOff>
    </xdr:from>
    <xdr:to>
      <xdr:col>5</xdr:col>
      <xdr:colOff>409575</xdr:colOff>
      <xdr:row>99</xdr:row>
      <xdr:rowOff>71824</xdr:rowOff>
    </xdr:to>
    <xdr:sp macro="" textlink="">
      <xdr:nvSpPr>
        <xdr:cNvPr id="255" name="円/楕円 254"/>
        <xdr:cNvSpPr/>
      </xdr:nvSpPr>
      <xdr:spPr>
        <a:xfrm>
          <a:off x="3746500" y="169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62951</xdr:rowOff>
    </xdr:from>
    <xdr:ext cx="534377" cy="259045"/>
    <xdr:sp macro="" textlink="">
      <xdr:nvSpPr>
        <xdr:cNvPr id="256" name="テキスト ボックス 255"/>
        <xdr:cNvSpPr txBox="1"/>
      </xdr:nvSpPr>
      <xdr:spPr>
        <a:xfrm>
          <a:off x="3530111" y="170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62954</xdr:rowOff>
    </xdr:from>
    <xdr:to>
      <xdr:col>4</xdr:col>
      <xdr:colOff>206375</xdr:colOff>
      <xdr:row>98</xdr:row>
      <xdr:rowOff>164554</xdr:rowOff>
    </xdr:to>
    <xdr:sp macro="" textlink="">
      <xdr:nvSpPr>
        <xdr:cNvPr id="257" name="円/楕円 256"/>
        <xdr:cNvSpPr/>
      </xdr:nvSpPr>
      <xdr:spPr>
        <a:xfrm>
          <a:off x="2857500" y="168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155681</xdr:rowOff>
    </xdr:from>
    <xdr:ext cx="534377" cy="259045"/>
    <xdr:sp macro="" textlink="">
      <xdr:nvSpPr>
        <xdr:cNvPr id="258" name="テキスト ボックス 257"/>
        <xdr:cNvSpPr txBox="1"/>
      </xdr:nvSpPr>
      <xdr:spPr>
        <a:xfrm>
          <a:off x="2641111"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1477</xdr:rowOff>
    </xdr:from>
    <xdr:to>
      <xdr:col>3</xdr:col>
      <xdr:colOff>3175</xdr:colOff>
      <xdr:row>98</xdr:row>
      <xdr:rowOff>103077</xdr:rowOff>
    </xdr:to>
    <xdr:sp macro="" textlink="">
      <xdr:nvSpPr>
        <xdr:cNvPr id="259" name="円/楕円 258"/>
        <xdr:cNvSpPr/>
      </xdr:nvSpPr>
      <xdr:spPr>
        <a:xfrm>
          <a:off x="1968500" y="168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94204</xdr:rowOff>
    </xdr:from>
    <xdr:ext cx="534377" cy="259045"/>
    <xdr:sp macro="" textlink="">
      <xdr:nvSpPr>
        <xdr:cNvPr id="260" name="テキスト ボックス 259"/>
        <xdr:cNvSpPr txBox="1"/>
      </xdr:nvSpPr>
      <xdr:spPr>
        <a:xfrm>
          <a:off x="1752111" y="168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16728</xdr:rowOff>
    </xdr:from>
    <xdr:to>
      <xdr:col>1</xdr:col>
      <xdr:colOff>485775</xdr:colOff>
      <xdr:row>98</xdr:row>
      <xdr:rowOff>118328</xdr:rowOff>
    </xdr:to>
    <xdr:sp macro="" textlink="">
      <xdr:nvSpPr>
        <xdr:cNvPr id="261" name="円/楕円 260"/>
        <xdr:cNvSpPr/>
      </xdr:nvSpPr>
      <xdr:spPr>
        <a:xfrm>
          <a:off x="1079500" y="168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109455</xdr:rowOff>
    </xdr:from>
    <xdr:ext cx="534377" cy="259045"/>
    <xdr:sp macro="" textlink="">
      <xdr:nvSpPr>
        <xdr:cNvPr id="262" name="テキスト ボックス 261"/>
        <xdr:cNvSpPr txBox="1"/>
      </xdr:nvSpPr>
      <xdr:spPr>
        <a:xfrm>
          <a:off x="863111" y="169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3493</xdr:rowOff>
    </xdr:from>
    <xdr:to>
      <xdr:col>15</xdr:col>
      <xdr:colOff>180975</xdr:colOff>
      <xdr:row>39</xdr:row>
      <xdr:rowOff>44450</xdr:rowOff>
    </xdr:to>
    <xdr:cxnSp macro="">
      <xdr:nvCxnSpPr>
        <xdr:cNvPr id="291" name="直線コネクタ 290"/>
        <xdr:cNvCxnSpPr/>
      </xdr:nvCxnSpPr>
      <xdr:spPr>
        <a:xfrm>
          <a:off x="9639300" y="6690043"/>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95504</xdr:rowOff>
    </xdr:from>
    <xdr:to>
      <xdr:col>14</xdr:col>
      <xdr:colOff>28575</xdr:colOff>
      <xdr:row>39</xdr:row>
      <xdr:rowOff>3493</xdr:rowOff>
    </xdr:to>
    <xdr:cxnSp macro="">
      <xdr:nvCxnSpPr>
        <xdr:cNvPr id="294" name="直線コネクタ 293"/>
        <xdr:cNvCxnSpPr/>
      </xdr:nvCxnSpPr>
      <xdr:spPr>
        <a:xfrm>
          <a:off x="8750300" y="6610604"/>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66929</xdr:rowOff>
    </xdr:from>
    <xdr:to>
      <xdr:col>12</xdr:col>
      <xdr:colOff>511175</xdr:colOff>
      <xdr:row>38</xdr:row>
      <xdr:rowOff>95504</xdr:rowOff>
    </xdr:to>
    <xdr:cxnSp macro="">
      <xdr:nvCxnSpPr>
        <xdr:cNvPr id="297" name="直線コネクタ 296"/>
        <xdr:cNvCxnSpPr/>
      </xdr:nvCxnSpPr>
      <xdr:spPr>
        <a:xfrm>
          <a:off x="7861300" y="658202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146558</xdr:rowOff>
    </xdr:from>
    <xdr:to>
      <xdr:col>11</xdr:col>
      <xdr:colOff>307975</xdr:colOff>
      <xdr:row>38</xdr:row>
      <xdr:rowOff>66929</xdr:rowOff>
    </xdr:to>
    <xdr:cxnSp macro="">
      <xdr:nvCxnSpPr>
        <xdr:cNvPr id="300" name="直線コネクタ 299"/>
        <xdr:cNvCxnSpPr/>
      </xdr:nvCxnSpPr>
      <xdr:spPr>
        <a:xfrm>
          <a:off x="6972300" y="5632958"/>
          <a:ext cx="889000" cy="9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134002</xdr:rowOff>
    </xdr:from>
    <xdr:ext cx="469744" cy="259045"/>
    <xdr:sp macro="" textlink="">
      <xdr:nvSpPr>
        <xdr:cNvPr id="304" name="テキスト ボックス 303"/>
        <xdr:cNvSpPr txBox="1"/>
      </xdr:nvSpPr>
      <xdr:spPr>
        <a:xfrm>
          <a:off x="6737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124143</xdr:rowOff>
    </xdr:from>
    <xdr:to>
      <xdr:col>14</xdr:col>
      <xdr:colOff>79375</xdr:colOff>
      <xdr:row>39</xdr:row>
      <xdr:rowOff>54293</xdr:rowOff>
    </xdr:to>
    <xdr:sp macro="" textlink="">
      <xdr:nvSpPr>
        <xdr:cNvPr id="312" name="円/楕円 311"/>
        <xdr:cNvSpPr/>
      </xdr:nvSpPr>
      <xdr:spPr>
        <a:xfrm>
          <a:off x="9588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45420</xdr:rowOff>
    </xdr:from>
    <xdr:ext cx="378565" cy="259045"/>
    <xdr:sp macro="" textlink="">
      <xdr:nvSpPr>
        <xdr:cNvPr id="313" name="テキスト ボックス 312"/>
        <xdr:cNvSpPr txBox="1"/>
      </xdr:nvSpPr>
      <xdr:spPr>
        <a:xfrm>
          <a:off x="9450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44704</xdr:rowOff>
    </xdr:from>
    <xdr:to>
      <xdr:col>12</xdr:col>
      <xdr:colOff>561975</xdr:colOff>
      <xdr:row>38</xdr:row>
      <xdr:rowOff>146304</xdr:rowOff>
    </xdr:to>
    <xdr:sp macro="" textlink="">
      <xdr:nvSpPr>
        <xdr:cNvPr id="314" name="円/楕円 313"/>
        <xdr:cNvSpPr/>
      </xdr:nvSpPr>
      <xdr:spPr>
        <a:xfrm>
          <a:off x="8699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137431</xdr:rowOff>
    </xdr:from>
    <xdr:ext cx="378565" cy="259045"/>
    <xdr:sp macro="" textlink="">
      <xdr:nvSpPr>
        <xdr:cNvPr id="315" name="テキスト ボックス 314"/>
        <xdr:cNvSpPr txBox="1"/>
      </xdr:nvSpPr>
      <xdr:spPr>
        <a:xfrm>
          <a:off x="8561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16129</xdr:rowOff>
    </xdr:from>
    <xdr:to>
      <xdr:col>11</xdr:col>
      <xdr:colOff>358775</xdr:colOff>
      <xdr:row>38</xdr:row>
      <xdr:rowOff>117729</xdr:rowOff>
    </xdr:to>
    <xdr:sp macro="" textlink="">
      <xdr:nvSpPr>
        <xdr:cNvPr id="316" name="円/楕円 315"/>
        <xdr:cNvSpPr/>
      </xdr:nvSpPr>
      <xdr:spPr>
        <a:xfrm>
          <a:off x="7810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108856</xdr:rowOff>
    </xdr:from>
    <xdr:ext cx="378565" cy="259045"/>
    <xdr:sp macro="" textlink="">
      <xdr:nvSpPr>
        <xdr:cNvPr id="317" name="テキスト ボックス 316"/>
        <xdr:cNvSpPr txBox="1"/>
      </xdr:nvSpPr>
      <xdr:spPr>
        <a:xfrm>
          <a:off x="7672017" y="6623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95758</xdr:rowOff>
    </xdr:from>
    <xdr:to>
      <xdr:col>10</xdr:col>
      <xdr:colOff>155575</xdr:colOff>
      <xdr:row>33</xdr:row>
      <xdr:rowOff>25908</xdr:rowOff>
    </xdr:to>
    <xdr:sp macro="" textlink="">
      <xdr:nvSpPr>
        <xdr:cNvPr id="318" name="円/楕円 317"/>
        <xdr:cNvSpPr/>
      </xdr:nvSpPr>
      <xdr:spPr>
        <a:xfrm>
          <a:off x="6921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42435</xdr:rowOff>
    </xdr:from>
    <xdr:ext cx="469744" cy="259045"/>
    <xdr:sp macro="" textlink="">
      <xdr:nvSpPr>
        <xdr:cNvPr id="319" name="テキスト ボックス 318"/>
        <xdr:cNvSpPr txBox="1"/>
      </xdr:nvSpPr>
      <xdr:spPr>
        <a:xfrm>
          <a:off x="6737427" y="53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90281</xdr:rowOff>
    </xdr:from>
    <xdr:to>
      <xdr:col>15</xdr:col>
      <xdr:colOff>180975</xdr:colOff>
      <xdr:row>58</xdr:row>
      <xdr:rowOff>84964</xdr:rowOff>
    </xdr:to>
    <xdr:cxnSp macro="">
      <xdr:nvCxnSpPr>
        <xdr:cNvPr id="346" name="直線コネクタ 345"/>
        <xdr:cNvCxnSpPr/>
      </xdr:nvCxnSpPr>
      <xdr:spPr>
        <a:xfrm>
          <a:off x="9639300" y="9862931"/>
          <a:ext cx="838200" cy="16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90281</xdr:rowOff>
    </xdr:from>
    <xdr:to>
      <xdr:col>14</xdr:col>
      <xdr:colOff>28575</xdr:colOff>
      <xdr:row>57</xdr:row>
      <xdr:rowOff>144857</xdr:rowOff>
    </xdr:to>
    <xdr:cxnSp macro="">
      <xdr:nvCxnSpPr>
        <xdr:cNvPr id="349" name="直線コネクタ 348"/>
        <xdr:cNvCxnSpPr/>
      </xdr:nvCxnSpPr>
      <xdr:spPr>
        <a:xfrm flipV="1">
          <a:off x="8750300" y="9862931"/>
          <a:ext cx="889000" cy="5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144857</xdr:rowOff>
    </xdr:from>
    <xdr:to>
      <xdr:col>12</xdr:col>
      <xdr:colOff>511175</xdr:colOff>
      <xdr:row>57</xdr:row>
      <xdr:rowOff>164613</xdr:rowOff>
    </xdr:to>
    <xdr:cxnSp macro="">
      <xdr:nvCxnSpPr>
        <xdr:cNvPr id="352" name="直線コネクタ 351"/>
        <xdr:cNvCxnSpPr/>
      </xdr:nvCxnSpPr>
      <xdr:spPr>
        <a:xfrm flipV="1">
          <a:off x="7861300" y="9917507"/>
          <a:ext cx="889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164613</xdr:rowOff>
    </xdr:from>
    <xdr:to>
      <xdr:col>11</xdr:col>
      <xdr:colOff>307975</xdr:colOff>
      <xdr:row>58</xdr:row>
      <xdr:rowOff>55310</xdr:rowOff>
    </xdr:to>
    <xdr:cxnSp macro="">
      <xdr:nvCxnSpPr>
        <xdr:cNvPr id="355" name="直線コネクタ 354"/>
        <xdr:cNvCxnSpPr/>
      </xdr:nvCxnSpPr>
      <xdr:spPr>
        <a:xfrm flipV="1">
          <a:off x="6972300" y="9937263"/>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57" name="テキスト ボックス 356"/>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34164</xdr:rowOff>
    </xdr:from>
    <xdr:to>
      <xdr:col>15</xdr:col>
      <xdr:colOff>231775</xdr:colOff>
      <xdr:row>58</xdr:row>
      <xdr:rowOff>135764</xdr:rowOff>
    </xdr:to>
    <xdr:sp macro="" textlink="">
      <xdr:nvSpPr>
        <xdr:cNvPr id="365" name="円/楕円 364"/>
        <xdr:cNvSpPr/>
      </xdr:nvSpPr>
      <xdr:spPr>
        <a:xfrm>
          <a:off x="10426700" y="99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120541</xdr:rowOff>
    </xdr:from>
    <xdr:ext cx="534377" cy="259045"/>
    <xdr:sp macro="" textlink="">
      <xdr:nvSpPr>
        <xdr:cNvPr id="366" name="農林水産業費該当値テキスト"/>
        <xdr:cNvSpPr txBox="1"/>
      </xdr:nvSpPr>
      <xdr:spPr>
        <a:xfrm>
          <a:off x="10528300" y="9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39481</xdr:rowOff>
    </xdr:from>
    <xdr:to>
      <xdr:col>14</xdr:col>
      <xdr:colOff>79375</xdr:colOff>
      <xdr:row>57</xdr:row>
      <xdr:rowOff>141081</xdr:rowOff>
    </xdr:to>
    <xdr:sp macro="" textlink="">
      <xdr:nvSpPr>
        <xdr:cNvPr id="367" name="円/楕円 366"/>
        <xdr:cNvSpPr/>
      </xdr:nvSpPr>
      <xdr:spPr>
        <a:xfrm>
          <a:off x="9588500" y="98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157608</xdr:rowOff>
    </xdr:from>
    <xdr:ext cx="534377" cy="259045"/>
    <xdr:sp macro="" textlink="">
      <xdr:nvSpPr>
        <xdr:cNvPr id="368" name="テキスト ボックス 367"/>
        <xdr:cNvSpPr txBox="1"/>
      </xdr:nvSpPr>
      <xdr:spPr>
        <a:xfrm>
          <a:off x="9372111" y="95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94057</xdr:rowOff>
    </xdr:from>
    <xdr:to>
      <xdr:col>12</xdr:col>
      <xdr:colOff>561975</xdr:colOff>
      <xdr:row>58</xdr:row>
      <xdr:rowOff>24207</xdr:rowOff>
    </xdr:to>
    <xdr:sp macro="" textlink="">
      <xdr:nvSpPr>
        <xdr:cNvPr id="369" name="円/楕円 368"/>
        <xdr:cNvSpPr/>
      </xdr:nvSpPr>
      <xdr:spPr>
        <a:xfrm>
          <a:off x="8699500" y="98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15334</xdr:rowOff>
    </xdr:from>
    <xdr:ext cx="534377" cy="259045"/>
    <xdr:sp macro="" textlink="">
      <xdr:nvSpPr>
        <xdr:cNvPr id="370" name="テキスト ボックス 369"/>
        <xdr:cNvSpPr txBox="1"/>
      </xdr:nvSpPr>
      <xdr:spPr>
        <a:xfrm>
          <a:off x="8483111" y="99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113813</xdr:rowOff>
    </xdr:from>
    <xdr:to>
      <xdr:col>11</xdr:col>
      <xdr:colOff>358775</xdr:colOff>
      <xdr:row>58</xdr:row>
      <xdr:rowOff>43963</xdr:rowOff>
    </xdr:to>
    <xdr:sp macro="" textlink="">
      <xdr:nvSpPr>
        <xdr:cNvPr id="371" name="円/楕円 370"/>
        <xdr:cNvSpPr/>
      </xdr:nvSpPr>
      <xdr:spPr>
        <a:xfrm>
          <a:off x="7810500" y="98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60490</xdr:rowOff>
    </xdr:from>
    <xdr:ext cx="534377" cy="259045"/>
    <xdr:sp macro="" textlink="">
      <xdr:nvSpPr>
        <xdr:cNvPr id="372" name="テキスト ボックス 371"/>
        <xdr:cNvSpPr txBox="1"/>
      </xdr:nvSpPr>
      <xdr:spPr>
        <a:xfrm>
          <a:off x="7594111" y="96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4510</xdr:rowOff>
    </xdr:from>
    <xdr:to>
      <xdr:col>10</xdr:col>
      <xdr:colOff>155575</xdr:colOff>
      <xdr:row>58</xdr:row>
      <xdr:rowOff>106110</xdr:rowOff>
    </xdr:to>
    <xdr:sp macro="" textlink="">
      <xdr:nvSpPr>
        <xdr:cNvPr id="373" name="円/楕円 372"/>
        <xdr:cNvSpPr/>
      </xdr:nvSpPr>
      <xdr:spPr>
        <a:xfrm>
          <a:off x="6921500" y="99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97237</xdr:rowOff>
    </xdr:from>
    <xdr:ext cx="534377" cy="259045"/>
    <xdr:sp macro="" textlink="">
      <xdr:nvSpPr>
        <xdr:cNvPr id="374" name="テキスト ボックス 373"/>
        <xdr:cNvSpPr txBox="1"/>
      </xdr:nvSpPr>
      <xdr:spPr>
        <a:xfrm>
          <a:off x="6705111" y="100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131504</xdr:rowOff>
    </xdr:from>
    <xdr:to>
      <xdr:col>15</xdr:col>
      <xdr:colOff>180975</xdr:colOff>
      <xdr:row>78</xdr:row>
      <xdr:rowOff>93915</xdr:rowOff>
    </xdr:to>
    <xdr:cxnSp macro="">
      <xdr:nvCxnSpPr>
        <xdr:cNvPr id="405" name="直線コネクタ 404"/>
        <xdr:cNvCxnSpPr/>
      </xdr:nvCxnSpPr>
      <xdr:spPr>
        <a:xfrm>
          <a:off x="9639300" y="13333154"/>
          <a:ext cx="838200" cy="13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131504</xdr:rowOff>
    </xdr:from>
    <xdr:to>
      <xdr:col>14</xdr:col>
      <xdr:colOff>28575</xdr:colOff>
      <xdr:row>77</xdr:row>
      <xdr:rowOff>150476</xdr:rowOff>
    </xdr:to>
    <xdr:cxnSp macro="">
      <xdr:nvCxnSpPr>
        <xdr:cNvPr id="408" name="直線コネクタ 407"/>
        <xdr:cNvCxnSpPr/>
      </xdr:nvCxnSpPr>
      <xdr:spPr>
        <a:xfrm flipV="1">
          <a:off x="8750300" y="13333154"/>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150476</xdr:rowOff>
    </xdr:from>
    <xdr:to>
      <xdr:col>12</xdr:col>
      <xdr:colOff>511175</xdr:colOff>
      <xdr:row>78</xdr:row>
      <xdr:rowOff>58384</xdr:rowOff>
    </xdr:to>
    <xdr:cxnSp macro="">
      <xdr:nvCxnSpPr>
        <xdr:cNvPr id="411" name="直線コネクタ 410"/>
        <xdr:cNvCxnSpPr/>
      </xdr:nvCxnSpPr>
      <xdr:spPr>
        <a:xfrm flipV="1">
          <a:off x="7861300" y="13352126"/>
          <a:ext cx="889000" cy="7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9496</xdr:rowOff>
    </xdr:from>
    <xdr:to>
      <xdr:col>11</xdr:col>
      <xdr:colOff>307975</xdr:colOff>
      <xdr:row>78</xdr:row>
      <xdr:rowOff>58384</xdr:rowOff>
    </xdr:to>
    <xdr:cxnSp macro="">
      <xdr:nvCxnSpPr>
        <xdr:cNvPr id="414" name="直線コネクタ 413"/>
        <xdr:cNvCxnSpPr/>
      </xdr:nvCxnSpPr>
      <xdr:spPr>
        <a:xfrm>
          <a:off x="6972300" y="13382596"/>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43115</xdr:rowOff>
    </xdr:from>
    <xdr:to>
      <xdr:col>15</xdr:col>
      <xdr:colOff>231775</xdr:colOff>
      <xdr:row>78</xdr:row>
      <xdr:rowOff>144715</xdr:rowOff>
    </xdr:to>
    <xdr:sp macro="" textlink="">
      <xdr:nvSpPr>
        <xdr:cNvPr id="424" name="円/楕円 423"/>
        <xdr:cNvSpPr/>
      </xdr:nvSpPr>
      <xdr:spPr>
        <a:xfrm>
          <a:off x="10426700" y="134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129492</xdr:rowOff>
    </xdr:from>
    <xdr:ext cx="469744" cy="259045"/>
    <xdr:sp macro="" textlink="">
      <xdr:nvSpPr>
        <xdr:cNvPr id="425" name="商工費該当値テキスト"/>
        <xdr:cNvSpPr txBox="1"/>
      </xdr:nvSpPr>
      <xdr:spPr>
        <a:xfrm>
          <a:off x="10528300" y="133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80704</xdr:rowOff>
    </xdr:from>
    <xdr:to>
      <xdr:col>14</xdr:col>
      <xdr:colOff>79375</xdr:colOff>
      <xdr:row>78</xdr:row>
      <xdr:rowOff>10854</xdr:rowOff>
    </xdr:to>
    <xdr:sp macro="" textlink="">
      <xdr:nvSpPr>
        <xdr:cNvPr id="426" name="円/楕円 425"/>
        <xdr:cNvSpPr/>
      </xdr:nvSpPr>
      <xdr:spPr>
        <a:xfrm>
          <a:off x="9588500" y="132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1981</xdr:rowOff>
    </xdr:from>
    <xdr:ext cx="469744" cy="259045"/>
    <xdr:sp macro="" textlink="">
      <xdr:nvSpPr>
        <xdr:cNvPr id="427" name="テキスト ボックス 426"/>
        <xdr:cNvSpPr txBox="1"/>
      </xdr:nvSpPr>
      <xdr:spPr>
        <a:xfrm>
          <a:off x="9404427" y="1337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99676</xdr:rowOff>
    </xdr:from>
    <xdr:to>
      <xdr:col>12</xdr:col>
      <xdr:colOff>561975</xdr:colOff>
      <xdr:row>78</xdr:row>
      <xdr:rowOff>29826</xdr:rowOff>
    </xdr:to>
    <xdr:sp macro="" textlink="">
      <xdr:nvSpPr>
        <xdr:cNvPr id="428" name="円/楕円 427"/>
        <xdr:cNvSpPr/>
      </xdr:nvSpPr>
      <xdr:spPr>
        <a:xfrm>
          <a:off x="8699500" y="133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20953</xdr:rowOff>
    </xdr:from>
    <xdr:ext cx="469744" cy="259045"/>
    <xdr:sp macro="" textlink="">
      <xdr:nvSpPr>
        <xdr:cNvPr id="429" name="テキスト ボックス 428"/>
        <xdr:cNvSpPr txBox="1"/>
      </xdr:nvSpPr>
      <xdr:spPr>
        <a:xfrm>
          <a:off x="8515427" y="1339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7584</xdr:rowOff>
    </xdr:from>
    <xdr:to>
      <xdr:col>11</xdr:col>
      <xdr:colOff>358775</xdr:colOff>
      <xdr:row>78</xdr:row>
      <xdr:rowOff>109184</xdr:rowOff>
    </xdr:to>
    <xdr:sp macro="" textlink="">
      <xdr:nvSpPr>
        <xdr:cNvPr id="430" name="円/楕円 429"/>
        <xdr:cNvSpPr/>
      </xdr:nvSpPr>
      <xdr:spPr>
        <a:xfrm>
          <a:off x="7810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100311</xdr:rowOff>
    </xdr:from>
    <xdr:ext cx="469744" cy="259045"/>
    <xdr:sp macro="" textlink="">
      <xdr:nvSpPr>
        <xdr:cNvPr id="431" name="テキスト ボックス 430"/>
        <xdr:cNvSpPr txBox="1"/>
      </xdr:nvSpPr>
      <xdr:spPr>
        <a:xfrm>
          <a:off x="7626427" y="134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130146</xdr:rowOff>
    </xdr:from>
    <xdr:to>
      <xdr:col>10</xdr:col>
      <xdr:colOff>155575</xdr:colOff>
      <xdr:row>78</xdr:row>
      <xdr:rowOff>60296</xdr:rowOff>
    </xdr:to>
    <xdr:sp macro="" textlink="">
      <xdr:nvSpPr>
        <xdr:cNvPr id="432" name="円/楕円 431"/>
        <xdr:cNvSpPr/>
      </xdr:nvSpPr>
      <xdr:spPr>
        <a:xfrm>
          <a:off x="6921500" y="133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76823</xdr:rowOff>
    </xdr:from>
    <xdr:ext cx="469744" cy="259045"/>
    <xdr:sp macro="" textlink="">
      <xdr:nvSpPr>
        <xdr:cNvPr id="433" name="テキスト ボックス 432"/>
        <xdr:cNvSpPr txBox="1"/>
      </xdr:nvSpPr>
      <xdr:spPr>
        <a:xfrm>
          <a:off x="6737427" y="1310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10959</xdr:rowOff>
    </xdr:from>
    <xdr:to>
      <xdr:col>15</xdr:col>
      <xdr:colOff>180975</xdr:colOff>
      <xdr:row>99</xdr:row>
      <xdr:rowOff>15326</xdr:rowOff>
    </xdr:to>
    <xdr:cxnSp macro="">
      <xdr:nvCxnSpPr>
        <xdr:cNvPr id="462" name="直線コネクタ 461"/>
        <xdr:cNvCxnSpPr/>
      </xdr:nvCxnSpPr>
      <xdr:spPr>
        <a:xfrm>
          <a:off x="9639300" y="16984509"/>
          <a:ext cx="8382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10959</xdr:rowOff>
    </xdr:from>
    <xdr:to>
      <xdr:col>14</xdr:col>
      <xdr:colOff>28575</xdr:colOff>
      <xdr:row>99</xdr:row>
      <xdr:rowOff>16951</xdr:rowOff>
    </xdr:to>
    <xdr:cxnSp macro="">
      <xdr:nvCxnSpPr>
        <xdr:cNvPr id="465" name="直線コネクタ 464"/>
        <xdr:cNvCxnSpPr/>
      </xdr:nvCxnSpPr>
      <xdr:spPr>
        <a:xfrm flipV="1">
          <a:off x="8750300" y="16984509"/>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16951</xdr:rowOff>
    </xdr:from>
    <xdr:to>
      <xdr:col>12</xdr:col>
      <xdr:colOff>511175</xdr:colOff>
      <xdr:row>99</xdr:row>
      <xdr:rowOff>24505</xdr:rowOff>
    </xdr:to>
    <xdr:cxnSp macro="">
      <xdr:nvCxnSpPr>
        <xdr:cNvPr id="468" name="直線コネクタ 467"/>
        <xdr:cNvCxnSpPr/>
      </xdr:nvCxnSpPr>
      <xdr:spPr>
        <a:xfrm flipV="1">
          <a:off x="7861300" y="16990501"/>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24505</xdr:rowOff>
    </xdr:from>
    <xdr:to>
      <xdr:col>11</xdr:col>
      <xdr:colOff>307975</xdr:colOff>
      <xdr:row>99</xdr:row>
      <xdr:rowOff>26944</xdr:rowOff>
    </xdr:to>
    <xdr:cxnSp macro="">
      <xdr:nvCxnSpPr>
        <xdr:cNvPr id="471" name="直線コネクタ 470"/>
        <xdr:cNvCxnSpPr/>
      </xdr:nvCxnSpPr>
      <xdr:spPr>
        <a:xfrm flipV="1">
          <a:off x="6972300" y="1699805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135976</xdr:rowOff>
    </xdr:from>
    <xdr:to>
      <xdr:col>15</xdr:col>
      <xdr:colOff>231775</xdr:colOff>
      <xdr:row>99</xdr:row>
      <xdr:rowOff>66126</xdr:rowOff>
    </xdr:to>
    <xdr:sp macro="" textlink="">
      <xdr:nvSpPr>
        <xdr:cNvPr id="481" name="円/楕円 480"/>
        <xdr:cNvSpPr/>
      </xdr:nvSpPr>
      <xdr:spPr>
        <a:xfrm>
          <a:off x="10426700" y="169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131609</xdr:rowOff>
    </xdr:from>
    <xdr:to>
      <xdr:col>14</xdr:col>
      <xdr:colOff>79375</xdr:colOff>
      <xdr:row>99</xdr:row>
      <xdr:rowOff>61759</xdr:rowOff>
    </xdr:to>
    <xdr:sp macro="" textlink="">
      <xdr:nvSpPr>
        <xdr:cNvPr id="483" name="円/楕円 482"/>
        <xdr:cNvSpPr/>
      </xdr:nvSpPr>
      <xdr:spPr>
        <a:xfrm>
          <a:off x="9588500" y="169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52886</xdr:rowOff>
    </xdr:from>
    <xdr:ext cx="534377" cy="259045"/>
    <xdr:sp macro="" textlink="">
      <xdr:nvSpPr>
        <xdr:cNvPr id="484" name="テキスト ボックス 483"/>
        <xdr:cNvSpPr txBox="1"/>
      </xdr:nvSpPr>
      <xdr:spPr>
        <a:xfrm>
          <a:off x="9372111" y="1702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137601</xdr:rowOff>
    </xdr:from>
    <xdr:to>
      <xdr:col>12</xdr:col>
      <xdr:colOff>561975</xdr:colOff>
      <xdr:row>99</xdr:row>
      <xdr:rowOff>67751</xdr:rowOff>
    </xdr:to>
    <xdr:sp macro="" textlink="">
      <xdr:nvSpPr>
        <xdr:cNvPr id="485" name="円/楕円 484"/>
        <xdr:cNvSpPr/>
      </xdr:nvSpPr>
      <xdr:spPr>
        <a:xfrm>
          <a:off x="8699500" y="169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58878</xdr:rowOff>
    </xdr:from>
    <xdr:ext cx="534377" cy="259045"/>
    <xdr:sp macro="" textlink="">
      <xdr:nvSpPr>
        <xdr:cNvPr id="486" name="テキスト ボックス 485"/>
        <xdr:cNvSpPr txBox="1"/>
      </xdr:nvSpPr>
      <xdr:spPr>
        <a:xfrm>
          <a:off x="8483111" y="170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145155</xdr:rowOff>
    </xdr:from>
    <xdr:to>
      <xdr:col>11</xdr:col>
      <xdr:colOff>358775</xdr:colOff>
      <xdr:row>99</xdr:row>
      <xdr:rowOff>75305</xdr:rowOff>
    </xdr:to>
    <xdr:sp macro="" textlink="">
      <xdr:nvSpPr>
        <xdr:cNvPr id="487" name="円/楕円 486"/>
        <xdr:cNvSpPr/>
      </xdr:nvSpPr>
      <xdr:spPr>
        <a:xfrm>
          <a:off x="7810500" y="169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66432</xdr:rowOff>
    </xdr:from>
    <xdr:ext cx="534377" cy="259045"/>
    <xdr:sp macro="" textlink="">
      <xdr:nvSpPr>
        <xdr:cNvPr id="488" name="テキスト ボックス 487"/>
        <xdr:cNvSpPr txBox="1"/>
      </xdr:nvSpPr>
      <xdr:spPr>
        <a:xfrm>
          <a:off x="7594111" y="170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147594</xdr:rowOff>
    </xdr:from>
    <xdr:to>
      <xdr:col>10</xdr:col>
      <xdr:colOff>155575</xdr:colOff>
      <xdr:row>99</xdr:row>
      <xdr:rowOff>77744</xdr:rowOff>
    </xdr:to>
    <xdr:sp macro="" textlink="">
      <xdr:nvSpPr>
        <xdr:cNvPr id="489" name="円/楕円 488"/>
        <xdr:cNvSpPr/>
      </xdr:nvSpPr>
      <xdr:spPr>
        <a:xfrm>
          <a:off x="6921500" y="1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68871</xdr:rowOff>
    </xdr:from>
    <xdr:ext cx="534377" cy="259045"/>
    <xdr:sp macro="" textlink="">
      <xdr:nvSpPr>
        <xdr:cNvPr id="490" name="テキスト ボックス 489"/>
        <xdr:cNvSpPr txBox="1"/>
      </xdr:nvSpPr>
      <xdr:spPr>
        <a:xfrm>
          <a:off x="6705111" y="170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119975</xdr:rowOff>
    </xdr:from>
    <xdr:to>
      <xdr:col>23</xdr:col>
      <xdr:colOff>517525</xdr:colOff>
      <xdr:row>36</xdr:row>
      <xdr:rowOff>165581</xdr:rowOff>
    </xdr:to>
    <xdr:cxnSp macro="">
      <xdr:nvCxnSpPr>
        <xdr:cNvPr id="521" name="直線コネクタ 520"/>
        <xdr:cNvCxnSpPr/>
      </xdr:nvCxnSpPr>
      <xdr:spPr>
        <a:xfrm flipV="1">
          <a:off x="15481300" y="6292175"/>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137838</xdr:rowOff>
    </xdr:from>
    <xdr:to>
      <xdr:col>22</xdr:col>
      <xdr:colOff>365125</xdr:colOff>
      <xdr:row>36</xdr:row>
      <xdr:rowOff>165581</xdr:rowOff>
    </xdr:to>
    <xdr:cxnSp macro="">
      <xdr:nvCxnSpPr>
        <xdr:cNvPr id="524" name="直線コネクタ 523"/>
        <xdr:cNvCxnSpPr/>
      </xdr:nvCxnSpPr>
      <xdr:spPr>
        <a:xfrm>
          <a:off x="14592300" y="6310038"/>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73194</xdr:rowOff>
    </xdr:from>
    <xdr:to>
      <xdr:col>21</xdr:col>
      <xdr:colOff>161925</xdr:colOff>
      <xdr:row>36</xdr:row>
      <xdr:rowOff>137838</xdr:rowOff>
    </xdr:to>
    <xdr:cxnSp macro="">
      <xdr:nvCxnSpPr>
        <xdr:cNvPr id="527" name="直線コネクタ 526"/>
        <xdr:cNvCxnSpPr/>
      </xdr:nvCxnSpPr>
      <xdr:spPr>
        <a:xfrm>
          <a:off x="13703300" y="6245394"/>
          <a:ext cx="889000" cy="6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54003</xdr:rowOff>
    </xdr:from>
    <xdr:ext cx="534377" cy="259045"/>
    <xdr:sp macro="" textlink="">
      <xdr:nvSpPr>
        <xdr:cNvPr id="529" name="テキスト ボックス 528"/>
        <xdr:cNvSpPr txBox="1"/>
      </xdr:nvSpPr>
      <xdr:spPr>
        <a:xfrm>
          <a:off x="14325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73194</xdr:rowOff>
    </xdr:from>
    <xdr:to>
      <xdr:col>19</xdr:col>
      <xdr:colOff>644525</xdr:colOff>
      <xdr:row>37</xdr:row>
      <xdr:rowOff>90600</xdr:rowOff>
    </xdr:to>
    <xdr:cxnSp macro="">
      <xdr:nvCxnSpPr>
        <xdr:cNvPr id="530" name="直線コネクタ 529"/>
        <xdr:cNvCxnSpPr/>
      </xdr:nvCxnSpPr>
      <xdr:spPr>
        <a:xfrm flipV="1">
          <a:off x="12814300" y="6245394"/>
          <a:ext cx="889000" cy="18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83884</xdr:rowOff>
    </xdr:from>
    <xdr:ext cx="534377" cy="259045"/>
    <xdr:sp macro="" textlink="">
      <xdr:nvSpPr>
        <xdr:cNvPr id="532" name="テキスト ボックス 531"/>
        <xdr:cNvSpPr txBox="1"/>
      </xdr:nvSpPr>
      <xdr:spPr>
        <a:xfrm>
          <a:off x="13436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139564</xdr:rowOff>
    </xdr:from>
    <xdr:ext cx="534377" cy="259045"/>
    <xdr:sp macro="" textlink="">
      <xdr:nvSpPr>
        <xdr:cNvPr id="534" name="テキスト ボックス 533"/>
        <xdr:cNvSpPr txBox="1"/>
      </xdr:nvSpPr>
      <xdr:spPr>
        <a:xfrm>
          <a:off x="12547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69175</xdr:rowOff>
    </xdr:from>
    <xdr:to>
      <xdr:col>23</xdr:col>
      <xdr:colOff>568325</xdr:colOff>
      <xdr:row>36</xdr:row>
      <xdr:rowOff>170775</xdr:rowOff>
    </xdr:to>
    <xdr:sp macro="" textlink="">
      <xdr:nvSpPr>
        <xdr:cNvPr id="540" name="円/楕円 539"/>
        <xdr:cNvSpPr/>
      </xdr:nvSpPr>
      <xdr:spPr>
        <a:xfrm>
          <a:off x="16268700" y="62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92052</xdr:rowOff>
    </xdr:from>
    <xdr:ext cx="534377" cy="259045"/>
    <xdr:sp macro="" textlink="">
      <xdr:nvSpPr>
        <xdr:cNvPr id="541" name="消防費該当値テキスト"/>
        <xdr:cNvSpPr txBox="1"/>
      </xdr:nvSpPr>
      <xdr:spPr>
        <a:xfrm>
          <a:off x="16370300" y="60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114781</xdr:rowOff>
    </xdr:from>
    <xdr:to>
      <xdr:col>22</xdr:col>
      <xdr:colOff>415925</xdr:colOff>
      <xdr:row>37</xdr:row>
      <xdr:rowOff>44931</xdr:rowOff>
    </xdr:to>
    <xdr:sp macro="" textlink="">
      <xdr:nvSpPr>
        <xdr:cNvPr id="542" name="円/楕円 541"/>
        <xdr:cNvSpPr/>
      </xdr:nvSpPr>
      <xdr:spPr>
        <a:xfrm>
          <a:off x="15430500" y="62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61458</xdr:rowOff>
    </xdr:from>
    <xdr:ext cx="534377" cy="259045"/>
    <xdr:sp macro="" textlink="">
      <xdr:nvSpPr>
        <xdr:cNvPr id="543" name="テキスト ボックス 542"/>
        <xdr:cNvSpPr txBox="1"/>
      </xdr:nvSpPr>
      <xdr:spPr>
        <a:xfrm>
          <a:off x="15214111" y="6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87038</xdr:rowOff>
    </xdr:from>
    <xdr:to>
      <xdr:col>21</xdr:col>
      <xdr:colOff>212725</xdr:colOff>
      <xdr:row>37</xdr:row>
      <xdr:rowOff>17188</xdr:rowOff>
    </xdr:to>
    <xdr:sp macro="" textlink="">
      <xdr:nvSpPr>
        <xdr:cNvPr id="544" name="円/楕円 543"/>
        <xdr:cNvSpPr/>
      </xdr:nvSpPr>
      <xdr:spPr>
        <a:xfrm>
          <a:off x="14541500" y="62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33715</xdr:rowOff>
    </xdr:from>
    <xdr:ext cx="534377" cy="259045"/>
    <xdr:sp macro="" textlink="">
      <xdr:nvSpPr>
        <xdr:cNvPr id="545" name="テキスト ボックス 544"/>
        <xdr:cNvSpPr txBox="1"/>
      </xdr:nvSpPr>
      <xdr:spPr>
        <a:xfrm>
          <a:off x="14325111" y="60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22394</xdr:rowOff>
    </xdr:from>
    <xdr:to>
      <xdr:col>20</xdr:col>
      <xdr:colOff>9525</xdr:colOff>
      <xdr:row>36</xdr:row>
      <xdr:rowOff>123994</xdr:rowOff>
    </xdr:to>
    <xdr:sp macro="" textlink="">
      <xdr:nvSpPr>
        <xdr:cNvPr id="546" name="円/楕円 545"/>
        <xdr:cNvSpPr/>
      </xdr:nvSpPr>
      <xdr:spPr>
        <a:xfrm>
          <a:off x="13652500" y="61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140521</xdr:rowOff>
    </xdr:from>
    <xdr:ext cx="534377" cy="259045"/>
    <xdr:sp macro="" textlink="">
      <xdr:nvSpPr>
        <xdr:cNvPr id="547" name="テキスト ボックス 546"/>
        <xdr:cNvSpPr txBox="1"/>
      </xdr:nvSpPr>
      <xdr:spPr>
        <a:xfrm>
          <a:off x="13436111" y="59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39800</xdr:rowOff>
    </xdr:from>
    <xdr:to>
      <xdr:col>18</xdr:col>
      <xdr:colOff>492125</xdr:colOff>
      <xdr:row>37</xdr:row>
      <xdr:rowOff>141400</xdr:rowOff>
    </xdr:to>
    <xdr:sp macro="" textlink="">
      <xdr:nvSpPr>
        <xdr:cNvPr id="548" name="円/楕円 547"/>
        <xdr:cNvSpPr/>
      </xdr:nvSpPr>
      <xdr:spPr>
        <a:xfrm>
          <a:off x="12763500" y="6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157927</xdr:rowOff>
    </xdr:from>
    <xdr:ext cx="534377" cy="259045"/>
    <xdr:sp macro="" textlink="">
      <xdr:nvSpPr>
        <xdr:cNvPr id="549" name="テキスト ボックス 548"/>
        <xdr:cNvSpPr txBox="1"/>
      </xdr:nvSpPr>
      <xdr:spPr>
        <a:xfrm>
          <a:off x="12547111" y="61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85124</xdr:rowOff>
    </xdr:from>
    <xdr:to>
      <xdr:col>23</xdr:col>
      <xdr:colOff>517525</xdr:colOff>
      <xdr:row>57</xdr:row>
      <xdr:rowOff>117563</xdr:rowOff>
    </xdr:to>
    <xdr:cxnSp macro="">
      <xdr:nvCxnSpPr>
        <xdr:cNvPr id="576" name="直線コネクタ 575"/>
        <xdr:cNvCxnSpPr/>
      </xdr:nvCxnSpPr>
      <xdr:spPr>
        <a:xfrm>
          <a:off x="15481300" y="9857774"/>
          <a:ext cx="8382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18830</xdr:rowOff>
    </xdr:from>
    <xdr:to>
      <xdr:col>22</xdr:col>
      <xdr:colOff>365125</xdr:colOff>
      <xdr:row>57</xdr:row>
      <xdr:rowOff>85124</xdr:rowOff>
    </xdr:to>
    <xdr:cxnSp macro="">
      <xdr:nvCxnSpPr>
        <xdr:cNvPr id="579" name="直線コネクタ 578"/>
        <xdr:cNvCxnSpPr/>
      </xdr:nvCxnSpPr>
      <xdr:spPr>
        <a:xfrm>
          <a:off x="14592300" y="962003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18830</xdr:rowOff>
    </xdr:from>
    <xdr:to>
      <xdr:col>21</xdr:col>
      <xdr:colOff>161925</xdr:colOff>
      <xdr:row>57</xdr:row>
      <xdr:rowOff>26397</xdr:rowOff>
    </xdr:to>
    <xdr:cxnSp macro="">
      <xdr:nvCxnSpPr>
        <xdr:cNvPr id="582" name="直線コネクタ 581"/>
        <xdr:cNvCxnSpPr/>
      </xdr:nvCxnSpPr>
      <xdr:spPr>
        <a:xfrm flipV="1">
          <a:off x="13703300" y="9620030"/>
          <a:ext cx="889000" cy="17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4" name="テキスト ボックス 583"/>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26397</xdr:rowOff>
    </xdr:from>
    <xdr:to>
      <xdr:col>19</xdr:col>
      <xdr:colOff>644525</xdr:colOff>
      <xdr:row>57</xdr:row>
      <xdr:rowOff>124585</xdr:rowOff>
    </xdr:to>
    <xdr:cxnSp macro="">
      <xdr:nvCxnSpPr>
        <xdr:cNvPr id="585" name="直線コネクタ 584"/>
        <xdr:cNvCxnSpPr/>
      </xdr:nvCxnSpPr>
      <xdr:spPr>
        <a:xfrm flipV="1">
          <a:off x="12814300" y="9799047"/>
          <a:ext cx="889000" cy="9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66763</xdr:rowOff>
    </xdr:from>
    <xdr:to>
      <xdr:col>23</xdr:col>
      <xdr:colOff>568325</xdr:colOff>
      <xdr:row>57</xdr:row>
      <xdr:rowOff>168363</xdr:rowOff>
    </xdr:to>
    <xdr:sp macro="" textlink="">
      <xdr:nvSpPr>
        <xdr:cNvPr id="595" name="円/楕円 594"/>
        <xdr:cNvSpPr/>
      </xdr:nvSpPr>
      <xdr:spPr>
        <a:xfrm>
          <a:off x="16268700" y="9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153140</xdr:rowOff>
    </xdr:from>
    <xdr:ext cx="534377" cy="259045"/>
    <xdr:sp macro="" textlink="">
      <xdr:nvSpPr>
        <xdr:cNvPr id="596" name="教育費該当値テキスト"/>
        <xdr:cNvSpPr txBox="1"/>
      </xdr:nvSpPr>
      <xdr:spPr>
        <a:xfrm>
          <a:off x="16370300" y="97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34324</xdr:rowOff>
    </xdr:from>
    <xdr:to>
      <xdr:col>22</xdr:col>
      <xdr:colOff>415925</xdr:colOff>
      <xdr:row>57</xdr:row>
      <xdr:rowOff>135924</xdr:rowOff>
    </xdr:to>
    <xdr:sp macro="" textlink="">
      <xdr:nvSpPr>
        <xdr:cNvPr id="597" name="円/楕円 596"/>
        <xdr:cNvSpPr/>
      </xdr:nvSpPr>
      <xdr:spPr>
        <a:xfrm>
          <a:off x="15430500" y="98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127051</xdr:rowOff>
    </xdr:from>
    <xdr:ext cx="534377" cy="259045"/>
    <xdr:sp macro="" textlink="">
      <xdr:nvSpPr>
        <xdr:cNvPr id="598" name="テキスト ボックス 597"/>
        <xdr:cNvSpPr txBox="1"/>
      </xdr:nvSpPr>
      <xdr:spPr>
        <a:xfrm>
          <a:off x="15214111" y="98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139480</xdr:rowOff>
    </xdr:from>
    <xdr:to>
      <xdr:col>21</xdr:col>
      <xdr:colOff>212725</xdr:colOff>
      <xdr:row>56</xdr:row>
      <xdr:rowOff>69630</xdr:rowOff>
    </xdr:to>
    <xdr:sp macro="" textlink="">
      <xdr:nvSpPr>
        <xdr:cNvPr id="599" name="円/楕円 598"/>
        <xdr:cNvSpPr/>
      </xdr:nvSpPr>
      <xdr:spPr>
        <a:xfrm>
          <a:off x="14541500" y="9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86157</xdr:rowOff>
    </xdr:from>
    <xdr:ext cx="599010" cy="259045"/>
    <xdr:sp macro="" textlink="">
      <xdr:nvSpPr>
        <xdr:cNvPr id="600" name="テキスト ボックス 599"/>
        <xdr:cNvSpPr txBox="1"/>
      </xdr:nvSpPr>
      <xdr:spPr>
        <a:xfrm>
          <a:off x="14292794" y="93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147047</xdr:rowOff>
    </xdr:from>
    <xdr:to>
      <xdr:col>20</xdr:col>
      <xdr:colOff>9525</xdr:colOff>
      <xdr:row>57</xdr:row>
      <xdr:rowOff>77197</xdr:rowOff>
    </xdr:to>
    <xdr:sp macro="" textlink="">
      <xdr:nvSpPr>
        <xdr:cNvPr id="601" name="円/楕円 600"/>
        <xdr:cNvSpPr/>
      </xdr:nvSpPr>
      <xdr:spPr>
        <a:xfrm>
          <a:off x="13652500" y="97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68324</xdr:rowOff>
    </xdr:from>
    <xdr:ext cx="534377" cy="259045"/>
    <xdr:sp macro="" textlink="">
      <xdr:nvSpPr>
        <xdr:cNvPr id="602" name="テキスト ボックス 601"/>
        <xdr:cNvSpPr txBox="1"/>
      </xdr:nvSpPr>
      <xdr:spPr>
        <a:xfrm>
          <a:off x="13436111" y="98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73785</xdr:rowOff>
    </xdr:from>
    <xdr:to>
      <xdr:col>18</xdr:col>
      <xdr:colOff>492125</xdr:colOff>
      <xdr:row>58</xdr:row>
      <xdr:rowOff>3935</xdr:rowOff>
    </xdr:to>
    <xdr:sp macro="" textlink="">
      <xdr:nvSpPr>
        <xdr:cNvPr id="603" name="円/楕円 602"/>
        <xdr:cNvSpPr/>
      </xdr:nvSpPr>
      <xdr:spPr>
        <a:xfrm>
          <a:off x="12763500" y="9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166512</xdr:rowOff>
    </xdr:from>
    <xdr:ext cx="534377" cy="259045"/>
    <xdr:sp macro="" textlink="">
      <xdr:nvSpPr>
        <xdr:cNvPr id="604" name="テキスト ボックス 603"/>
        <xdr:cNvSpPr txBox="1"/>
      </xdr:nvSpPr>
      <xdr:spPr>
        <a:xfrm>
          <a:off x="12547111" y="99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136598</xdr:rowOff>
    </xdr:from>
    <xdr:to>
      <xdr:col>22</xdr:col>
      <xdr:colOff>365125</xdr:colOff>
      <xdr:row>78</xdr:row>
      <xdr:rowOff>139700</xdr:rowOff>
    </xdr:to>
    <xdr:cxnSp macro="">
      <xdr:nvCxnSpPr>
        <xdr:cNvPr id="634" name="直線コネクタ 633"/>
        <xdr:cNvCxnSpPr/>
      </xdr:nvCxnSpPr>
      <xdr:spPr>
        <a:xfrm>
          <a:off x="14592300" y="1350969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136598</xdr:rowOff>
    </xdr:from>
    <xdr:to>
      <xdr:col>21</xdr:col>
      <xdr:colOff>161925</xdr:colOff>
      <xdr:row>78</xdr:row>
      <xdr:rowOff>137835</xdr:rowOff>
    </xdr:to>
    <xdr:cxnSp macro="">
      <xdr:nvCxnSpPr>
        <xdr:cNvPr id="637" name="直線コネクタ 636"/>
        <xdr:cNvCxnSpPr/>
      </xdr:nvCxnSpPr>
      <xdr:spPr>
        <a:xfrm flipV="1">
          <a:off x="13703300" y="13509698"/>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131784</xdr:rowOff>
    </xdr:from>
    <xdr:to>
      <xdr:col>19</xdr:col>
      <xdr:colOff>644525</xdr:colOff>
      <xdr:row>78</xdr:row>
      <xdr:rowOff>137835</xdr:rowOff>
    </xdr:to>
    <xdr:cxnSp macro="">
      <xdr:nvCxnSpPr>
        <xdr:cNvPr id="640" name="直線コネクタ 639"/>
        <xdr:cNvCxnSpPr/>
      </xdr:nvCxnSpPr>
      <xdr:spPr>
        <a:xfrm>
          <a:off x="12814300" y="13504884"/>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85798</xdr:rowOff>
    </xdr:from>
    <xdr:to>
      <xdr:col>21</xdr:col>
      <xdr:colOff>212725</xdr:colOff>
      <xdr:row>79</xdr:row>
      <xdr:rowOff>15948</xdr:rowOff>
    </xdr:to>
    <xdr:sp macro="" textlink="">
      <xdr:nvSpPr>
        <xdr:cNvPr id="654" name="円/楕円 653"/>
        <xdr:cNvSpPr/>
      </xdr:nvSpPr>
      <xdr:spPr>
        <a:xfrm>
          <a:off x="14541500" y="134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7075</xdr:rowOff>
    </xdr:from>
    <xdr:ext cx="469744" cy="259045"/>
    <xdr:sp macro="" textlink="">
      <xdr:nvSpPr>
        <xdr:cNvPr id="655" name="テキスト ボックス 654"/>
        <xdr:cNvSpPr txBox="1"/>
      </xdr:nvSpPr>
      <xdr:spPr>
        <a:xfrm>
          <a:off x="14357427" y="1355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87035</xdr:rowOff>
    </xdr:from>
    <xdr:to>
      <xdr:col>20</xdr:col>
      <xdr:colOff>9525</xdr:colOff>
      <xdr:row>79</xdr:row>
      <xdr:rowOff>17185</xdr:rowOff>
    </xdr:to>
    <xdr:sp macro="" textlink="">
      <xdr:nvSpPr>
        <xdr:cNvPr id="656" name="円/楕円 655"/>
        <xdr:cNvSpPr/>
      </xdr:nvSpPr>
      <xdr:spPr>
        <a:xfrm>
          <a:off x="13652500" y="134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8312</xdr:rowOff>
    </xdr:from>
    <xdr:ext cx="378565" cy="259045"/>
    <xdr:sp macro="" textlink="">
      <xdr:nvSpPr>
        <xdr:cNvPr id="657" name="テキスト ボックス 656"/>
        <xdr:cNvSpPr txBox="1"/>
      </xdr:nvSpPr>
      <xdr:spPr>
        <a:xfrm>
          <a:off x="13514017" y="135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80984</xdr:rowOff>
    </xdr:from>
    <xdr:to>
      <xdr:col>18</xdr:col>
      <xdr:colOff>492125</xdr:colOff>
      <xdr:row>79</xdr:row>
      <xdr:rowOff>11134</xdr:rowOff>
    </xdr:to>
    <xdr:sp macro="" textlink="">
      <xdr:nvSpPr>
        <xdr:cNvPr id="658" name="円/楕円 657"/>
        <xdr:cNvSpPr/>
      </xdr:nvSpPr>
      <xdr:spPr>
        <a:xfrm>
          <a:off x="12763500" y="13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2261</xdr:rowOff>
    </xdr:from>
    <xdr:ext cx="469744" cy="259045"/>
    <xdr:sp macro="" textlink="">
      <xdr:nvSpPr>
        <xdr:cNvPr id="659" name="テキスト ボックス 658"/>
        <xdr:cNvSpPr txBox="1"/>
      </xdr:nvSpPr>
      <xdr:spPr>
        <a:xfrm>
          <a:off x="12579427" y="1354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150406</xdr:rowOff>
    </xdr:from>
    <xdr:to>
      <xdr:col>23</xdr:col>
      <xdr:colOff>517525</xdr:colOff>
      <xdr:row>98</xdr:row>
      <xdr:rowOff>628</xdr:rowOff>
    </xdr:to>
    <xdr:cxnSp macro="">
      <xdr:nvCxnSpPr>
        <xdr:cNvPr id="688" name="直線コネクタ 687"/>
        <xdr:cNvCxnSpPr/>
      </xdr:nvCxnSpPr>
      <xdr:spPr>
        <a:xfrm flipV="1">
          <a:off x="15481300" y="16781056"/>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628</xdr:rowOff>
    </xdr:from>
    <xdr:to>
      <xdr:col>22</xdr:col>
      <xdr:colOff>365125</xdr:colOff>
      <xdr:row>98</xdr:row>
      <xdr:rowOff>10365</xdr:rowOff>
    </xdr:to>
    <xdr:cxnSp macro="">
      <xdr:nvCxnSpPr>
        <xdr:cNvPr id="691" name="直線コネクタ 690"/>
        <xdr:cNvCxnSpPr/>
      </xdr:nvCxnSpPr>
      <xdr:spPr>
        <a:xfrm flipV="1">
          <a:off x="14592300" y="16802728"/>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10365</xdr:rowOff>
    </xdr:from>
    <xdr:to>
      <xdr:col>21</xdr:col>
      <xdr:colOff>161925</xdr:colOff>
      <xdr:row>98</xdr:row>
      <xdr:rowOff>21879</xdr:rowOff>
    </xdr:to>
    <xdr:cxnSp macro="">
      <xdr:nvCxnSpPr>
        <xdr:cNvPr id="694" name="直線コネクタ 693"/>
        <xdr:cNvCxnSpPr/>
      </xdr:nvCxnSpPr>
      <xdr:spPr>
        <a:xfrm flipV="1">
          <a:off x="13703300" y="1681246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21879</xdr:rowOff>
    </xdr:from>
    <xdr:to>
      <xdr:col>19</xdr:col>
      <xdr:colOff>644525</xdr:colOff>
      <xdr:row>98</xdr:row>
      <xdr:rowOff>27434</xdr:rowOff>
    </xdr:to>
    <xdr:cxnSp macro="">
      <xdr:nvCxnSpPr>
        <xdr:cNvPr id="697" name="直線コネクタ 696"/>
        <xdr:cNvCxnSpPr/>
      </xdr:nvCxnSpPr>
      <xdr:spPr>
        <a:xfrm flipV="1">
          <a:off x="12814300" y="16823979"/>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99606</xdr:rowOff>
    </xdr:from>
    <xdr:to>
      <xdr:col>23</xdr:col>
      <xdr:colOff>568325</xdr:colOff>
      <xdr:row>98</xdr:row>
      <xdr:rowOff>29756</xdr:rowOff>
    </xdr:to>
    <xdr:sp macro="" textlink="">
      <xdr:nvSpPr>
        <xdr:cNvPr id="707" name="円/楕円 706"/>
        <xdr:cNvSpPr/>
      </xdr:nvSpPr>
      <xdr:spPr>
        <a:xfrm>
          <a:off x="162687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14533</xdr:rowOff>
    </xdr:from>
    <xdr:ext cx="534377" cy="259045"/>
    <xdr:sp macro="" textlink="">
      <xdr:nvSpPr>
        <xdr:cNvPr id="708" name="公債費該当値テキスト"/>
        <xdr:cNvSpPr txBox="1"/>
      </xdr:nvSpPr>
      <xdr:spPr>
        <a:xfrm>
          <a:off x="16370300" y="166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121278</xdr:rowOff>
    </xdr:from>
    <xdr:to>
      <xdr:col>22</xdr:col>
      <xdr:colOff>415925</xdr:colOff>
      <xdr:row>98</xdr:row>
      <xdr:rowOff>51428</xdr:rowOff>
    </xdr:to>
    <xdr:sp macro="" textlink="">
      <xdr:nvSpPr>
        <xdr:cNvPr id="709" name="円/楕円 708"/>
        <xdr:cNvSpPr/>
      </xdr:nvSpPr>
      <xdr:spPr>
        <a:xfrm>
          <a:off x="15430500" y="167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42555</xdr:rowOff>
    </xdr:from>
    <xdr:ext cx="534377" cy="259045"/>
    <xdr:sp macro="" textlink="">
      <xdr:nvSpPr>
        <xdr:cNvPr id="710" name="テキスト ボックス 709"/>
        <xdr:cNvSpPr txBox="1"/>
      </xdr:nvSpPr>
      <xdr:spPr>
        <a:xfrm>
          <a:off x="15214111" y="168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131015</xdr:rowOff>
    </xdr:from>
    <xdr:to>
      <xdr:col>21</xdr:col>
      <xdr:colOff>212725</xdr:colOff>
      <xdr:row>98</xdr:row>
      <xdr:rowOff>61165</xdr:rowOff>
    </xdr:to>
    <xdr:sp macro="" textlink="">
      <xdr:nvSpPr>
        <xdr:cNvPr id="711" name="円/楕円 710"/>
        <xdr:cNvSpPr/>
      </xdr:nvSpPr>
      <xdr:spPr>
        <a:xfrm>
          <a:off x="14541500" y="167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52292</xdr:rowOff>
    </xdr:from>
    <xdr:ext cx="534377" cy="259045"/>
    <xdr:sp macro="" textlink="">
      <xdr:nvSpPr>
        <xdr:cNvPr id="712" name="テキスト ボックス 711"/>
        <xdr:cNvSpPr txBox="1"/>
      </xdr:nvSpPr>
      <xdr:spPr>
        <a:xfrm>
          <a:off x="14325111" y="168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142529</xdr:rowOff>
    </xdr:from>
    <xdr:to>
      <xdr:col>20</xdr:col>
      <xdr:colOff>9525</xdr:colOff>
      <xdr:row>98</xdr:row>
      <xdr:rowOff>72679</xdr:rowOff>
    </xdr:to>
    <xdr:sp macro="" textlink="">
      <xdr:nvSpPr>
        <xdr:cNvPr id="713" name="円/楕円 712"/>
        <xdr:cNvSpPr/>
      </xdr:nvSpPr>
      <xdr:spPr>
        <a:xfrm>
          <a:off x="13652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63806</xdr:rowOff>
    </xdr:from>
    <xdr:ext cx="534377" cy="259045"/>
    <xdr:sp macro="" textlink="">
      <xdr:nvSpPr>
        <xdr:cNvPr id="714" name="テキスト ボックス 713"/>
        <xdr:cNvSpPr txBox="1"/>
      </xdr:nvSpPr>
      <xdr:spPr>
        <a:xfrm>
          <a:off x="13436111" y="16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148084</xdr:rowOff>
    </xdr:from>
    <xdr:to>
      <xdr:col>18</xdr:col>
      <xdr:colOff>492125</xdr:colOff>
      <xdr:row>98</xdr:row>
      <xdr:rowOff>78234</xdr:rowOff>
    </xdr:to>
    <xdr:sp macro="" textlink="">
      <xdr:nvSpPr>
        <xdr:cNvPr id="715" name="円/楕円 714"/>
        <xdr:cNvSpPr/>
      </xdr:nvSpPr>
      <xdr:spPr>
        <a:xfrm>
          <a:off x="12763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69361</xdr:rowOff>
    </xdr:from>
    <xdr:ext cx="534377" cy="259045"/>
    <xdr:sp macro="" textlink="">
      <xdr:nvSpPr>
        <xdr:cNvPr id="716" name="テキスト ボックス 715"/>
        <xdr:cNvSpPr txBox="1"/>
      </xdr:nvSpPr>
      <xdr:spPr>
        <a:xfrm>
          <a:off x="12547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目的別歳出の主な特徴は次のとおりである。</a:t>
          </a:r>
          <a:r>
            <a:rPr kumimoji="1" lang="ja-JP" altLang="ja-JP" sz="1300">
              <a:solidFill>
                <a:schemeClr val="dk1"/>
              </a:solidFill>
              <a:effectLst/>
              <a:latin typeface="+mn-lt"/>
              <a:ea typeface="+mn-ea"/>
              <a:cs typeface="+mn-cs"/>
            </a:rPr>
            <a:t>今後は新庁舎の建設事業を予定するなど大規模事業が控えており、</a:t>
          </a:r>
          <a:r>
            <a:rPr kumimoji="1" lang="ja-JP" altLang="en-US" sz="1300">
              <a:solidFill>
                <a:schemeClr val="dk1"/>
              </a:solidFill>
              <a:effectLst/>
              <a:latin typeface="+mn-lt"/>
              <a:ea typeface="+mn-ea"/>
              <a:cs typeface="+mn-cs"/>
            </a:rPr>
            <a:t>総務費及び公債費に</a:t>
          </a:r>
          <a:r>
            <a:rPr kumimoji="1" lang="ja-JP" altLang="ja-JP" sz="1300">
              <a:solidFill>
                <a:schemeClr val="dk1"/>
              </a:solidFill>
              <a:effectLst/>
              <a:latin typeface="+mn-lt"/>
              <a:ea typeface="+mn-ea"/>
              <a:cs typeface="+mn-cs"/>
            </a:rPr>
            <a:t>増加が見込まれる</a:t>
          </a:r>
          <a:r>
            <a:rPr kumimoji="1" lang="ja-JP" altLang="en-US" sz="1300">
              <a:solidFill>
                <a:schemeClr val="dk1"/>
              </a:solidFill>
              <a:effectLst/>
              <a:latin typeface="+mn-lt"/>
              <a:ea typeface="+mn-ea"/>
              <a:cs typeface="+mn-cs"/>
            </a:rPr>
            <a:t>。</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議会費</a:t>
          </a:r>
          <a:r>
            <a:rPr kumimoji="1" lang="en-US" altLang="ja-JP" sz="1300">
              <a:latin typeface="ＭＳ Ｐゴシック"/>
            </a:rPr>
            <a:t>】</a:t>
          </a:r>
          <a:r>
            <a:rPr kumimoji="1" lang="ja-JP" altLang="en-US" sz="1300">
              <a:latin typeface="ＭＳ Ｐゴシック"/>
            </a:rPr>
            <a:t>議員共済会負担金の減少等があり、議会運営に必要な経費の適正化を図っている。</a:t>
          </a:r>
          <a:r>
            <a:rPr kumimoji="1" lang="en-US" altLang="ja-JP" sz="1300">
              <a:latin typeface="ＭＳ Ｐゴシック"/>
            </a:rPr>
            <a:t>【</a:t>
          </a:r>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合併特例債を原資とした地域振興基金の積立事業により、大きく増加した。この事業費は平成２８年度限りの一時的なものであるが、今後平成２９年度から平成３１年度までの継続費として、新庁舎の建設事業を予定しており、総務費については増加が見込まれる。</a:t>
          </a:r>
          <a:r>
            <a:rPr kumimoji="1" lang="en-US" altLang="ja-JP" sz="1300">
              <a:latin typeface="ＭＳ Ｐゴシック"/>
            </a:rPr>
            <a:t>【</a:t>
          </a:r>
          <a:r>
            <a:rPr kumimoji="1" lang="ja-JP" altLang="en-US" sz="1300">
              <a:latin typeface="ＭＳ Ｐゴシック"/>
            </a:rPr>
            <a:t>衛生費</a:t>
          </a:r>
          <a:r>
            <a:rPr kumimoji="1" lang="en-US" altLang="ja-JP" sz="1300">
              <a:latin typeface="ＭＳ Ｐゴシック"/>
            </a:rPr>
            <a:t>】</a:t>
          </a:r>
          <a:r>
            <a:rPr kumimoji="1" lang="ja-JP" altLang="en-US" sz="1300">
              <a:latin typeface="ＭＳ Ｐゴシック"/>
            </a:rPr>
            <a:t>合併処理浄化槽の設置に対する補助金が増えたこと等により、増加した。</a:t>
          </a:r>
          <a:r>
            <a:rPr kumimoji="1" lang="en-US" altLang="ja-JP" sz="1300">
              <a:latin typeface="ＭＳ Ｐゴシック"/>
            </a:rPr>
            <a:t>【</a:t>
          </a:r>
          <a:r>
            <a:rPr kumimoji="1" lang="ja-JP" altLang="en-US" sz="1300">
              <a:latin typeface="ＭＳ Ｐゴシック"/>
            </a:rPr>
            <a:t>商工費</a:t>
          </a:r>
          <a:r>
            <a:rPr kumimoji="1" lang="en-US" altLang="ja-JP" sz="1300">
              <a:latin typeface="ＭＳ Ｐゴシック"/>
            </a:rPr>
            <a:t>】</a:t>
          </a:r>
          <a:r>
            <a:rPr lang="ja-JP" altLang="ja-JP" sz="1300">
              <a:solidFill>
                <a:schemeClr val="dk1"/>
              </a:solidFill>
              <a:effectLst/>
              <a:latin typeface="+mn-lt"/>
              <a:ea typeface="+mn-ea"/>
              <a:cs typeface="+mn-cs"/>
            </a:rPr>
            <a:t>プレミアム付</a:t>
          </a:r>
          <a:r>
            <a:rPr lang="ja-JP" altLang="en-US" sz="1300">
              <a:solidFill>
                <a:schemeClr val="dk1"/>
              </a:solidFill>
              <a:effectLst/>
              <a:latin typeface="+mn-lt"/>
              <a:ea typeface="+mn-ea"/>
              <a:cs typeface="+mn-cs"/>
            </a:rPr>
            <a:t>き</a:t>
          </a:r>
          <a:r>
            <a:rPr lang="ja-JP" altLang="ja-JP" sz="1300">
              <a:solidFill>
                <a:schemeClr val="dk1"/>
              </a:solidFill>
              <a:effectLst/>
              <a:latin typeface="+mn-lt"/>
              <a:ea typeface="+mn-ea"/>
              <a:cs typeface="+mn-cs"/>
            </a:rPr>
            <a:t>商品券発行事業終了による補助金の皆減</a:t>
          </a:r>
          <a:r>
            <a:rPr lang="ja-JP" altLang="en-US" sz="1300">
              <a:solidFill>
                <a:schemeClr val="dk1"/>
              </a:solidFill>
              <a:effectLst/>
              <a:latin typeface="+mn-lt"/>
              <a:ea typeface="+mn-ea"/>
              <a:cs typeface="+mn-cs"/>
            </a:rPr>
            <a:t>や、冬桜の宿神泉に係る地方債の償還終了による観光事業特別会計への繰出金の減少により、減少した。</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土木費</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金比羅橋長寿命化工事や町営グラウンドの整備工事費が終了したこと等により、減少した。</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公債費</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過去に発行した合併特例債や臨時財政対策債の据置期間が終了したこと等によって、公債費が増加した。公債費については、今後新庁舎の建設事業費に合併特例債を活用する予定となっており、更なる増加が見込ま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実質収支額は、町税収入が前年度比で増収になったこと等により引き続き黒字を確保している。実質単年度収支については、財政調整基金への積立てを利子分のみしか行わなかったこと等により、マイナスになっている。今後も、事務事業の見直しや合理化等によって、健全な行財政運営に努めて行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神川町では、一般会計と特別会計７事業及び公営企業会計の水道事業がありますが、各会計とも赤字となっていない。平成２８年度においては、償還終了に伴い住宅資金貸付事業特別会計を廃止した。一般会計からの繰出金については、後期高齢者医療特別会計事業への繰出金がほぼ横ばいとなったものの、国民健康保険事業特別会計への繰出金が大きく減少した。一方で介護保険特別会計への一般会計繰出金は増加しており、高齢化の進展等に伴い、保険給付費等が増加傾向にあるが、抑制に向けた取り組みに努めて行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4TPIUX38\&#12304;&#36001;&#25919;&#29366;&#27841;&#36039;&#26009;&#38598;&#12305;_113832_&#31070;&#24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5.5</v>
          </cell>
        </row>
        <row r="53">
          <cell r="N53">
            <v>46.1</v>
          </cell>
        </row>
        <row r="55">
          <cell r="G55" t="str">
            <v>類似団体内平均値</v>
          </cell>
          <cell r="N55">
            <v>20.2</v>
          </cell>
        </row>
        <row r="57">
          <cell r="N57">
            <v>55.8</v>
          </cell>
        </row>
        <row r="72">
          <cell r="K72" t="str">
            <v>H24</v>
          </cell>
          <cell r="L72" t="str">
            <v>H25</v>
          </cell>
          <cell r="M72" t="str">
            <v>H26</v>
          </cell>
          <cell r="N72" t="str">
            <v>H27</v>
          </cell>
          <cell r="O72" t="str">
            <v>H28</v>
          </cell>
        </row>
        <row r="73">
          <cell r="G73" t="str">
            <v>当該団体値</v>
          </cell>
          <cell r="K73">
            <v>22.2</v>
          </cell>
          <cell r="L73">
            <v>9.6</v>
          </cell>
          <cell r="M73">
            <v>18.100000000000001</v>
          </cell>
          <cell r="N73">
            <v>5.5</v>
          </cell>
          <cell r="O73">
            <v>11.8</v>
          </cell>
        </row>
        <row r="75">
          <cell r="K75">
            <v>6.5</v>
          </cell>
          <cell r="L75">
            <v>5.9</v>
          </cell>
          <cell r="M75">
            <v>5.3</v>
          </cell>
          <cell r="N75">
            <v>4.7</v>
          </cell>
          <cell r="O75">
            <v>4.5</v>
          </cell>
        </row>
        <row r="77">
          <cell r="G77" t="str">
            <v>類似団体内平均値</v>
          </cell>
          <cell r="K77">
            <v>34.299999999999997</v>
          </cell>
          <cell r="L77">
            <v>24.3</v>
          </cell>
          <cell r="M77">
            <v>0</v>
          </cell>
          <cell r="N77">
            <v>20.2</v>
          </cell>
          <cell r="O77">
            <v>38.5</v>
          </cell>
        </row>
        <row r="79">
          <cell r="K79">
            <v>10.4</v>
          </cell>
          <cell r="L79">
            <v>9.8000000000000007</v>
          </cell>
          <cell r="M79">
            <v>8.5</v>
          </cell>
          <cell r="N79">
            <v>9.3000000000000007</v>
          </cell>
          <cell r="O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41" sqref="E41:S4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6965456</v>
      </c>
      <c r="BO4" s="411"/>
      <c r="BP4" s="411"/>
      <c r="BQ4" s="411"/>
      <c r="BR4" s="411"/>
      <c r="BS4" s="411"/>
      <c r="BT4" s="411"/>
      <c r="BU4" s="412"/>
      <c r="BV4" s="410">
        <v>6698438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10.3</v>
      </c>
      <c r="CU4" s="588"/>
      <c r="CV4" s="588"/>
      <c r="CW4" s="588"/>
      <c r="CX4" s="588"/>
      <c r="CY4" s="588"/>
      <c r="CZ4" s="588"/>
      <c r="DA4" s="589"/>
      <c r="DB4" s="587">
        <v>12.7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6533500</v>
      </c>
      <c r="BO5" s="416"/>
      <c r="BP5" s="416"/>
      <c r="BQ5" s="416"/>
      <c r="BR5" s="416"/>
      <c r="BS5" s="416"/>
      <c r="BT5" s="416"/>
      <c r="BU5" s="417"/>
      <c r="BV5" s="415">
        <v>6138068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79.8</v>
      </c>
      <c r="CU5" s="386"/>
      <c r="CV5" s="386"/>
      <c r="CW5" s="386"/>
      <c r="CX5" s="386"/>
      <c r="CY5" s="386"/>
      <c r="CZ5" s="386"/>
      <c r="DA5" s="387"/>
      <c r="DB5" s="385">
        <v>78.099999999999994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431956</v>
      </c>
      <c r="BO6" s="416"/>
      <c r="BP6" s="416"/>
      <c r="BQ6" s="416"/>
      <c r="BR6" s="416"/>
      <c r="BS6" s="416"/>
      <c r="BT6" s="416"/>
      <c r="BU6" s="417"/>
      <c r="BV6" s="415">
        <v>560370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84.1</v>
      </c>
      <c r="CU6" s="562"/>
      <c r="CV6" s="562"/>
      <c r="CW6" s="562"/>
      <c r="CX6" s="562"/>
      <c r="CY6" s="562"/>
      <c r="CZ6" s="562"/>
      <c r="DA6" s="563"/>
      <c r="DB6" s="561">
        <v>82.2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33900</v>
      </c>
      <c r="BO7" s="416"/>
      <c r="BP7" s="416"/>
      <c r="BQ7" s="416"/>
      <c r="BR7" s="416"/>
      <c r="BS7" s="416"/>
      <c r="BT7" s="416"/>
      <c r="BU7" s="417"/>
      <c r="BV7" s="415">
        <v>58958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3874706</v>
      </c>
      <c r="CU7" s="416"/>
      <c r="CV7" s="416"/>
      <c r="CW7" s="416"/>
      <c r="CX7" s="416"/>
      <c r="CY7" s="416"/>
      <c r="CZ7" s="416"/>
      <c r="DA7" s="417"/>
      <c r="DB7" s="415">
        <v>3954590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398056</v>
      </c>
      <c r="BO8" s="416"/>
      <c r="BP8" s="416"/>
      <c r="BQ8" s="416"/>
      <c r="BR8" s="416"/>
      <c r="BS8" s="416"/>
      <c r="BT8" s="416"/>
      <c r="BU8" s="417"/>
      <c r="BV8" s="415">
        <v>501412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0.53</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13730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-103356</v>
      </c>
      <c r="BO9" s="416"/>
      <c r="BP9" s="416"/>
      <c r="BQ9" s="416"/>
      <c r="BR9" s="416"/>
      <c r="BS9" s="416"/>
      <c r="BT9" s="416"/>
      <c r="BU9" s="417"/>
      <c r="BV9" s="415">
        <v>24458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8.9</v>
      </c>
      <c r="CU9" s="386"/>
      <c r="CV9" s="386"/>
      <c r="CW9" s="386"/>
      <c r="CX9" s="386"/>
      <c r="CY9" s="386"/>
      <c r="CZ9" s="386"/>
      <c r="DA9" s="387"/>
      <c r="DB9" s="385">
        <v>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14470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526</v>
      </c>
      <c r="BO10" s="416"/>
      <c r="BP10" s="416"/>
      <c r="BQ10" s="416"/>
      <c r="BR10" s="416"/>
      <c r="BS10" s="416"/>
      <c r="BT10" s="416"/>
      <c r="BU10" s="417"/>
      <c r="BV10" s="415">
        <v>120211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13943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13634</v>
      </c>
      <c r="S13" s="517"/>
      <c r="T13" s="517"/>
      <c r="U13" s="517"/>
      <c r="V13" s="518"/>
      <c r="W13" s="504" t="s">
        <v>124</v>
      </c>
      <c r="X13" s="428"/>
      <c r="Y13" s="428"/>
      <c r="Z13" s="428"/>
      <c r="AA13" s="428"/>
      <c r="AB13" s="429"/>
      <c r="AC13" s="391">
        <v>606</v>
      </c>
      <c r="AD13" s="392"/>
      <c r="AE13" s="392"/>
      <c r="AF13" s="392"/>
      <c r="AG13" s="393"/>
      <c r="AH13" s="391">
        <v>684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-102830</v>
      </c>
      <c r="BO13" s="416"/>
      <c r="BP13" s="416"/>
      <c r="BQ13" s="416"/>
      <c r="BR13" s="416"/>
      <c r="BS13" s="416"/>
      <c r="BT13" s="416"/>
      <c r="BU13" s="417"/>
      <c r="BV13" s="415">
        <v>144669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4.5</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14027</v>
      </c>
      <c r="S14" s="517"/>
      <c r="T14" s="517"/>
      <c r="U14" s="517"/>
      <c r="V14" s="518"/>
      <c r="W14" s="519"/>
      <c r="X14" s="431"/>
      <c r="Y14" s="431"/>
      <c r="Z14" s="431"/>
      <c r="AA14" s="431"/>
      <c r="AB14" s="432"/>
      <c r="AC14" s="509">
        <v>9</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11.8</v>
      </c>
      <c r="CU14" s="488"/>
      <c r="CV14" s="488"/>
      <c r="CW14" s="488"/>
      <c r="CX14" s="488"/>
      <c r="CY14" s="488"/>
      <c r="CZ14" s="488"/>
      <c r="DA14" s="489"/>
      <c r="DB14" s="520">
        <v>5.5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13746</v>
      </c>
      <c r="S15" s="517"/>
      <c r="T15" s="517"/>
      <c r="U15" s="517"/>
      <c r="V15" s="518"/>
      <c r="W15" s="504" t="s">
        <v>131</v>
      </c>
      <c r="X15" s="428"/>
      <c r="Y15" s="428"/>
      <c r="Z15" s="428"/>
      <c r="AA15" s="428"/>
      <c r="AB15" s="429"/>
      <c r="AC15" s="391">
        <v>2601</v>
      </c>
      <c r="AD15" s="392"/>
      <c r="AE15" s="392"/>
      <c r="AF15" s="392"/>
      <c r="AG15" s="393"/>
      <c r="AH15" s="391">
        <v>2742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1627100</v>
      </c>
      <c r="BO15" s="411"/>
      <c r="BP15" s="411"/>
      <c r="BQ15" s="411"/>
      <c r="BR15" s="411"/>
      <c r="BS15" s="411"/>
      <c r="BT15" s="411"/>
      <c r="BU15" s="412"/>
      <c r="BV15" s="410">
        <v>1597879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38.799999999999997</v>
      </c>
      <c r="AD16" s="510"/>
      <c r="AE16" s="510"/>
      <c r="AF16" s="510"/>
      <c r="AG16" s="511"/>
      <c r="AH16" s="509">
        <v>39.200000000000003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3092600</v>
      </c>
      <c r="BO16" s="416"/>
      <c r="BP16" s="416"/>
      <c r="BQ16" s="416"/>
      <c r="BR16" s="416"/>
      <c r="BS16" s="416"/>
      <c r="BT16" s="416"/>
      <c r="BU16" s="417"/>
      <c r="BV16" s="415">
        <v>3037703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3499</v>
      </c>
      <c r="AD17" s="392"/>
      <c r="AE17" s="392"/>
      <c r="AF17" s="392"/>
      <c r="AG17" s="393"/>
      <c r="AH17" s="391">
        <v>3565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2060400</v>
      </c>
      <c r="BO17" s="416"/>
      <c r="BP17" s="416"/>
      <c r="BQ17" s="416"/>
      <c r="BR17" s="416"/>
      <c r="BS17" s="416"/>
      <c r="BT17" s="416"/>
      <c r="BU17" s="417"/>
      <c r="BV17" s="415">
        <v>2021387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47.4</v>
      </c>
      <c r="M18" s="480"/>
      <c r="N18" s="480"/>
      <c r="O18" s="480"/>
      <c r="P18" s="480"/>
      <c r="Q18" s="480"/>
      <c r="R18" s="481"/>
      <c r="S18" s="481"/>
      <c r="T18" s="481"/>
      <c r="U18" s="481"/>
      <c r="V18" s="482"/>
      <c r="W18" s="496"/>
      <c r="X18" s="497"/>
      <c r="Y18" s="497"/>
      <c r="Z18" s="497"/>
      <c r="AA18" s="497"/>
      <c r="AB18" s="505"/>
      <c r="AC18" s="379">
        <v>52.2</v>
      </c>
      <c r="AD18" s="380"/>
      <c r="AE18" s="380"/>
      <c r="AF18" s="380"/>
      <c r="AG18" s="483"/>
      <c r="AH18" s="379">
        <v>51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3132020</v>
      </c>
      <c r="BO18" s="416"/>
      <c r="BP18" s="416"/>
      <c r="BQ18" s="416"/>
      <c r="BR18" s="416"/>
      <c r="BS18" s="416"/>
      <c r="BT18" s="416"/>
      <c r="BU18" s="417"/>
      <c r="BV18" s="415">
        <v>3113667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290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4757767</v>
      </c>
      <c r="BO19" s="416"/>
      <c r="BP19" s="416"/>
      <c r="BQ19" s="416"/>
      <c r="BR19" s="416"/>
      <c r="BS19" s="416"/>
      <c r="BT19" s="416"/>
      <c r="BU19" s="417"/>
      <c r="BV19" s="415">
        <v>5005290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5033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5974964</v>
      </c>
      <c r="BO23" s="416"/>
      <c r="BP23" s="416"/>
      <c r="BQ23" s="416"/>
      <c r="BR23" s="416"/>
      <c r="BS23" s="416"/>
      <c r="BT23" s="416"/>
      <c r="BU23" s="417"/>
      <c r="BV23" s="415">
        <v>4895989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6869</v>
      </c>
      <c r="R24" s="392"/>
      <c r="S24" s="392"/>
      <c r="T24" s="392"/>
      <c r="U24" s="392"/>
      <c r="V24" s="393"/>
      <c r="W24" s="457"/>
      <c r="X24" s="448"/>
      <c r="Y24" s="449"/>
      <c r="Z24" s="388" t="s">
        <v>155</v>
      </c>
      <c r="AA24" s="389"/>
      <c r="AB24" s="389"/>
      <c r="AC24" s="389"/>
      <c r="AD24" s="389"/>
      <c r="AE24" s="389"/>
      <c r="AF24" s="389"/>
      <c r="AG24" s="390"/>
      <c r="AH24" s="391">
        <v>115</v>
      </c>
      <c r="AI24" s="392"/>
      <c r="AJ24" s="392"/>
      <c r="AK24" s="392"/>
      <c r="AL24" s="393"/>
      <c r="AM24" s="391">
        <v>341550</v>
      </c>
      <c r="AN24" s="392"/>
      <c r="AO24" s="392"/>
      <c r="AP24" s="392"/>
      <c r="AQ24" s="392"/>
      <c r="AR24" s="393"/>
      <c r="AS24" s="391">
        <v>2970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2268053</v>
      </c>
      <c r="BO24" s="416"/>
      <c r="BP24" s="416"/>
      <c r="BQ24" s="416"/>
      <c r="BR24" s="416"/>
      <c r="BS24" s="416"/>
      <c r="BT24" s="416"/>
      <c r="BU24" s="417"/>
      <c r="BV24" s="415">
        <v>2268857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6010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285964</v>
      </c>
      <c r="BO25" s="411"/>
      <c r="BP25" s="411"/>
      <c r="BQ25" s="411"/>
      <c r="BR25" s="411"/>
      <c r="BS25" s="411"/>
      <c r="BT25" s="411"/>
      <c r="BU25" s="412"/>
      <c r="BV25" s="410">
        <v>409677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5650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3010</v>
      </c>
      <c r="R27" s="392"/>
      <c r="S27" s="392"/>
      <c r="T27" s="392"/>
      <c r="U27" s="392"/>
      <c r="V27" s="393"/>
      <c r="W27" s="457"/>
      <c r="X27" s="448"/>
      <c r="Y27" s="449"/>
      <c r="Z27" s="388" t="s">
        <v>165</v>
      </c>
      <c r="AA27" s="389"/>
      <c r="AB27" s="389"/>
      <c r="AC27" s="389"/>
      <c r="AD27" s="389"/>
      <c r="AE27" s="389"/>
      <c r="AF27" s="389"/>
      <c r="AG27" s="390"/>
      <c r="AH27" s="391">
        <v>9</v>
      </c>
      <c r="AI27" s="392"/>
      <c r="AJ27" s="392"/>
      <c r="AK27" s="392"/>
      <c r="AL27" s="393"/>
      <c r="AM27" s="391">
        <v>26959</v>
      </c>
      <c r="AN27" s="392"/>
      <c r="AO27" s="392"/>
      <c r="AP27" s="392"/>
      <c r="AQ27" s="392"/>
      <c r="AR27" s="393"/>
      <c r="AS27" s="391">
        <v>2995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2440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1077839</v>
      </c>
      <c r="BO28" s="411"/>
      <c r="BP28" s="411"/>
      <c r="BQ28" s="411"/>
      <c r="BR28" s="411"/>
      <c r="BS28" s="411"/>
      <c r="BT28" s="411"/>
      <c r="BU28" s="412"/>
      <c r="BV28" s="410">
        <v>1077313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12</v>
      </c>
      <c r="M29" s="392"/>
      <c r="N29" s="392"/>
      <c r="O29" s="392"/>
      <c r="P29" s="393"/>
      <c r="Q29" s="391">
        <v>2170</v>
      </c>
      <c r="R29" s="392"/>
      <c r="S29" s="392"/>
      <c r="T29" s="392"/>
      <c r="U29" s="392"/>
      <c r="V29" s="393"/>
      <c r="W29" s="458"/>
      <c r="X29" s="459"/>
      <c r="Y29" s="460"/>
      <c r="Z29" s="388" t="s">
        <v>172</v>
      </c>
      <c r="AA29" s="389"/>
      <c r="AB29" s="389"/>
      <c r="AC29" s="389"/>
      <c r="AD29" s="389"/>
      <c r="AE29" s="389"/>
      <c r="AF29" s="389"/>
      <c r="AG29" s="390"/>
      <c r="AH29" s="391">
        <v>124</v>
      </c>
      <c r="AI29" s="392"/>
      <c r="AJ29" s="392"/>
      <c r="AK29" s="392"/>
      <c r="AL29" s="393"/>
      <c r="AM29" s="391">
        <v>368509</v>
      </c>
      <c r="AN29" s="392"/>
      <c r="AO29" s="392"/>
      <c r="AP29" s="392"/>
      <c r="AQ29" s="392"/>
      <c r="AR29" s="393"/>
      <c r="AS29" s="391">
        <v>2972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539005</v>
      </c>
      <c r="BO29" s="416"/>
      <c r="BP29" s="416"/>
      <c r="BQ29" s="416"/>
      <c r="BR29" s="416"/>
      <c r="BS29" s="416"/>
      <c r="BT29" s="416"/>
      <c r="BU29" s="417"/>
      <c r="BV29" s="415">
        <v>441304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3349780</v>
      </c>
      <c r="BO30" s="419"/>
      <c r="BP30" s="419"/>
      <c r="BQ30" s="419"/>
      <c r="BR30" s="419"/>
      <c r="BS30" s="419"/>
      <c r="BT30" s="419"/>
      <c r="BU30" s="420"/>
      <c r="BV30" s="418">
        <v>1897611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児玉郡市広域市町村圏組合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住宅資金貸付事業特別会計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観光事業特別会計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町営バス事業特別会計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彩の国人づくり広域連合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1" sqref="C41:S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9.93</v>
      </c>
      <c r="G34" s="33">
        <v>10.56</v>
      </c>
      <c r="H34" s="33">
        <v>12.08</v>
      </c>
      <c r="I34" s="33">
        <v>12.62</v>
      </c>
      <c r="J34" s="34">
        <v>10.24</v>
      </c>
      <c r="K34" s="22"/>
      <c r="L34" s="22"/>
      <c r="M34" s="22"/>
      <c r="N34" s="22"/>
      <c r="O34" s="22"/>
      <c r="P34" s="22"/>
    </row>
    <row r="35" spans="1:16" ht="39" customHeight="1">
      <c r="A35" s="22"/>
      <c r="B35" s="35"/>
      <c r="C35" s="1178" t="s">
        <v>530</v>
      </c>
      <c r="D35" s="1179"/>
      <c r="E35" s="1180"/>
      <c r="F35" s="36">
        <v>6.86</v>
      </c>
      <c r="G35" s="37">
        <v>7.23</v>
      </c>
      <c r="H35" s="37">
        <v>6.03</v>
      </c>
      <c r="I35" s="37">
        <v>7.82</v>
      </c>
      <c r="J35" s="38">
        <v>6.91</v>
      </c>
      <c r="K35" s="22"/>
      <c r="L35" s="22"/>
      <c r="M35" s="22"/>
      <c r="N35" s="22"/>
      <c r="O35" s="22"/>
      <c r="P35" s="22"/>
    </row>
    <row r="36" spans="1:16" ht="39" customHeight="1">
      <c r="A36" s="22"/>
      <c r="B36" s="35"/>
      <c r="C36" s="1178" t="s">
        <v>531</v>
      </c>
      <c r="D36" s="1179"/>
      <c r="E36" s="1180"/>
      <c r="F36" s="36">
        <v>2.97</v>
      </c>
      <c r="G36" s="37">
        <v>4.0199999999999996</v>
      </c>
      <c r="H36" s="37">
        <v>3.9</v>
      </c>
      <c r="I36" s="37">
        <v>5.05</v>
      </c>
      <c r="J36" s="38">
        <v>4.8499999999999996</v>
      </c>
      <c r="K36" s="22"/>
      <c r="L36" s="22"/>
      <c r="M36" s="22"/>
      <c r="N36" s="22"/>
      <c r="O36" s="22"/>
      <c r="P36" s="22"/>
    </row>
    <row r="37" spans="1:16" ht="39" customHeight="1">
      <c r="A37" s="22"/>
      <c r="B37" s="35"/>
      <c r="C37" s="1178" t="s">
        <v>532</v>
      </c>
      <c r="D37" s="1179"/>
      <c r="E37" s="1180"/>
      <c r="F37" s="36">
        <v>0.69</v>
      </c>
      <c r="G37" s="37">
        <v>0.44</v>
      </c>
      <c r="H37" s="37">
        <v>0.63</v>
      </c>
      <c r="I37" s="37">
        <v>1.1599999999999999</v>
      </c>
      <c r="J37" s="38">
        <v>1.47</v>
      </c>
      <c r="K37" s="22"/>
      <c r="L37" s="22"/>
      <c r="M37" s="22"/>
      <c r="N37" s="22"/>
      <c r="O37" s="22"/>
      <c r="P37" s="22"/>
    </row>
    <row r="38" spans="1:16" ht="39" customHeight="1">
      <c r="A38" s="22"/>
      <c r="B38" s="35"/>
      <c r="C38" s="1178" t="s">
        <v>533</v>
      </c>
      <c r="D38" s="1179"/>
      <c r="E38" s="1180"/>
      <c r="F38" s="36">
        <v>0.15</v>
      </c>
      <c r="G38" s="37">
        <v>0.24</v>
      </c>
      <c r="H38" s="37">
        <v>0.33</v>
      </c>
      <c r="I38" s="37">
        <v>0.19</v>
      </c>
      <c r="J38" s="38">
        <v>0.23</v>
      </c>
      <c r="K38" s="22"/>
      <c r="L38" s="22"/>
      <c r="M38" s="22"/>
      <c r="N38" s="22"/>
      <c r="O38" s="22"/>
      <c r="P38" s="22"/>
    </row>
    <row r="39" spans="1:16" ht="39" customHeight="1">
      <c r="A39" s="22"/>
      <c r="B39" s="35"/>
      <c r="C39" s="1178" t="s">
        <v>534</v>
      </c>
      <c r="D39" s="1179"/>
      <c r="E39" s="1180"/>
      <c r="F39" s="36">
        <v>0.7</v>
      </c>
      <c r="G39" s="37">
        <v>0.1</v>
      </c>
      <c r="H39" s="37">
        <v>0.03</v>
      </c>
      <c r="I39" s="37">
        <v>0.02</v>
      </c>
      <c r="J39" s="38">
        <v>0.1</v>
      </c>
      <c r="K39" s="22"/>
      <c r="L39" s="22"/>
      <c r="M39" s="22"/>
      <c r="N39" s="22"/>
      <c r="O39" s="22"/>
      <c r="P39" s="22"/>
    </row>
    <row r="40" spans="1:16" ht="39" customHeight="1">
      <c r="A40" s="22"/>
      <c r="B40" s="35"/>
      <c r="C40" s="1178" t="s">
        <v>535</v>
      </c>
      <c r="D40" s="1179"/>
      <c r="E40" s="1180"/>
      <c r="F40" s="36">
        <v>0.01</v>
      </c>
      <c r="G40" s="37">
        <v>0.01</v>
      </c>
      <c r="H40" s="37">
        <v>0.01</v>
      </c>
      <c r="I40" s="37">
        <v>0.02</v>
      </c>
      <c r="J40" s="38">
        <v>0.04</v>
      </c>
      <c r="K40" s="22"/>
      <c r="L40" s="22"/>
      <c r="M40" s="22"/>
      <c r="N40" s="22"/>
      <c r="O40" s="22"/>
      <c r="P40" s="22"/>
    </row>
    <row r="41" spans="1:16" ht="39" customHeight="1">
      <c r="A41" s="22"/>
      <c r="B41" s="35"/>
      <c r="C41" s="1178" t="s">
        <v>536</v>
      </c>
      <c r="D41" s="1179"/>
      <c r="E41" s="1180"/>
      <c r="F41" s="36">
        <v>0.01</v>
      </c>
      <c r="G41" s="37">
        <v>0.01</v>
      </c>
      <c r="H41" s="37">
        <v>0.03</v>
      </c>
      <c r="I41" s="37">
        <v>0.02</v>
      </c>
      <c r="J41" s="38">
        <v>0.02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0.02</v>
      </c>
      <c r="G43" s="42">
        <v>0</v>
      </c>
      <c r="H43" s="42">
        <v>0.01</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E41" sqref="E41:S4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355</v>
      </c>
      <c r="L45" s="60">
        <v>364</v>
      </c>
      <c r="M45" s="60">
        <v>380</v>
      </c>
      <c r="N45" s="60">
        <v>396</v>
      </c>
      <c r="O45" s="61">
        <v>434</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91</v>
      </c>
      <c r="L48" s="64">
        <v>94</v>
      </c>
      <c r="M48" s="64">
        <v>104</v>
      </c>
      <c r="N48" s="64">
        <v>114</v>
      </c>
      <c r="O48" s="65">
        <v>89</v>
      </c>
      <c r="P48" s="48"/>
      <c r="Q48" s="48"/>
      <c r="R48" s="48"/>
      <c r="S48" s="48"/>
      <c r="T48" s="48"/>
      <c r="U48" s="48"/>
    </row>
    <row r="49" spans="1:21" ht="30.75" customHeight="1">
      <c r="A49" s="48"/>
      <c r="B49" s="1196"/>
      <c r="C49" s="1197"/>
      <c r="D49" s="62"/>
      <c r="E49" s="1188" t="s">
        <v>16</v>
      </c>
      <c r="F49" s="1188"/>
      <c r="G49" s="1188"/>
      <c r="H49" s="1188"/>
      <c r="I49" s="1188"/>
      <c r="J49" s="1189"/>
      <c r="K49" s="63">
        <v>163</v>
      </c>
      <c r="L49" s="64">
        <v>147</v>
      </c>
      <c r="M49" s="64">
        <v>70</v>
      </c>
      <c r="N49" s="64">
        <v>45</v>
      </c>
      <c r="O49" s="65">
        <v>52</v>
      </c>
      <c r="P49" s="48"/>
      <c r="Q49" s="48"/>
      <c r="R49" s="48"/>
      <c r="S49" s="48"/>
      <c r="T49" s="48"/>
      <c r="U49" s="48"/>
    </row>
    <row r="50" spans="1:21" ht="30.75" customHeight="1">
      <c r="A50" s="48"/>
      <c r="B50" s="1196"/>
      <c r="C50" s="1197"/>
      <c r="D50" s="62"/>
      <c r="E50" s="1188" t="s">
        <v>17</v>
      </c>
      <c r="F50" s="1188"/>
      <c r="G50" s="1188"/>
      <c r="H50" s="1188"/>
      <c r="I50" s="1188"/>
      <c r="J50" s="1189"/>
      <c r="K50" s="63">
        <v>96</v>
      </c>
      <c r="L50" s="64">
        <v>94</v>
      </c>
      <c r="M50" s="64">
        <v>92</v>
      </c>
      <c r="N50" s="64">
        <v>92</v>
      </c>
      <c r="O50" s="65">
        <v>85</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489</v>
      </c>
      <c r="L52" s="64">
        <v>497</v>
      </c>
      <c r="M52" s="64">
        <v>509</v>
      </c>
      <c r="N52" s="64">
        <v>486</v>
      </c>
      <c r="O52" s="65">
        <v>485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216</v>
      </c>
      <c r="L53" s="69">
        <v>202</v>
      </c>
      <c r="M53" s="69">
        <v>137</v>
      </c>
      <c r="N53" s="69">
        <v>161</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1" sqref="E41:S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3742</v>
      </c>
      <c r="J41" s="83">
        <v>3942</v>
      </c>
      <c r="K41" s="83">
        <v>4625</v>
      </c>
      <c r="L41" s="83">
        <v>4896</v>
      </c>
      <c r="M41" s="84">
        <v>5975</v>
      </c>
    </row>
    <row r="42" spans="2:13" ht="27.75" customHeight="1">
      <c r="B42" s="1204"/>
      <c r="C42" s="1205"/>
      <c r="D42" s="85"/>
      <c r="E42" s="1208" t="s">
        <v>26</v>
      </c>
      <c r="F42" s="1208"/>
      <c r="G42" s="1208"/>
      <c r="H42" s="1209"/>
      <c r="I42" s="86">
        <v>520</v>
      </c>
      <c r="J42" s="87">
        <v>430</v>
      </c>
      <c r="K42" s="87">
        <v>342</v>
      </c>
      <c r="L42" s="87">
        <v>256</v>
      </c>
      <c r="M42" s="88">
        <v>167</v>
      </c>
    </row>
    <row r="43" spans="2:13" ht="27.75" customHeight="1">
      <c r="B43" s="1204"/>
      <c r="C43" s="1205"/>
      <c r="D43" s="85"/>
      <c r="E43" s="1208" t="s">
        <v>27</v>
      </c>
      <c r="F43" s="1208"/>
      <c r="G43" s="1208"/>
      <c r="H43" s="1209"/>
      <c r="I43" s="86">
        <v>1534</v>
      </c>
      <c r="J43" s="87">
        <v>1513</v>
      </c>
      <c r="K43" s="87">
        <v>1522</v>
      </c>
      <c r="L43" s="87">
        <v>1453</v>
      </c>
      <c r="M43" s="88">
        <v>1434</v>
      </c>
    </row>
    <row r="44" spans="2:13" ht="27.75" customHeight="1">
      <c r="B44" s="1204"/>
      <c r="C44" s="1205"/>
      <c r="D44" s="85"/>
      <c r="E44" s="1208" t="s">
        <v>28</v>
      </c>
      <c r="F44" s="1208"/>
      <c r="G44" s="1208"/>
      <c r="H44" s="1209"/>
      <c r="I44" s="86">
        <v>245</v>
      </c>
      <c r="J44" s="87">
        <v>130</v>
      </c>
      <c r="K44" s="87">
        <v>302</v>
      </c>
      <c r="L44" s="87">
        <v>301</v>
      </c>
      <c r="M44" s="88">
        <v>336</v>
      </c>
    </row>
    <row r="45" spans="2:13" ht="27.75" customHeight="1">
      <c r="B45" s="1204"/>
      <c r="C45" s="1205"/>
      <c r="D45" s="85"/>
      <c r="E45" s="1208" t="s">
        <v>29</v>
      </c>
      <c r="F45" s="1208"/>
      <c r="G45" s="1208"/>
      <c r="H45" s="1209"/>
      <c r="I45" s="86">
        <v>2116</v>
      </c>
      <c r="J45" s="87">
        <v>1878</v>
      </c>
      <c r="K45" s="87">
        <v>1819</v>
      </c>
      <c r="L45" s="87">
        <v>1618</v>
      </c>
      <c r="M45" s="88">
        <v>1649</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2229</v>
      </c>
      <c r="J50" s="87">
        <v>2140</v>
      </c>
      <c r="K50" s="87">
        <v>2030</v>
      </c>
      <c r="L50" s="87">
        <v>2160</v>
      </c>
      <c r="M50" s="88">
        <v>2229</v>
      </c>
    </row>
    <row r="51" spans="2:13" ht="27.75" customHeight="1">
      <c r="B51" s="1204"/>
      <c r="C51" s="1205"/>
      <c r="D51" s="85"/>
      <c r="E51" s="1208" t="s">
        <v>36</v>
      </c>
      <c r="F51" s="1208"/>
      <c r="G51" s="1208"/>
      <c r="H51" s="1209"/>
      <c r="I51" s="86">
        <v>89</v>
      </c>
      <c r="J51" s="87">
        <v>79</v>
      </c>
      <c r="K51" s="87">
        <v>75</v>
      </c>
      <c r="L51" s="87">
        <v>68</v>
      </c>
      <c r="M51" s="88">
        <v>61</v>
      </c>
    </row>
    <row r="52" spans="2:13" ht="27.75" customHeight="1">
      <c r="B52" s="1206"/>
      <c r="C52" s="1207"/>
      <c r="D52" s="85"/>
      <c r="E52" s="1208" t="s">
        <v>37</v>
      </c>
      <c r="F52" s="1208"/>
      <c r="G52" s="1208"/>
      <c r="H52" s="1209"/>
      <c r="I52" s="86">
        <v>5065</v>
      </c>
      <c r="J52" s="87">
        <v>5339</v>
      </c>
      <c r="K52" s="87">
        <v>5881</v>
      </c>
      <c r="L52" s="87">
        <v>6103</v>
      </c>
      <c r="M52" s="88">
        <v>6869</v>
      </c>
    </row>
    <row r="53" spans="2:13" ht="27.75" customHeight="1" thickBot="1">
      <c r="B53" s="1210" t="s">
        <v>21</v>
      </c>
      <c r="C53" s="1211"/>
      <c r="D53" s="92"/>
      <c r="E53" s="1212" t="s">
        <v>38</v>
      </c>
      <c r="F53" s="1212"/>
      <c r="G53" s="1212"/>
      <c r="H53" s="1213"/>
      <c r="I53" s="93">
        <v>774</v>
      </c>
      <c r="J53" s="94">
        <v>335</v>
      </c>
      <c r="K53" s="94">
        <v>622</v>
      </c>
      <c r="L53" s="94">
        <v>193</v>
      </c>
      <c r="M53" s="95">
        <v>403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553</v>
      </c>
      <c r="H51" s="1234"/>
      <c r="I51" s="1239" t="s">
        <v>554</v>
      </c>
      <c r="J51" s="1239"/>
      <c r="K51" s="1241"/>
      <c r="L51" s="1241"/>
      <c r="M51" s="1241"/>
      <c r="N51" s="1242">
        <v>5.5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2">
        <v>46.1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555</v>
      </c>
      <c r="H55" s="1245"/>
      <c r="I55" s="1243" t="s">
        <v>554</v>
      </c>
      <c r="J55" s="1243"/>
      <c r="K55" s="1241"/>
      <c r="L55" s="1241"/>
      <c r="M55" s="1241"/>
      <c r="N55" s="1242">
        <v>20.2</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560</v>
      </c>
      <c r="J57" s="1253"/>
      <c r="K57" s="1250"/>
      <c r="L57" s="1250"/>
      <c r="M57" s="1250"/>
      <c r="N57" s="1252">
        <v>55.8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553</v>
      </c>
      <c r="H73" s="1234"/>
      <c r="I73" s="1239" t="s">
        <v>554</v>
      </c>
      <c r="J73" s="1239"/>
      <c r="K73" s="1254">
        <v>22.2</v>
      </c>
      <c r="L73" s="1254">
        <v>9.6</v>
      </c>
      <c r="M73" s="1242">
        <v>18.100000000000001</v>
      </c>
      <c r="N73" s="1242">
        <v>5.5</v>
      </c>
      <c r="O73" s="1242">
        <v>11.8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52">
        <v>6.5</v>
      </c>
      <c r="L75" s="1252">
        <v>5.9</v>
      </c>
      <c r="M75" s="1252">
        <v>5.3</v>
      </c>
      <c r="N75" s="1252">
        <v>4.7</v>
      </c>
      <c r="O75" s="1252">
        <v>4.5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555</v>
      </c>
      <c r="H77" s="1245"/>
      <c r="I77" s="1243" t="s">
        <v>554</v>
      </c>
      <c r="J77" s="1243"/>
      <c r="K77" s="1254">
        <v>34.299999999999997</v>
      </c>
      <c r="L77" s="1254">
        <v>24.3</v>
      </c>
      <c r="M77" s="1242">
        <v>0</v>
      </c>
      <c r="N77" s="1242">
        <v>20.2</v>
      </c>
      <c r="O77" s="1242">
        <v>38.5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558</v>
      </c>
      <c r="J79" s="1253"/>
      <c r="K79" s="1256">
        <v>10.4</v>
      </c>
      <c r="L79" s="1256">
        <v>9.8000000000000007</v>
      </c>
      <c r="M79" s="1256">
        <v>8.5</v>
      </c>
      <c r="N79" s="1256">
        <v>9.3000000000000007</v>
      </c>
      <c r="O79" s="1256">
        <v>9.1999999999999993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18525</v>
      </c>
      <c r="E3" s="118"/>
      <c r="F3" s="119">
        <v>70317</v>
      </c>
      <c r="G3" s="120"/>
      <c r="H3" s="121"/>
    </row>
    <row r="4" spans="1:8">
      <c r="A4" s="122"/>
      <c r="B4" s="123"/>
      <c r="C4" s="124"/>
      <c r="D4" s="125">
        <v>16411</v>
      </c>
      <c r="E4" s="126"/>
      <c r="F4" s="127">
        <v>35725</v>
      </c>
      <c r="G4" s="128"/>
      <c r="H4" s="129"/>
    </row>
    <row r="5" spans="1:8">
      <c r="A5" s="110" t="s">
        <v>516</v>
      </c>
      <c r="B5" s="115"/>
      <c r="C5" s="116"/>
      <c r="D5" s="117">
        <v>65929</v>
      </c>
      <c r="E5" s="118"/>
      <c r="F5" s="119">
        <v>105751</v>
      </c>
      <c r="G5" s="120"/>
      <c r="H5" s="121"/>
    </row>
    <row r="6" spans="1:8">
      <c r="A6" s="122"/>
      <c r="B6" s="123"/>
      <c r="C6" s="124"/>
      <c r="D6" s="125">
        <v>24146</v>
      </c>
      <c r="E6" s="126"/>
      <c r="F6" s="127">
        <v>49969</v>
      </c>
      <c r="G6" s="128"/>
      <c r="H6" s="129"/>
    </row>
    <row r="7" spans="1:8">
      <c r="A7" s="110" t="s">
        <v>517</v>
      </c>
      <c r="B7" s="115"/>
      <c r="C7" s="116"/>
      <c r="D7" s="117">
        <v>99509</v>
      </c>
      <c r="E7" s="118"/>
      <c r="F7" s="119">
        <v>158564</v>
      </c>
      <c r="G7" s="120"/>
      <c r="H7" s="121"/>
    </row>
    <row r="8" spans="1:8">
      <c r="A8" s="122"/>
      <c r="B8" s="123"/>
      <c r="C8" s="124"/>
      <c r="D8" s="125">
        <v>44272</v>
      </c>
      <c r="E8" s="126"/>
      <c r="F8" s="127">
        <v>48412</v>
      </c>
      <c r="G8" s="128"/>
      <c r="H8" s="129"/>
    </row>
    <row r="9" spans="1:8">
      <c r="A9" s="110" t="s">
        <v>518</v>
      </c>
      <c r="B9" s="115"/>
      <c r="C9" s="116"/>
      <c r="D9" s="117">
        <v>49285</v>
      </c>
      <c r="E9" s="118"/>
      <c r="F9" s="119">
        <v>106092</v>
      </c>
      <c r="G9" s="120"/>
      <c r="H9" s="121"/>
    </row>
    <row r="10" spans="1:8">
      <c r="A10" s="122"/>
      <c r="B10" s="123"/>
      <c r="C10" s="124"/>
      <c r="D10" s="125">
        <v>39504</v>
      </c>
      <c r="E10" s="126"/>
      <c r="F10" s="127">
        <v>44299</v>
      </c>
      <c r="G10" s="128"/>
      <c r="H10" s="129"/>
    </row>
    <row r="11" spans="1:8">
      <c r="A11" s="110" t="s">
        <v>519</v>
      </c>
      <c r="B11" s="115"/>
      <c r="C11" s="116"/>
      <c r="D11" s="117">
        <v>41341</v>
      </c>
      <c r="E11" s="118"/>
      <c r="F11" s="119">
        <v>78903</v>
      </c>
      <c r="G11" s="120"/>
      <c r="H11" s="121"/>
    </row>
    <row r="12" spans="1:8">
      <c r="A12" s="122"/>
      <c r="B12" s="123"/>
      <c r="C12" s="130"/>
      <c r="D12" s="125">
        <v>38272</v>
      </c>
      <c r="E12" s="126"/>
      <c r="F12" s="127">
        <v>49201</v>
      </c>
      <c r="G12" s="128"/>
      <c r="H12" s="129"/>
    </row>
    <row r="13" spans="1:8">
      <c r="A13" s="110"/>
      <c r="B13" s="115"/>
      <c r="C13" s="131"/>
      <c r="D13" s="132">
        <v>54918</v>
      </c>
      <c r="E13" s="133"/>
      <c r="F13" s="134">
        <v>103925</v>
      </c>
      <c r="G13" s="135"/>
      <c r="H13" s="121"/>
    </row>
    <row r="14" spans="1:8">
      <c r="A14" s="122"/>
      <c r="B14" s="123"/>
      <c r="C14" s="124"/>
      <c r="D14" s="125">
        <v>32521</v>
      </c>
      <c r="E14" s="126"/>
      <c r="F14" s="127">
        <v>45521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9.98</v>
      </c>
      <c r="C19" s="136">
        <f>ROUND(VALUE(SUBSTITUTE(実質収支比率等に係る経年分析!G$48,"▲","-")),2)</f>
        <v>10.59</v>
      </c>
      <c r="D19" s="136">
        <f>ROUND(VALUE(SUBSTITUTE(実質収支比率等に係る経年分析!H$48,"▲","-")),2)</f>
        <v>12.14</v>
      </c>
      <c r="E19" s="136">
        <f>ROUND(VALUE(SUBSTITUTE(実質収支比率等に係る経年分析!I$48,"▲","-")),2)</f>
        <v>12.68</v>
      </c>
      <c r="F19" s="136">
        <f>ROUND(VALUE(SUBSTITUTE(実質収支比率等に係る経年分析!J$48,"▲","-")),2)</f>
        <v>10.27</v>
      </c>
    </row>
    <row r="20" spans="1:11">
      <c r="A20" s="136" t="s">
        <v>43</v>
      </c>
      <c r="B20" s="136">
        <f>ROUND(VALUE(SUBSTITUTE(実質収支比率等に係る経年分析!F$47,"▲","-")),2)</f>
        <v>31.46</v>
      </c>
      <c r="C20" s="136">
        <f>ROUND(VALUE(SUBSTITUTE(実質収支比率等に係る経年分析!G$47,"▲","-")),2)</f>
        <v>22.39</v>
      </c>
      <c r="D20" s="136">
        <f>ROUND(VALUE(SUBSTITUTE(実質収支比率等に係る経年分析!H$47,"▲","-")),2)</f>
        <v>24.35</v>
      </c>
      <c r="E20" s="136">
        <f>ROUND(VALUE(SUBSTITUTE(実質収支比率等に係る経年分析!I$47,"▲","-")),2)</f>
        <v>27.24</v>
      </c>
      <c r="F20" s="136">
        <f>ROUND(VALUE(SUBSTITUTE(実質収支比率等に係る経年分析!J$47,"▲","-")),2)</f>
        <v>27.82</v>
      </c>
    </row>
    <row r="21" spans="1:11">
      <c r="A21" s="136" t="s">
        <v>44</v>
      </c>
      <c r="B21" s="136">
        <f>IF(ISNUMBER(VALUE(SUBSTITUTE(実質収支比率等に係る経年分析!F$49,"▲","-"))),ROUND(VALUE(SUBSTITUTE(実質収支比率等に係る経年分析!F$49,"▲","-")),2),NA())</f>
        <v>4.0199999999999996</v>
      </c>
      <c r="C21" s="136">
        <f>IF(ISNUMBER(VALUE(SUBSTITUTE(実質収支比率等に係る経年分析!G$49,"▲","-"))),ROUND(VALUE(SUBSTITUTE(実質収支比率等に係る経年分析!G$49,"▲","-")),2),NA())</f>
        <v>-8.5500000000000007</v>
      </c>
      <c r="D21" s="136">
        <f>IF(ISNUMBER(VALUE(SUBSTITUTE(実質収支比率等に係る経年分析!H$49,"▲","-"))),ROUND(VALUE(SUBSTITUTE(実質収支比率等に係る経年分析!H$49,"▲","-")),2),NA())</f>
        <v>3.32</v>
      </c>
      <c r="E21" s="136">
        <f>IF(ISNUMBER(VALUE(SUBSTITUTE(実質収支比率等に係る経年分析!I$49,"▲","-"))),ROUND(VALUE(SUBSTITUTE(実質収支比率等に係る経年分析!I$49,"▲","-")),2),NA())</f>
        <v>3.66</v>
      </c>
      <c r="F21" s="136">
        <f>IF(ISNUMBER(VALUE(SUBSTITUTE(実質収支比率等に係る経年分析!J$49,"▲","-"))),ROUND(VALUE(SUBSTITUTE(実質収支比率等に係る経年分析!J$49,"▲","-")),2),NA())</f>
        <v>-2.65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町営バス事業特別会計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観光事業特別会計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1.1599999999999999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4.8499999999999996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489</v>
      </c>
      <c r="E42" s="138"/>
      <c r="F42" s="138"/>
      <c r="G42" s="138">
        <f>'実質公債費比率（分子）の構造'!L$52</f>
        <v>497</v>
      </c>
      <c r="H42" s="138"/>
      <c r="I42" s="138"/>
      <c r="J42" s="138">
        <f>'実質公債費比率（分子）の構造'!M$52</f>
        <v>509</v>
      </c>
      <c r="K42" s="138"/>
      <c r="L42" s="138"/>
      <c r="M42" s="138">
        <f>'実質公債費比率（分子）の構造'!N$52</f>
        <v>486</v>
      </c>
      <c r="N42" s="138"/>
      <c r="O42" s="138"/>
      <c r="P42" s="138">
        <f>'実質公債費比率（分子）の構造'!O$52</f>
        <v>485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96</v>
      </c>
      <c r="C44" s="138"/>
      <c r="D44" s="138"/>
      <c r="E44" s="138">
        <f>'実質公債費比率（分子）の構造'!L$50</f>
        <v>94</v>
      </c>
      <c r="F44" s="138"/>
      <c r="G44" s="138"/>
      <c r="H44" s="138">
        <f>'実質公債費比率（分子）の構造'!M$50</f>
        <v>92</v>
      </c>
      <c r="I44" s="138"/>
      <c r="J44" s="138"/>
      <c r="K44" s="138">
        <f>'実質公債費比率（分子）の構造'!N$50</f>
        <v>92</v>
      </c>
      <c r="L44" s="138"/>
      <c r="M44" s="138"/>
      <c r="N44" s="138">
        <f>'実質公債費比率（分子）の構造'!O$50</f>
        <v>85</v>
      </c>
      <c r="O44" s="138"/>
      <c r="P44" s="138"/>
    </row>
    <row r="45" spans="1:16">
      <c r="A45" s="138" t="s">
        <v>54</v>
      </c>
      <c r="B45" s="138">
        <f>'実質公債費比率（分子）の構造'!K$49</f>
        <v>163</v>
      </c>
      <c r="C45" s="138"/>
      <c r="D45" s="138"/>
      <c r="E45" s="138">
        <f>'実質公債費比率（分子）の構造'!L$49</f>
        <v>147</v>
      </c>
      <c r="F45" s="138"/>
      <c r="G45" s="138"/>
      <c r="H45" s="138">
        <f>'実質公債費比率（分子）の構造'!M$49</f>
        <v>70</v>
      </c>
      <c r="I45" s="138"/>
      <c r="J45" s="138"/>
      <c r="K45" s="138">
        <f>'実質公債費比率（分子）の構造'!N$49</f>
        <v>45</v>
      </c>
      <c r="L45" s="138"/>
      <c r="M45" s="138"/>
      <c r="N45" s="138">
        <f>'実質公債費比率（分子）の構造'!O$49</f>
        <v>52</v>
      </c>
      <c r="O45" s="138"/>
      <c r="P45" s="138"/>
    </row>
    <row r="46" spans="1:16">
      <c r="A46" s="138" t="s">
        <v>55</v>
      </c>
      <c r="B46" s="138">
        <f>'実質公債費比率（分子）の構造'!K$48</f>
        <v>91</v>
      </c>
      <c r="C46" s="138"/>
      <c r="D46" s="138"/>
      <c r="E46" s="138">
        <f>'実質公債費比率（分子）の構造'!L$48</f>
        <v>94</v>
      </c>
      <c r="F46" s="138"/>
      <c r="G46" s="138"/>
      <c r="H46" s="138">
        <f>'実質公債費比率（分子）の構造'!M$48</f>
        <v>104</v>
      </c>
      <c r="I46" s="138"/>
      <c r="J46" s="138"/>
      <c r="K46" s="138">
        <f>'実質公債費比率（分子）の構造'!N$48</f>
        <v>114</v>
      </c>
      <c r="L46" s="138"/>
      <c r="M46" s="138"/>
      <c r="N46" s="138">
        <f>'実質公債費比率（分子）の構造'!O$48</f>
        <v>89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355</v>
      </c>
      <c r="C49" s="138"/>
      <c r="D49" s="138"/>
      <c r="E49" s="138">
        <f>'実質公債費比率（分子）の構造'!L$45</f>
        <v>364</v>
      </c>
      <c r="F49" s="138"/>
      <c r="G49" s="138"/>
      <c r="H49" s="138">
        <f>'実質公債費比率（分子）の構造'!M$45</f>
        <v>380</v>
      </c>
      <c r="I49" s="138"/>
      <c r="J49" s="138"/>
      <c r="K49" s="138">
        <f>'実質公債費比率（分子）の構造'!N$45</f>
        <v>396</v>
      </c>
      <c r="L49" s="138"/>
      <c r="M49" s="138"/>
      <c r="N49" s="138">
        <f>'実質公債費比率（分子）の構造'!O$45</f>
        <v>434</v>
      </c>
      <c r="O49" s="138"/>
      <c r="P49" s="138"/>
    </row>
    <row r="50" spans="1:16">
      <c r="A50" s="138" t="s">
        <v>59</v>
      </c>
      <c r="B50" s="138" t="e">
        <f>NA()</f>
        <v>#N/A</v>
      </c>
      <c r="C50" s="138">
        <f>IF(ISNUMBER('実質公債費比率（分子）の構造'!K$53),'実質公債費比率（分子）の構造'!K$53,NA())</f>
        <v>216</v>
      </c>
      <c r="D50" s="138" t="e">
        <f>NA()</f>
        <v>#N/A</v>
      </c>
      <c r="E50" s="138" t="e">
        <f>NA()</f>
        <v>#N/A</v>
      </c>
      <c r="F50" s="138">
        <f>IF(ISNUMBER('実質公債費比率（分子）の構造'!L$53),'実質公債費比率（分子）の構造'!L$53,NA())</f>
        <v>202</v>
      </c>
      <c r="G50" s="138" t="e">
        <f>NA()</f>
        <v>#N/A</v>
      </c>
      <c r="H50" s="138" t="e">
        <f>NA()</f>
        <v>#N/A</v>
      </c>
      <c r="I50" s="138">
        <f>IF(ISNUMBER('実質公債費比率（分子）の構造'!M$53),'実質公債費比率（分子）の構造'!M$53,NA())</f>
        <v>137</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5065</v>
      </c>
      <c r="E56" s="137"/>
      <c r="F56" s="137"/>
      <c r="G56" s="137">
        <f>'将来負担比率（分子）の構造'!J$52</f>
        <v>5339</v>
      </c>
      <c r="H56" s="137"/>
      <c r="I56" s="137"/>
      <c r="J56" s="137">
        <f>'将来負担比率（分子）の構造'!K$52</f>
        <v>5881</v>
      </c>
      <c r="K56" s="137"/>
      <c r="L56" s="137"/>
      <c r="M56" s="137">
        <f>'将来負担比率（分子）の構造'!L$52</f>
        <v>6103</v>
      </c>
      <c r="N56" s="137"/>
      <c r="O56" s="137"/>
      <c r="P56" s="137">
        <f>'将来負担比率（分子）の構造'!M$52</f>
        <v>6869</v>
      </c>
    </row>
    <row r="57" spans="1:16">
      <c r="A57" s="137" t="s">
        <v>36</v>
      </c>
      <c r="B57" s="137"/>
      <c r="C57" s="137"/>
      <c r="D57" s="137">
        <f>'将来負担比率（分子）の構造'!I$51</f>
        <v>89</v>
      </c>
      <c r="E57" s="137"/>
      <c r="F57" s="137"/>
      <c r="G57" s="137">
        <f>'将来負担比率（分子）の構造'!J$51</f>
        <v>79</v>
      </c>
      <c r="H57" s="137"/>
      <c r="I57" s="137"/>
      <c r="J57" s="137">
        <f>'将来負担比率（分子）の構造'!K$51</f>
        <v>75</v>
      </c>
      <c r="K57" s="137"/>
      <c r="L57" s="137"/>
      <c r="M57" s="137">
        <f>'将来負担比率（分子）の構造'!L$51</f>
        <v>68</v>
      </c>
      <c r="N57" s="137"/>
      <c r="O57" s="137"/>
      <c r="P57" s="137">
        <f>'将来負担比率（分子）の構造'!M$51</f>
        <v>61</v>
      </c>
    </row>
    <row r="58" spans="1:16">
      <c r="A58" s="137" t="s">
        <v>35</v>
      </c>
      <c r="B58" s="137"/>
      <c r="C58" s="137"/>
      <c r="D58" s="137">
        <f>'将来負担比率（分子）の構造'!I$50</f>
        <v>2229</v>
      </c>
      <c r="E58" s="137"/>
      <c r="F58" s="137"/>
      <c r="G58" s="137">
        <f>'将来負担比率（分子）の構造'!J$50</f>
        <v>2140</v>
      </c>
      <c r="H58" s="137"/>
      <c r="I58" s="137"/>
      <c r="J58" s="137">
        <f>'将来負担比率（分子）の構造'!K$50</f>
        <v>2030</v>
      </c>
      <c r="K58" s="137"/>
      <c r="L58" s="137"/>
      <c r="M58" s="137">
        <f>'将来負担比率（分子）の構造'!L$50</f>
        <v>2160</v>
      </c>
      <c r="N58" s="137"/>
      <c r="O58" s="137"/>
      <c r="P58" s="137">
        <f>'将来負担比率（分子）の構造'!M$50</f>
        <v>2229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2116</v>
      </c>
      <c r="C62" s="137"/>
      <c r="D62" s="137"/>
      <c r="E62" s="137">
        <f>'将来負担比率（分子）の構造'!J$45</f>
        <v>1878</v>
      </c>
      <c r="F62" s="137"/>
      <c r="G62" s="137"/>
      <c r="H62" s="137">
        <f>'将来負担比率（分子）の構造'!K$45</f>
        <v>1819</v>
      </c>
      <c r="I62" s="137"/>
      <c r="J62" s="137"/>
      <c r="K62" s="137">
        <f>'将来負担比率（分子）の構造'!L$45</f>
        <v>1618</v>
      </c>
      <c r="L62" s="137"/>
      <c r="M62" s="137"/>
      <c r="N62" s="137">
        <f>'将来負担比率（分子）の構造'!M$45</f>
        <v>1649</v>
      </c>
      <c r="O62" s="137"/>
      <c r="P62" s="137"/>
    </row>
    <row r="63" spans="1:16">
      <c r="A63" s="137" t="s">
        <v>28</v>
      </c>
      <c r="B63" s="137">
        <f>'将来負担比率（分子）の構造'!I$44</f>
        <v>245</v>
      </c>
      <c r="C63" s="137"/>
      <c r="D63" s="137"/>
      <c r="E63" s="137">
        <f>'将来負担比率（分子）の構造'!J$44</f>
        <v>130</v>
      </c>
      <c r="F63" s="137"/>
      <c r="G63" s="137"/>
      <c r="H63" s="137">
        <f>'将来負担比率（分子）の構造'!K$44</f>
        <v>302</v>
      </c>
      <c r="I63" s="137"/>
      <c r="J63" s="137"/>
      <c r="K63" s="137">
        <f>'将来負担比率（分子）の構造'!L$44</f>
        <v>301</v>
      </c>
      <c r="L63" s="137"/>
      <c r="M63" s="137"/>
      <c r="N63" s="137">
        <f>'将来負担比率（分子）の構造'!M$44</f>
        <v>336</v>
      </c>
      <c r="O63" s="137"/>
      <c r="P63" s="137"/>
    </row>
    <row r="64" spans="1:16">
      <c r="A64" s="137" t="s">
        <v>27</v>
      </c>
      <c r="B64" s="137">
        <f>'将来負担比率（分子）の構造'!I$43</f>
        <v>1534</v>
      </c>
      <c r="C64" s="137"/>
      <c r="D64" s="137"/>
      <c r="E64" s="137">
        <f>'将来負担比率（分子）の構造'!J$43</f>
        <v>1513</v>
      </c>
      <c r="F64" s="137"/>
      <c r="G64" s="137"/>
      <c r="H64" s="137">
        <f>'将来負担比率（分子）の構造'!K$43</f>
        <v>1522</v>
      </c>
      <c r="I64" s="137"/>
      <c r="J64" s="137"/>
      <c r="K64" s="137">
        <f>'将来負担比率（分子）の構造'!L$43</f>
        <v>1453</v>
      </c>
      <c r="L64" s="137"/>
      <c r="M64" s="137"/>
      <c r="N64" s="137">
        <f>'将来負担比率（分子）の構造'!M$43</f>
        <v>1434</v>
      </c>
      <c r="O64" s="137"/>
      <c r="P64" s="137"/>
    </row>
    <row r="65" spans="1:16">
      <c r="A65" s="137" t="s">
        <v>26</v>
      </c>
      <c r="B65" s="137">
        <f>'将来負担比率（分子）の構造'!I$42</f>
        <v>520</v>
      </c>
      <c r="C65" s="137"/>
      <c r="D65" s="137"/>
      <c r="E65" s="137">
        <f>'将来負担比率（分子）の構造'!J$42</f>
        <v>430</v>
      </c>
      <c r="F65" s="137"/>
      <c r="G65" s="137"/>
      <c r="H65" s="137">
        <f>'将来負担比率（分子）の構造'!K$42</f>
        <v>342</v>
      </c>
      <c r="I65" s="137"/>
      <c r="J65" s="137"/>
      <c r="K65" s="137">
        <f>'将来負担比率（分子）の構造'!L$42</f>
        <v>256</v>
      </c>
      <c r="L65" s="137"/>
      <c r="M65" s="137"/>
      <c r="N65" s="137">
        <f>'将来負担比率（分子）の構造'!M$42</f>
        <v>167</v>
      </c>
      <c r="O65" s="137"/>
      <c r="P65" s="137"/>
    </row>
    <row r="66" spans="1:16">
      <c r="A66" s="137" t="s">
        <v>25</v>
      </c>
      <c r="B66" s="137">
        <f>'将来負担比率（分子）の構造'!I$41</f>
        <v>3742</v>
      </c>
      <c r="C66" s="137"/>
      <c r="D66" s="137"/>
      <c r="E66" s="137">
        <f>'将来負担比率（分子）の構造'!J$41</f>
        <v>3942</v>
      </c>
      <c r="F66" s="137"/>
      <c r="G66" s="137"/>
      <c r="H66" s="137">
        <f>'将来負担比率（分子）の構造'!K$41</f>
        <v>4625</v>
      </c>
      <c r="I66" s="137"/>
      <c r="J66" s="137"/>
      <c r="K66" s="137">
        <f>'将来負担比率（分子）の構造'!L$41</f>
        <v>4896</v>
      </c>
      <c r="L66" s="137"/>
      <c r="M66" s="137"/>
      <c r="N66" s="137">
        <f>'将来負担比率（分子）の構造'!M$41</f>
        <v>5975</v>
      </c>
      <c r="O66" s="137"/>
      <c r="P66" s="137"/>
    </row>
    <row r="67" spans="1:16">
      <c r="A67" s="137" t="s">
        <v>63</v>
      </c>
      <c r="B67" s="137" t="e">
        <f>NA()</f>
        <v>#N/A</v>
      </c>
      <c r="C67" s="137">
        <f>IF(ISNUMBER('将来負担比率（分子）の構造'!I$53), IF('将来負担比率（分子）の構造'!I$53 &lt; 0, 0, '将来負担比率（分子）の構造'!I$53), NA())</f>
        <v>774</v>
      </c>
      <c r="D67" s="137" t="e">
        <f>NA()</f>
        <v>#N/A</v>
      </c>
      <c r="E67" s="137" t="e">
        <f>NA()</f>
        <v>#N/A</v>
      </c>
      <c r="F67" s="137">
        <f>IF(ISNUMBER('将来負担比率（分子）の構造'!J$53), IF('将来負担比率（分子）の構造'!J$53 &lt; 0, 0, '将来負担比率（分子）の構造'!J$53), NA())</f>
        <v>335</v>
      </c>
      <c r="G67" s="137" t="e">
        <f>NA()</f>
        <v>#N/A</v>
      </c>
      <c r="H67" s="137" t="e">
        <f>NA()</f>
        <v>#N/A</v>
      </c>
      <c r="I67" s="137">
        <f>IF(ISNUMBER('将来負担比率（分子）の構造'!K$53), IF('将来負担比率（分子）の構造'!K$53 &lt; 0, 0, '将来負担比率（分子）の構造'!K$53), NA())</f>
        <v>622</v>
      </c>
      <c r="J67" s="137" t="e">
        <f>NA()</f>
        <v>#N/A</v>
      </c>
      <c r="K67" s="137" t="e">
        <f>NA()</f>
        <v>#N/A</v>
      </c>
      <c r="L67" s="137">
        <f>IF(ISNUMBER('将来負担比率（分子）の構造'!L$53), IF('将来負担比率（分子）の構造'!L$53 &lt; 0, 0, '将来負担比率（分子）の構造'!L$53), NA())</f>
        <v>193</v>
      </c>
      <c r="M67" s="137" t="e">
        <f>NA()</f>
        <v>#N/A</v>
      </c>
      <c r="N67" s="137" t="e">
        <f>NA()</f>
        <v>#N/A</v>
      </c>
      <c r="O67" s="137">
        <f>IF(ISNUMBER('将来負担比率（分子）の構造'!M$53), IF('将来負担比率（分子）の構造'!M$53 &lt; 0, 0, '将来負担比率（分子）の構造'!M$53), NA())</f>
        <v>403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E41" sqref="E41:S4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1727198</v>
      </c>
      <c r="S5" s="671"/>
      <c r="T5" s="671"/>
      <c r="U5" s="671"/>
      <c r="V5" s="671"/>
      <c r="W5" s="671"/>
      <c r="X5" s="671"/>
      <c r="Y5" s="718"/>
      <c r="Z5" s="731">
        <v>24.8</v>
      </c>
      <c r="AA5" s="731"/>
      <c r="AB5" s="731"/>
      <c r="AC5" s="731"/>
      <c r="AD5" s="732">
        <v>1727198</v>
      </c>
      <c r="AE5" s="732"/>
      <c r="AF5" s="732"/>
      <c r="AG5" s="732"/>
      <c r="AH5" s="732"/>
      <c r="AI5" s="732"/>
      <c r="AJ5" s="732"/>
      <c r="AK5" s="732"/>
      <c r="AL5" s="719">
        <v>46.4</v>
      </c>
      <c r="AM5" s="688"/>
      <c r="AN5" s="688"/>
      <c r="AO5" s="720"/>
      <c r="AP5" s="707" t="s">
        <v>211</v>
      </c>
      <c r="AQ5" s="708"/>
      <c r="AR5" s="708"/>
      <c r="AS5" s="708"/>
      <c r="AT5" s="708"/>
      <c r="AU5" s="708"/>
      <c r="AV5" s="708"/>
      <c r="AW5" s="708"/>
      <c r="AX5" s="708"/>
      <c r="AY5" s="708"/>
      <c r="AZ5" s="708"/>
      <c r="BA5" s="708"/>
      <c r="BB5" s="708"/>
      <c r="BC5" s="708"/>
      <c r="BD5" s="708"/>
      <c r="BE5" s="708"/>
      <c r="BF5" s="709"/>
      <c r="BG5" s="620">
        <v>1727198</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79697</v>
      </c>
      <c r="S6" s="621"/>
      <c r="T6" s="621"/>
      <c r="U6" s="621"/>
      <c r="V6" s="621"/>
      <c r="W6" s="621"/>
      <c r="X6" s="621"/>
      <c r="Y6" s="622"/>
      <c r="Z6" s="673">
        <v>1.1000000000000001</v>
      </c>
      <c r="AA6" s="673"/>
      <c r="AB6" s="673"/>
      <c r="AC6" s="673"/>
      <c r="AD6" s="674">
        <v>79697</v>
      </c>
      <c r="AE6" s="674"/>
      <c r="AF6" s="674"/>
      <c r="AG6" s="674"/>
      <c r="AH6" s="674"/>
      <c r="AI6" s="674"/>
      <c r="AJ6" s="674"/>
      <c r="AK6" s="674"/>
      <c r="AL6" s="643">
        <v>2.1</v>
      </c>
      <c r="AM6" s="675"/>
      <c r="AN6" s="675"/>
      <c r="AO6" s="676"/>
      <c r="AP6" s="617" t="s">
        <v>217</v>
      </c>
      <c r="AQ6" s="618"/>
      <c r="AR6" s="618"/>
      <c r="AS6" s="618"/>
      <c r="AT6" s="618"/>
      <c r="AU6" s="618"/>
      <c r="AV6" s="618"/>
      <c r="AW6" s="618"/>
      <c r="AX6" s="618"/>
      <c r="AY6" s="618"/>
      <c r="AZ6" s="618"/>
      <c r="BA6" s="618"/>
      <c r="BB6" s="618"/>
      <c r="BC6" s="618"/>
      <c r="BD6" s="618"/>
      <c r="BE6" s="618"/>
      <c r="BF6" s="619"/>
      <c r="BG6" s="620">
        <v>1727198</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90677</v>
      </c>
      <c r="CS6" s="621"/>
      <c r="CT6" s="621"/>
      <c r="CU6" s="621"/>
      <c r="CV6" s="621"/>
      <c r="CW6" s="621"/>
      <c r="CX6" s="621"/>
      <c r="CY6" s="622"/>
      <c r="CZ6" s="673">
        <v>1.4</v>
      </c>
      <c r="DA6" s="673"/>
      <c r="DB6" s="673"/>
      <c r="DC6" s="673"/>
      <c r="DD6" s="626" t="s">
        <v>212</v>
      </c>
      <c r="DE6" s="621"/>
      <c r="DF6" s="621"/>
      <c r="DG6" s="621"/>
      <c r="DH6" s="621"/>
      <c r="DI6" s="621"/>
      <c r="DJ6" s="621"/>
      <c r="DK6" s="621"/>
      <c r="DL6" s="621"/>
      <c r="DM6" s="621"/>
      <c r="DN6" s="621"/>
      <c r="DO6" s="621"/>
      <c r="DP6" s="622"/>
      <c r="DQ6" s="626">
        <v>90677</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1219</v>
      </c>
      <c r="S7" s="621"/>
      <c r="T7" s="621"/>
      <c r="U7" s="621"/>
      <c r="V7" s="621"/>
      <c r="W7" s="621"/>
      <c r="X7" s="621"/>
      <c r="Y7" s="622"/>
      <c r="Z7" s="673">
        <v>0</v>
      </c>
      <c r="AA7" s="673"/>
      <c r="AB7" s="673"/>
      <c r="AC7" s="673"/>
      <c r="AD7" s="674">
        <v>1219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668396</v>
      </c>
      <c r="BH7" s="621"/>
      <c r="BI7" s="621"/>
      <c r="BJ7" s="621"/>
      <c r="BK7" s="621"/>
      <c r="BL7" s="621"/>
      <c r="BM7" s="621"/>
      <c r="BN7" s="622"/>
      <c r="BO7" s="673">
        <v>38.700000000000003</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2435663</v>
      </c>
      <c r="CS7" s="621"/>
      <c r="CT7" s="621"/>
      <c r="CU7" s="621"/>
      <c r="CV7" s="621"/>
      <c r="CW7" s="621"/>
      <c r="CX7" s="621"/>
      <c r="CY7" s="622"/>
      <c r="CZ7" s="673">
        <v>37.299999999999997</v>
      </c>
      <c r="DA7" s="673"/>
      <c r="DB7" s="673"/>
      <c r="DC7" s="673"/>
      <c r="DD7" s="626">
        <v>44407</v>
      </c>
      <c r="DE7" s="621"/>
      <c r="DF7" s="621"/>
      <c r="DG7" s="621"/>
      <c r="DH7" s="621"/>
      <c r="DI7" s="621"/>
      <c r="DJ7" s="621"/>
      <c r="DK7" s="621"/>
      <c r="DL7" s="621"/>
      <c r="DM7" s="621"/>
      <c r="DN7" s="621"/>
      <c r="DO7" s="621"/>
      <c r="DP7" s="622"/>
      <c r="DQ7" s="626">
        <v>1381419</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5071</v>
      </c>
      <c r="S8" s="621"/>
      <c r="T8" s="621"/>
      <c r="U8" s="621"/>
      <c r="V8" s="621"/>
      <c r="W8" s="621"/>
      <c r="X8" s="621"/>
      <c r="Y8" s="622"/>
      <c r="Z8" s="673">
        <v>0.1</v>
      </c>
      <c r="AA8" s="673"/>
      <c r="AB8" s="673"/>
      <c r="AC8" s="673"/>
      <c r="AD8" s="674">
        <v>5071</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23412</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1436415</v>
      </c>
      <c r="CS8" s="621"/>
      <c r="CT8" s="621"/>
      <c r="CU8" s="621"/>
      <c r="CV8" s="621"/>
      <c r="CW8" s="621"/>
      <c r="CX8" s="621"/>
      <c r="CY8" s="622"/>
      <c r="CZ8" s="673">
        <v>22</v>
      </c>
      <c r="DA8" s="673"/>
      <c r="DB8" s="673"/>
      <c r="DC8" s="673"/>
      <c r="DD8" s="626">
        <v>1254</v>
      </c>
      <c r="DE8" s="621"/>
      <c r="DF8" s="621"/>
      <c r="DG8" s="621"/>
      <c r="DH8" s="621"/>
      <c r="DI8" s="621"/>
      <c r="DJ8" s="621"/>
      <c r="DK8" s="621"/>
      <c r="DL8" s="621"/>
      <c r="DM8" s="621"/>
      <c r="DN8" s="621"/>
      <c r="DO8" s="621"/>
      <c r="DP8" s="622"/>
      <c r="DQ8" s="626">
        <v>817399</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3085</v>
      </c>
      <c r="S9" s="621"/>
      <c r="T9" s="621"/>
      <c r="U9" s="621"/>
      <c r="V9" s="621"/>
      <c r="W9" s="621"/>
      <c r="X9" s="621"/>
      <c r="Y9" s="622"/>
      <c r="Z9" s="673">
        <v>0</v>
      </c>
      <c r="AA9" s="673"/>
      <c r="AB9" s="673"/>
      <c r="AC9" s="673"/>
      <c r="AD9" s="674">
        <v>3085</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527349</v>
      </c>
      <c r="BH9" s="621"/>
      <c r="BI9" s="621"/>
      <c r="BJ9" s="621"/>
      <c r="BK9" s="621"/>
      <c r="BL9" s="621"/>
      <c r="BM9" s="621"/>
      <c r="BN9" s="622"/>
      <c r="BO9" s="673">
        <v>30.5</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350461</v>
      </c>
      <c r="CS9" s="621"/>
      <c r="CT9" s="621"/>
      <c r="CU9" s="621"/>
      <c r="CV9" s="621"/>
      <c r="CW9" s="621"/>
      <c r="CX9" s="621"/>
      <c r="CY9" s="622"/>
      <c r="CZ9" s="673">
        <v>5.4</v>
      </c>
      <c r="DA9" s="673"/>
      <c r="DB9" s="673"/>
      <c r="DC9" s="673"/>
      <c r="DD9" s="626">
        <v>12858</v>
      </c>
      <c r="DE9" s="621"/>
      <c r="DF9" s="621"/>
      <c r="DG9" s="621"/>
      <c r="DH9" s="621"/>
      <c r="DI9" s="621"/>
      <c r="DJ9" s="621"/>
      <c r="DK9" s="621"/>
      <c r="DL9" s="621"/>
      <c r="DM9" s="621"/>
      <c r="DN9" s="621"/>
      <c r="DO9" s="621"/>
      <c r="DP9" s="622"/>
      <c r="DQ9" s="626">
        <v>336227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217260</v>
      </c>
      <c r="S10" s="621"/>
      <c r="T10" s="621"/>
      <c r="U10" s="621"/>
      <c r="V10" s="621"/>
      <c r="W10" s="621"/>
      <c r="X10" s="621"/>
      <c r="Y10" s="622"/>
      <c r="Z10" s="673">
        <v>3.1</v>
      </c>
      <c r="AA10" s="673"/>
      <c r="AB10" s="673"/>
      <c r="AC10" s="673"/>
      <c r="AD10" s="674">
        <v>217260</v>
      </c>
      <c r="AE10" s="674"/>
      <c r="AF10" s="674"/>
      <c r="AG10" s="674"/>
      <c r="AH10" s="674"/>
      <c r="AI10" s="674"/>
      <c r="AJ10" s="674"/>
      <c r="AK10" s="674"/>
      <c r="AL10" s="643">
        <v>5.8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38744</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27091</v>
      </c>
      <c r="S11" s="621"/>
      <c r="T11" s="621"/>
      <c r="U11" s="621"/>
      <c r="V11" s="621"/>
      <c r="W11" s="621"/>
      <c r="X11" s="621"/>
      <c r="Y11" s="622"/>
      <c r="Z11" s="673">
        <v>0.4</v>
      </c>
      <c r="AA11" s="673"/>
      <c r="AB11" s="673"/>
      <c r="AC11" s="673"/>
      <c r="AD11" s="674">
        <v>27091</v>
      </c>
      <c r="AE11" s="674"/>
      <c r="AF11" s="674"/>
      <c r="AG11" s="674"/>
      <c r="AH11" s="674"/>
      <c r="AI11" s="674"/>
      <c r="AJ11" s="674"/>
      <c r="AK11" s="674"/>
      <c r="AL11" s="643">
        <v>0.7</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78891</v>
      </c>
      <c r="BH11" s="621"/>
      <c r="BI11" s="621"/>
      <c r="BJ11" s="621"/>
      <c r="BK11" s="621"/>
      <c r="BL11" s="621"/>
      <c r="BM11" s="621"/>
      <c r="BN11" s="622"/>
      <c r="BO11" s="673">
        <v>4.5999999999999996</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166919</v>
      </c>
      <c r="CS11" s="621"/>
      <c r="CT11" s="621"/>
      <c r="CU11" s="621"/>
      <c r="CV11" s="621"/>
      <c r="CW11" s="621"/>
      <c r="CX11" s="621"/>
      <c r="CY11" s="622"/>
      <c r="CZ11" s="673">
        <v>2.6</v>
      </c>
      <c r="DA11" s="673"/>
      <c r="DB11" s="673"/>
      <c r="DC11" s="673"/>
      <c r="DD11" s="626">
        <v>39</v>
      </c>
      <c r="DE11" s="621"/>
      <c r="DF11" s="621"/>
      <c r="DG11" s="621"/>
      <c r="DH11" s="621"/>
      <c r="DI11" s="621"/>
      <c r="DJ11" s="621"/>
      <c r="DK11" s="621"/>
      <c r="DL11" s="621"/>
      <c r="DM11" s="621"/>
      <c r="DN11" s="621"/>
      <c r="DO11" s="621"/>
      <c r="DP11" s="622"/>
      <c r="DQ11" s="626">
        <v>145546</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925775</v>
      </c>
      <c r="BH12" s="621"/>
      <c r="BI12" s="621"/>
      <c r="BJ12" s="621"/>
      <c r="BK12" s="621"/>
      <c r="BL12" s="621"/>
      <c r="BM12" s="621"/>
      <c r="BN12" s="622"/>
      <c r="BO12" s="673">
        <v>53.6</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75318</v>
      </c>
      <c r="CS12" s="621"/>
      <c r="CT12" s="621"/>
      <c r="CU12" s="621"/>
      <c r="CV12" s="621"/>
      <c r="CW12" s="621"/>
      <c r="CX12" s="621"/>
      <c r="CY12" s="622"/>
      <c r="CZ12" s="673">
        <v>1.2</v>
      </c>
      <c r="DA12" s="673"/>
      <c r="DB12" s="673"/>
      <c r="DC12" s="673"/>
      <c r="DD12" s="626">
        <v>8175</v>
      </c>
      <c r="DE12" s="621"/>
      <c r="DF12" s="621"/>
      <c r="DG12" s="621"/>
      <c r="DH12" s="621"/>
      <c r="DI12" s="621"/>
      <c r="DJ12" s="621"/>
      <c r="DK12" s="621"/>
      <c r="DL12" s="621"/>
      <c r="DM12" s="621"/>
      <c r="DN12" s="621"/>
      <c r="DO12" s="621"/>
      <c r="DP12" s="622"/>
      <c r="DQ12" s="626">
        <v>73164</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25092</v>
      </c>
      <c r="S13" s="621"/>
      <c r="T13" s="621"/>
      <c r="U13" s="621"/>
      <c r="V13" s="621"/>
      <c r="W13" s="621"/>
      <c r="X13" s="621"/>
      <c r="Y13" s="622"/>
      <c r="Z13" s="673">
        <v>0.4</v>
      </c>
      <c r="AA13" s="673"/>
      <c r="AB13" s="673"/>
      <c r="AC13" s="673"/>
      <c r="AD13" s="674">
        <v>25092</v>
      </c>
      <c r="AE13" s="674"/>
      <c r="AF13" s="674"/>
      <c r="AG13" s="674"/>
      <c r="AH13" s="674"/>
      <c r="AI13" s="674"/>
      <c r="AJ13" s="674"/>
      <c r="AK13" s="674"/>
      <c r="AL13" s="643">
        <v>0.7</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918071</v>
      </c>
      <c r="BH13" s="621"/>
      <c r="BI13" s="621"/>
      <c r="BJ13" s="621"/>
      <c r="BK13" s="621"/>
      <c r="BL13" s="621"/>
      <c r="BM13" s="621"/>
      <c r="BN13" s="622"/>
      <c r="BO13" s="673">
        <v>53.2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532921</v>
      </c>
      <c r="CS13" s="621"/>
      <c r="CT13" s="621"/>
      <c r="CU13" s="621"/>
      <c r="CV13" s="621"/>
      <c r="CW13" s="621"/>
      <c r="CX13" s="621"/>
      <c r="CY13" s="622"/>
      <c r="CZ13" s="673">
        <v>8.1999999999999993</v>
      </c>
      <c r="DA13" s="673"/>
      <c r="DB13" s="673"/>
      <c r="DC13" s="673"/>
      <c r="DD13" s="626">
        <v>315301</v>
      </c>
      <c r="DE13" s="621"/>
      <c r="DF13" s="621"/>
      <c r="DG13" s="621"/>
      <c r="DH13" s="621"/>
      <c r="DI13" s="621"/>
      <c r="DJ13" s="621"/>
      <c r="DK13" s="621"/>
      <c r="DL13" s="621"/>
      <c r="DM13" s="621"/>
      <c r="DN13" s="621"/>
      <c r="DO13" s="621"/>
      <c r="DP13" s="622"/>
      <c r="DQ13" s="626">
        <v>264611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43559</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421192</v>
      </c>
      <c r="CS14" s="621"/>
      <c r="CT14" s="621"/>
      <c r="CU14" s="621"/>
      <c r="CV14" s="621"/>
      <c r="CW14" s="621"/>
      <c r="CX14" s="621"/>
      <c r="CY14" s="622"/>
      <c r="CZ14" s="673">
        <v>6.4</v>
      </c>
      <c r="DA14" s="673"/>
      <c r="DB14" s="673"/>
      <c r="DC14" s="673"/>
      <c r="DD14" s="626">
        <v>110630</v>
      </c>
      <c r="DE14" s="621"/>
      <c r="DF14" s="621"/>
      <c r="DG14" s="621"/>
      <c r="DH14" s="621"/>
      <c r="DI14" s="621"/>
      <c r="DJ14" s="621"/>
      <c r="DK14" s="621"/>
      <c r="DL14" s="621"/>
      <c r="DM14" s="621"/>
      <c r="DN14" s="621"/>
      <c r="DO14" s="621"/>
      <c r="DP14" s="622"/>
      <c r="DQ14" s="626">
        <v>322013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6693</v>
      </c>
      <c r="S15" s="621"/>
      <c r="T15" s="621"/>
      <c r="U15" s="621"/>
      <c r="V15" s="621"/>
      <c r="W15" s="621"/>
      <c r="X15" s="621"/>
      <c r="Y15" s="622"/>
      <c r="Z15" s="673">
        <v>0.1</v>
      </c>
      <c r="AA15" s="673"/>
      <c r="AB15" s="673"/>
      <c r="AC15" s="673"/>
      <c r="AD15" s="674">
        <v>6693</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89468</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590381</v>
      </c>
      <c r="CS15" s="621"/>
      <c r="CT15" s="621"/>
      <c r="CU15" s="621"/>
      <c r="CV15" s="621"/>
      <c r="CW15" s="621"/>
      <c r="CX15" s="621"/>
      <c r="CY15" s="622"/>
      <c r="CZ15" s="673">
        <v>9</v>
      </c>
      <c r="DA15" s="673"/>
      <c r="DB15" s="673"/>
      <c r="DC15" s="673"/>
      <c r="DD15" s="626">
        <v>83749</v>
      </c>
      <c r="DE15" s="621"/>
      <c r="DF15" s="621"/>
      <c r="DG15" s="621"/>
      <c r="DH15" s="621"/>
      <c r="DI15" s="621"/>
      <c r="DJ15" s="621"/>
      <c r="DK15" s="621"/>
      <c r="DL15" s="621"/>
      <c r="DM15" s="621"/>
      <c r="DN15" s="621"/>
      <c r="DO15" s="621"/>
      <c r="DP15" s="622"/>
      <c r="DQ15" s="626">
        <v>469502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1800023</v>
      </c>
      <c r="S16" s="621"/>
      <c r="T16" s="621"/>
      <c r="U16" s="621"/>
      <c r="V16" s="621"/>
      <c r="W16" s="621"/>
      <c r="X16" s="621"/>
      <c r="Y16" s="622"/>
      <c r="Z16" s="673">
        <v>25.8</v>
      </c>
      <c r="AA16" s="673"/>
      <c r="AB16" s="673"/>
      <c r="AC16" s="673"/>
      <c r="AD16" s="674">
        <v>1593767</v>
      </c>
      <c r="AE16" s="674"/>
      <c r="AF16" s="674"/>
      <c r="AG16" s="674"/>
      <c r="AH16" s="674"/>
      <c r="AI16" s="674"/>
      <c r="AJ16" s="674"/>
      <c r="AK16" s="674"/>
      <c r="AL16" s="643">
        <v>42.8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1593767</v>
      </c>
      <c r="S17" s="621"/>
      <c r="T17" s="621"/>
      <c r="U17" s="621"/>
      <c r="V17" s="621"/>
      <c r="W17" s="621"/>
      <c r="X17" s="621"/>
      <c r="Y17" s="622"/>
      <c r="Z17" s="673">
        <v>22.9</v>
      </c>
      <c r="AA17" s="673"/>
      <c r="AB17" s="673"/>
      <c r="AC17" s="673"/>
      <c r="AD17" s="674">
        <v>1593767</v>
      </c>
      <c r="AE17" s="674"/>
      <c r="AF17" s="674"/>
      <c r="AG17" s="674"/>
      <c r="AH17" s="674"/>
      <c r="AI17" s="674"/>
      <c r="AJ17" s="674"/>
      <c r="AK17" s="674"/>
      <c r="AL17" s="643">
        <v>42.8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433553</v>
      </c>
      <c r="CS17" s="621"/>
      <c r="CT17" s="621"/>
      <c r="CU17" s="621"/>
      <c r="CV17" s="621"/>
      <c r="CW17" s="621"/>
      <c r="CX17" s="621"/>
      <c r="CY17" s="622"/>
      <c r="CZ17" s="673">
        <v>6.6</v>
      </c>
      <c r="DA17" s="673"/>
      <c r="DB17" s="673"/>
      <c r="DC17" s="673"/>
      <c r="DD17" s="626" t="s">
        <v>112</v>
      </c>
      <c r="DE17" s="621"/>
      <c r="DF17" s="621"/>
      <c r="DG17" s="621"/>
      <c r="DH17" s="621"/>
      <c r="DI17" s="621"/>
      <c r="DJ17" s="621"/>
      <c r="DK17" s="621"/>
      <c r="DL17" s="621"/>
      <c r="DM17" s="621"/>
      <c r="DN17" s="621"/>
      <c r="DO17" s="621"/>
      <c r="DP17" s="622"/>
      <c r="DQ17" s="626">
        <v>425256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206256</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3892429</v>
      </c>
      <c r="S20" s="621"/>
      <c r="T20" s="621"/>
      <c r="U20" s="621"/>
      <c r="V20" s="621"/>
      <c r="W20" s="621"/>
      <c r="X20" s="621"/>
      <c r="Y20" s="622"/>
      <c r="Z20" s="673">
        <v>55.9</v>
      </c>
      <c r="AA20" s="673"/>
      <c r="AB20" s="673"/>
      <c r="AC20" s="673"/>
      <c r="AD20" s="674">
        <v>3686173</v>
      </c>
      <c r="AE20" s="674"/>
      <c r="AF20" s="674"/>
      <c r="AG20" s="674"/>
      <c r="AH20" s="674"/>
      <c r="AI20" s="674"/>
      <c r="AJ20" s="674"/>
      <c r="AK20" s="674"/>
      <c r="AL20" s="643">
        <v>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6533500</v>
      </c>
      <c r="CS20" s="621"/>
      <c r="CT20" s="621"/>
      <c r="CU20" s="621"/>
      <c r="CV20" s="621"/>
      <c r="CW20" s="621"/>
      <c r="CX20" s="621"/>
      <c r="CY20" s="622"/>
      <c r="CZ20" s="673">
        <v>100</v>
      </c>
      <c r="DA20" s="673"/>
      <c r="DB20" s="673"/>
      <c r="DC20" s="673"/>
      <c r="DD20" s="626">
        <v>576413</v>
      </c>
      <c r="DE20" s="621"/>
      <c r="DF20" s="621"/>
      <c r="DG20" s="621"/>
      <c r="DH20" s="621"/>
      <c r="DI20" s="621"/>
      <c r="DJ20" s="621"/>
      <c r="DK20" s="621"/>
      <c r="DL20" s="621"/>
      <c r="DM20" s="621"/>
      <c r="DN20" s="621"/>
      <c r="DO20" s="621"/>
      <c r="DP20" s="622"/>
      <c r="DQ20" s="626">
        <v>4325814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3568</v>
      </c>
      <c r="S21" s="621"/>
      <c r="T21" s="621"/>
      <c r="U21" s="621"/>
      <c r="V21" s="621"/>
      <c r="W21" s="621"/>
      <c r="X21" s="621"/>
      <c r="Y21" s="622"/>
      <c r="Z21" s="673">
        <v>0.1</v>
      </c>
      <c r="AA21" s="673"/>
      <c r="AB21" s="673"/>
      <c r="AC21" s="673"/>
      <c r="AD21" s="674">
        <v>3568</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61525</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76075</v>
      </c>
      <c r="S23" s="621"/>
      <c r="T23" s="621"/>
      <c r="U23" s="621"/>
      <c r="V23" s="621"/>
      <c r="W23" s="621"/>
      <c r="X23" s="621"/>
      <c r="Y23" s="622"/>
      <c r="Z23" s="673">
        <v>1.1000000000000001</v>
      </c>
      <c r="AA23" s="673"/>
      <c r="AB23" s="673"/>
      <c r="AC23" s="673"/>
      <c r="AD23" s="674">
        <v>2509</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5590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2133413</v>
      </c>
      <c r="CS24" s="671"/>
      <c r="CT24" s="671"/>
      <c r="CU24" s="671"/>
      <c r="CV24" s="671"/>
      <c r="CW24" s="671"/>
      <c r="CX24" s="671"/>
      <c r="CY24" s="718"/>
      <c r="CZ24" s="722">
        <v>32.700000000000003</v>
      </c>
      <c r="DA24" s="723"/>
      <c r="DB24" s="723"/>
      <c r="DC24" s="724"/>
      <c r="DD24" s="717">
        <v>1603007</v>
      </c>
      <c r="DE24" s="671"/>
      <c r="DF24" s="671"/>
      <c r="DG24" s="671"/>
      <c r="DH24" s="671"/>
      <c r="DI24" s="671"/>
      <c r="DJ24" s="671"/>
      <c r="DK24" s="718"/>
      <c r="DL24" s="717">
        <v>1600828</v>
      </c>
      <c r="DM24" s="671"/>
      <c r="DN24" s="671"/>
      <c r="DO24" s="671"/>
      <c r="DP24" s="671"/>
      <c r="DQ24" s="671"/>
      <c r="DR24" s="671"/>
      <c r="DS24" s="671"/>
      <c r="DT24" s="671"/>
      <c r="DU24" s="671"/>
      <c r="DV24" s="718"/>
      <c r="DW24" s="719">
        <v>40.799999999999997</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416926</v>
      </c>
      <c r="S25" s="621"/>
      <c r="T25" s="621"/>
      <c r="U25" s="621"/>
      <c r="V25" s="621"/>
      <c r="W25" s="621"/>
      <c r="X25" s="621"/>
      <c r="Y25" s="622"/>
      <c r="Z25" s="673">
        <v>6</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1052413</v>
      </c>
      <c r="CS25" s="639"/>
      <c r="CT25" s="639"/>
      <c r="CU25" s="639"/>
      <c r="CV25" s="639"/>
      <c r="CW25" s="639"/>
      <c r="CX25" s="639"/>
      <c r="CY25" s="640"/>
      <c r="CZ25" s="623">
        <v>16.100000000000001</v>
      </c>
      <c r="DA25" s="641"/>
      <c r="DB25" s="641"/>
      <c r="DC25" s="642"/>
      <c r="DD25" s="626">
        <v>996489</v>
      </c>
      <c r="DE25" s="639"/>
      <c r="DF25" s="639"/>
      <c r="DG25" s="639"/>
      <c r="DH25" s="639"/>
      <c r="DI25" s="639"/>
      <c r="DJ25" s="639"/>
      <c r="DK25" s="640"/>
      <c r="DL25" s="626">
        <v>994320</v>
      </c>
      <c r="DM25" s="639"/>
      <c r="DN25" s="639"/>
      <c r="DO25" s="639"/>
      <c r="DP25" s="639"/>
      <c r="DQ25" s="639"/>
      <c r="DR25" s="639"/>
      <c r="DS25" s="639"/>
      <c r="DT25" s="639"/>
      <c r="DU25" s="639"/>
      <c r="DV25" s="640"/>
      <c r="DW25" s="643">
        <v>25.3</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679759</v>
      </c>
      <c r="CS26" s="621"/>
      <c r="CT26" s="621"/>
      <c r="CU26" s="621"/>
      <c r="CV26" s="621"/>
      <c r="CW26" s="621"/>
      <c r="CX26" s="621"/>
      <c r="CY26" s="622"/>
      <c r="CZ26" s="623">
        <v>10.4</v>
      </c>
      <c r="DA26" s="641"/>
      <c r="DB26" s="641"/>
      <c r="DC26" s="642"/>
      <c r="DD26" s="626">
        <v>627203</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273199</v>
      </c>
      <c r="S27" s="621"/>
      <c r="T27" s="621"/>
      <c r="U27" s="621"/>
      <c r="V27" s="621"/>
      <c r="W27" s="621"/>
      <c r="X27" s="621"/>
      <c r="Y27" s="622"/>
      <c r="Z27" s="673">
        <v>3.9</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1727198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647447</v>
      </c>
      <c r="CS27" s="639"/>
      <c r="CT27" s="639"/>
      <c r="CU27" s="639"/>
      <c r="CV27" s="639"/>
      <c r="CW27" s="639"/>
      <c r="CX27" s="639"/>
      <c r="CY27" s="640"/>
      <c r="CZ27" s="623">
        <v>9.9</v>
      </c>
      <c r="DA27" s="641"/>
      <c r="DB27" s="641"/>
      <c r="DC27" s="642"/>
      <c r="DD27" s="626">
        <v>181262</v>
      </c>
      <c r="DE27" s="639"/>
      <c r="DF27" s="639"/>
      <c r="DG27" s="639"/>
      <c r="DH27" s="639"/>
      <c r="DI27" s="639"/>
      <c r="DJ27" s="639"/>
      <c r="DK27" s="640"/>
      <c r="DL27" s="626">
        <v>181252</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24299</v>
      </c>
      <c r="S28" s="621"/>
      <c r="T28" s="621"/>
      <c r="U28" s="621"/>
      <c r="V28" s="621"/>
      <c r="W28" s="621"/>
      <c r="X28" s="621"/>
      <c r="Y28" s="622"/>
      <c r="Z28" s="673">
        <v>0.3</v>
      </c>
      <c r="AA28" s="673"/>
      <c r="AB28" s="673"/>
      <c r="AC28" s="673"/>
      <c r="AD28" s="674">
        <v>15451</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433553</v>
      </c>
      <c r="CS28" s="621"/>
      <c r="CT28" s="621"/>
      <c r="CU28" s="621"/>
      <c r="CV28" s="621"/>
      <c r="CW28" s="621"/>
      <c r="CX28" s="621"/>
      <c r="CY28" s="622"/>
      <c r="CZ28" s="623">
        <v>6.6</v>
      </c>
      <c r="DA28" s="641"/>
      <c r="DB28" s="641"/>
      <c r="DC28" s="642"/>
      <c r="DD28" s="626">
        <v>425256</v>
      </c>
      <c r="DE28" s="621"/>
      <c r="DF28" s="621"/>
      <c r="DG28" s="621"/>
      <c r="DH28" s="621"/>
      <c r="DI28" s="621"/>
      <c r="DJ28" s="621"/>
      <c r="DK28" s="622"/>
      <c r="DL28" s="626">
        <v>425256</v>
      </c>
      <c r="DM28" s="621"/>
      <c r="DN28" s="621"/>
      <c r="DO28" s="621"/>
      <c r="DP28" s="621"/>
      <c r="DQ28" s="621"/>
      <c r="DR28" s="621"/>
      <c r="DS28" s="621"/>
      <c r="DT28" s="621"/>
      <c r="DU28" s="621"/>
      <c r="DV28" s="622"/>
      <c r="DW28" s="643">
        <v>10.8</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4185</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433553</v>
      </c>
      <c r="CS29" s="639"/>
      <c r="CT29" s="639"/>
      <c r="CU29" s="639"/>
      <c r="CV29" s="639"/>
      <c r="CW29" s="639"/>
      <c r="CX29" s="639"/>
      <c r="CY29" s="640"/>
      <c r="CZ29" s="623">
        <v>6.6</v>
      </c>
      <c r="DA29" s="641"/>
      <c r="DB29" s="641"/>
      <c r="DC29" s="642"/>
      <c r="DD29" s="626">
        <v>425256</v>
      </c>
      <c r="DE29" s="639"/>
      <c r="DF29" s="639"/>
      <c r="DG29" s="639"/>
      <c r="DH29" s="639"/>
      <c r="DI29" s="639"/>
      <c r="DJ29" s="639"/>
      <c r="DK29" s="640"/>
      <c r="DL29" s="626">
        <v>425256</v>
      </c>
      <c r="DM29" s="639"/>
      <c r="DN29" s="639"/>
      <c r="DO29" s="639"/>
      <c r="DP29" s="639"/>
      <c r="DQ29" s="639"/>
      <c r="DR29" s="639"/>
      <c r="DS29" s="639"/>
      <c r="DT29" s="639"/>
      <c r="DU29" s="639"/>
      <c r="DV29" s="640"/>
      <c r="DW29" s="643">
        <v>10.8</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91561</v>
      </c>
      <c r="S30" s="621"/>
      <c r="T30" s="621"/>
      <c r="U30" s="621"/>
      <c r="V30" s="621"/>
      <c r="W30" s="621"/>
      <c r="X30" s="621"/>
      <c r="Y30" s="622"/>
      <c r="Z30" s="673">
        <v>1.3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98.6</v>
      </c>
      <c r="BH30" s="687"/>
      <c r="BI30" s="687"/>
      <c r="BJ30" s="687"/>
      <c r="BK30" s="687"/>
      <c r="BL30" s="687"/>
      <c r="BM30" s="688">
        <v>95.7</v>
      </c>
      <c r="BN30" s="687"/>
      <c r="BO30" s="687"/>
      <c r="BP30" s="687"/>
      <c r="BQ30" s="689"/>
      <c r="BR30" s="686">
        <v>98.8</v>
      </c>
      <c r="BS30" s="687"/>
      <c r="BT30" s="687"/>
      <c r="BU30" s="687"/>
      <c r="BV30" s="687"/>
      <c r="BW30" s="687"/>
      <c r="BX30" s="688">
        <v>93.2</v>
      </c>
      <c r="BY30" s="687"/>
      <c r="BZ30" s="687"/>
      <c r="CA30" s="687"/>
      <c r="CB30" s="689"/>
      <c r="CD30" s="692"/>
      <c r="CE30" s="693"/>
      <c r="CF30" s="657" t="s">
        <v>294</v>
      </c>
      <c r="CG30" s="654"/>
      <c r="CH30" s="654"/>
      <c r="CI30" s="654"/>
      <c r="CJ30" s="654"/>
      <c r="CK30" s="654"/>
      <c r="CL30" s="654"/>
      <c r="CM30" s="654"/>
      <c r="CN30" s="654"/>
      <c r="CO30" s="654"/>
      <c r="CP30" s="654"/>
      <c r="CQ30" s="655"/>
      <c r="CR30" s="620">
        <v>402125</v>
      </c>
      <c r="CS30" s="621"/>
      <c r="CT30" s="621"/>
      <c r="CU30" s="621"/>
      <c r="CV30" s="621"/>
      <c r="CW30" s="621"/>
      <c r="CX30" s="621"/>
      <c r="CY30" s="622"/>
      <c r="CZ30" s="623">
        <v>6.2</v>
      </c>
      <c r="DA30" s="641"/>
      <c r="DB30" s="641"/>
      <c r="DC30" s="642"/>
      <c r="DD30" s="626">
        <v>393861</v>
      </c>
      <c r="DE30" s="621"/>
      <c r="DF30" s="621"/>
      <c r="DG30" s="621"/>
      <c r="DH30" s="621"/>
      <c r="DI30" s="621"/>
      <c r="DJ30" s="621"/>
      <c r="DK30" s="622"/>
      <c r="DL30" s="626">
        <v>393861</v>
      </c>
      <c r="DM30" s="621"/>
      <c r="DN30" s="621"/>
      <c r="DO30" s="621"/>
      <c r="DP30" s="621"/>
      <c r="DQ30" s="621"/>
      <c r="DR30" s="621"/>
      <c r="DS30" s="621"/>
      <c r="DT30" s="621"/>
      <c r="DU30" s="621"/>
      <c r="DV30" s="622"/>
      <c r="DW30" s="643">
        <v>10</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560370</v>
      </c>
      <c r="S31" s="621"/>
      <c r="T31" s="621"/>
      <c r="U31" s="621"/>
      <c r="V31" s="621"/>
      <c r="W31" s="621"/>
      <c r="X31" s="621"/>
      <c r="Y31" s="622"/>
      <c r="Z31" s="673">
        <v>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96.4</v>
      </c>
      <c r="BN31" s="685"/>
      <c r="BO31" s="685"/>
      <c r="BP31" s="685"/>
      <c r="BQ31" s="649"/>
      <c r="BR31" s="684">
        <v>98.6</v>
      </c>
      <c r="BS31" s="639"/>
      <c r="BT31" s="639"/>
      <c r="BU31" s="639"/>
      <c r="BV31" s="639"/>
      <c r="BW31" s="639"/>
      <c r="BX31" s="675">
        <v>92.9</v>
      </c>
      <c r="BY31" s="685"/>
      <c r="BZ31" s="685"/>
      <c r="CA31" s="685"/>
      <c r="CB31" s="649"/>
      <c r="CD31" s="692"/>
      <c r="CE31" s="693"/>
      <c r="CF31" s="657" t="s">
        <v>298</v>
      </c>
      <c r="CG31" s="654"/>
      <c r="CH31" s="654"/>
      <c r="CI31" s="654"/>
      <c r="CJ31" s="654"/>
      <c r="CK31" s="654"/>
      <c r="CL31" s="654"/>
      <c r="CM31" s="654"/>
      <c r="CN31" s="654"/>
      <c r="CO31" s="654"/>
      <c r="CP31" s="654"/>
      <c r="CQ31" s="655"/>
      <c r="CR31" s="620">
        <v>31428</v>
      </c>
      <c r="CS31" s="639"/>
      <c r="CT31" s="639"/>
      <c r="CU31" s="639"/>
      <c r="CV31" s="639"/>
      <c r="CW31" s="639"/>
      <c r="CX31" s="639"/>
      <c r="CY31" s="640"/>
      <c r="CZ31" s="623">
        <v>0.5</v>
      </c>
      <c r="DA31" s="641"/>
      <c r="DB31" s="641"/>
      <c r="DC31" s="642"/>
      <c r="DD31" s="626">
        <v>31395</v>
      </c>
      <c r="DE31" s="639"/>
      <c r="DF31" s="639"/>
      <c r="DG31" s="639"/>
      <c r="DH31" s="639"/>
      <c r="DI31" s="639"/>
      <c r="DJ31" s="639"/>
      <c r="DK31" s="640"/>
      <c r="DL31" s="626">
        <v>31395</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74629</v>
      </c>
      <c r="S32" s="621"/>
      <c r="T32" s="621"/>
      <c r="U32" s="621"/>
      <c r="V32" s="621"/>
      <c r="W32" s="621"/>
      <c r="X32" s="621"/>
      <c r="Y32" s="622"/>
      <c r="Z32" s="673">
        <v>1.1000000000000001</v>
      </c>
      <c r="AA32" s="673"/>
      <c r="AB32" s="673"/>
      <c r="AC32" s="673"/>
      <c r="AD32" s="674">
        <v>16154</v>
      </c>
      <c r="AE32" s="674"/>
      <c r="AF32" s="674"/>
      <c r="AG32" s="674"/>
      <c r="AH32" s="674"/>
      <c r="AI32" s="674"/>
      <c r="AJ32" s="674"/>
      <c r="AK32" s="674"/>
      <c r="AL32" s="643">
        <v>0.4</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98.5</v>
      </c>
      <c r="BH32" s="605"/>
      <c r="BI32" s="605"/>
      <c r="BJ32" s="605"/>
      <c r="BK32" s="605"/>
      <c r="BL32" s="605"/>
      <c r="BM32" s="668">
        <v>94.9</v>
      </c>
      <c r="BN32" s="605"/>
      <c r="BO32" s="605"/>
      <c r="BP32" s="605"/>
      <c r="BQ32" s="662"/>
      <c r="BR32" s="683">
        <v>98.8</v>
      </c>
      <c r="BS32" s="605"/>
      <c r="BT32" s="605"/>
      <c r="BU32" s="605"/>
      <c r="BV32" s="605"/>
      <c r="BW32" s="605"/>
      <c r="BX32" s="668">
        <v>93</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1481100</v>
      </c>
      <c r="S33" s="621"/>
      <c r="T33" s="621"/>
      <c r="U33" s="621"/>
      <c r="V33" s="621"/>
      <c r="W33" s="621"/>
      <c r="X33" s="621"/>
      <c r="Y33" s="622"/>
      <c r="Z33" s="673">
        <v>21.3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3823674</v>
      </c>
      <c r="CS33" s="639"/>
      <c r="CT33" s="639"/>
      <c r="CU33" s="639"/>
      <c r="CV33" s="639"/>
      <c r="CW33" s="639"/>
      <c r="CX33" s="639"/>
      <c r="CY33" s="640"/>
      <c r="CZ33" s="623">
        <v>58.5</v>
      </c>
      <c r="DA33" s="641"/>
      <c r="DB33" s="641"/>
      <c r="DC33" s="642"/>
      <c r="DD33" s="626">
        <v>2563224</v>
      </c>
      <c r="DE33" s="639"/>
      <c r="DF33" s="639"/>
      <c r="DG33" s="639"/>
      <c r="DH33" s="639"/>
      <c r="DI33" s="639"/>
      <c r="DJ33" s="639"/>
      <c r="DK33" s="640"/>
      <c r="DL33" s="626">
        <v>1531192</v>
      </c>
      <c r="DM33" s="639"/>
      <c r="DN33" s="639"/>
      <c r="DO33" s="639"/>
      <c r="DP33" s="639"/>
      <c r="DQ33" s="639"/>
      <c r="DR33" s="639"/>
      <c r="DS33" s="639"/>
      <c r="DT33" s="639"/>
      <c r="DU33" s="639"/>
      <c r="DV33" s="640"/>
      <c r="DW33" s="643">
        <v>39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810334</v>
      </c>
      <c r="CS34" s="621"/>
      <c r="CT34" s="621"/>
      <c r="CU34" s="621"/>
      <c r="CV34" s="621"/>
      <c r="CW34" s="621"/>
      <c r="CX34" s="621"/>
      <c r="CY34" s="622"/>
      <c r="CZ34" s="623">
        <v>12.4</v>
      </c>
      <c r="DA34" s="641"/>
      <c r="DB34" s="641"/>
      <c r="DC34" s="642"/>
      <c r="DD34" s="626">
        <v>653944</v>
      </c>
      <c r="DE34" s="621"/>
      <c r="DF34" s="621"/>
      <c r="DG34" s="621"/>
      <c r="DH34" s="621"/>
      <c r="DI34" s="621"/>
      <c r="DJ34" s="621"/>
      <c r="DK34" s="622"/>
      <c r="DL34" s="626">
        <v>458208</v>
      </c>
      <c r="DM34" s="621"/>
      <c r="DN34" s="621"/>
      <c r="DO34" s="621"/>
      <c r="DP34" s="621"/>
      <c r="DQ34" s="621"/>
      <c r="DR34" s="621"/>
      <c r="DS34" s="621"/>
      <c r="DT34" s="621"/>
      <c r="DU34" s="621"/>
      <c r="DV34" s="622"/>
      <c r="DW34" s="643">
        <v>11.7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200000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614304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177782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21070</v>
      </c>
      <c r="CS35" s="639"/>
      <c r="CT35" s="639"/>
      <c r="CU35" s="639"/>
      <c r="CV35" s="639"/>
      <c r="CW35" s="639"/>
      <c r="CX35" s="639"/>
      <c r="CY35" s="640"/>
      <c r="CZ35" s="623">
        <v>0.3</v>
      </c>
      <c r="DA35" s="641"/>
      <c r="DB35" s="641"/>
      <c r="DC35" s="642"/>
      <c r="DD35" s="626">
        <v>17094</v>
      </c>
      <c r="DE35" s="639"/>
      <c r="DF35" s="639"/>
      <c r="DG35" s="639"/>
      <c r="DH35" s="639"/>
      <c r="DI35" s="639"/>
      <c r="DJ35" s="639"/>
      <c r="DK35" s="640"/>
      <c r="DL35" s="626">
        <v>16302</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6965456</v>
      </c>
      <c r="S36" s="661"/>
      <c r="T36" s="661"/>
      <c r="U36" s="661"/>
      <c r="V36" s="661"/>
      <c r="W36" s="661"/>
      <c r="X36" s="661"/>
      <c r="Y36" s="664"/>
      <c r="Z36" s="665">
        <v>100</v>
      </c>
      <c r="AA36" s="665"/>
      <c r="AB36" s="665"/>
      <c r="AC36" s="665"/>
      <c r="AD36" s="666">
        <v>3723855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97536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158455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755873</v>
      </c>
      <c r="CS36" s="621"/>
      <c r="CT36" s="621"/>
      <c r="CU36" s="621"/>
      <c r="CV36" s="621"/>
      <c r="CW36" s="621"/>
      <c r="CX36" s="621"/>
      <c r="CY36" s="622"/>
      <c r="CZ36" s="623">
        <v>11.6</v>
      </c>
      <c r="DA36" s="641"/>
      <c r="DB36" s="641"/>
      <c r="DC36" s="642"/>
      <c r="DD36" s="626">
        <v>710734</v>
      </c>
      <c r="DE36" s="621"/>
      <c r="DF36" s="621"/>
      <c r="DG36" s="621"/>
      <c r="DH36" s="621"/>
      <c r="DI36" s="621"/>
      <c r="DJ36" s="621"/>
      <c r="DK36" s="622"/>
      <c r="DL36" s="626">
        <v>601894</v>
      </c>
      <c r="DM36" s="621"/>
      <c r="DN36" s="621"/>
      <c r="DO36" s="621"/>
      <c r="DP36" s="621"/>
      <c r="DQ36" s="621"/>
      <c r="DR36" s="621"/>
      <c r="DS36" s="621"/>
      <c r="DT36" s="621"/>
      <c r="DU36" s="621"/>
      <c r="DV36" s="622"/>
      <c r="DW36" s="643">
        <v>15.3</v>
      </c>
      <c r="DX36" s="644"/>
      <c r="DY36" s="644"/>
      <c r="DZ36" s="644"/>
      <c r="EA36" s="644"/>
      <c r="EB36" s="644"/>
      <c r="EC36" s="645"/>
    </row>
    <row r="37" spans="2:133" ht="11.25" customHeight="1">
      <c r="AQ37" s="646" t="s">
        <v>316</v>
      </c>
      <c r="AR37" s="647"/>
      <c r="AS37" s="647"/>
      <c r="AT37" s="647"/>
      <c r="AU37" s="647"/>
      <c r="AV37" s="647"/>
      <c r="AW37" s="647"/>
      <c r="AX37" s="647"/>
      <c r="AY37" s="648"/>
      <c r="AZ37" s="620">
        <v>25853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2191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409518</v>
      </c>
      <c r="CS37" s="639"/>
      <c r="CT37" s="639"/>
      <c r="CU37" s="639"/>
      <c r="CV37" s="639"/>
      <c r="CW37" s="639"/>
      <c r="CX37" s="639"/>
      <c r="CY37" s="640"/>
      <c r="CZ37" s="623">
        <v>6.3</v>
      </c>
      <c r="DA37" s="641"/>
      <c r="DB37" s="641"/>
      <c r="DC37" s="642"/>
      <c r="DD37" s="626">
        <v>409518</v>
      </c>
      <c r="DE37" s="639"/>
      <c r="DF37" s="639"/>
      <c r="DG37" s="639"/>
      <c r="DH37" s="639"/>
      <c r="DI37" s="639"/>
      <c r="DJ37" s="639"/>
      <c r="DK37" s="640"/>
      <c r="DL37" s="626">
        <v>409483</v>
      </c>
      <c r="DM37" s="639"/>
      <c r="DN37" s="639"/>
      <c r="DO37" s="639"/>
      <c r="DP37" s="639"/>
      <c r="DQ37" s="639"/>
      <c r="DR37" s="639"/>
      <c r="DS37" s="639"/>
      <c r="DT37" s="639"/>
      <c r="DU37" s="639"/>
      <c r="DV37" s="640"/>
      <c r="DW37" s="643">
        <v>10.4</v>
      </c>
      <c r="DX37" s="644"/>
      <c r="DY37" s="644"/>
      <c r="DZ37" s="644"/>
      <c r="EA37" s="644"/>
      <c r="EB37" s="644"/>
      <c r="EC37" s="645"/>
    </row>
    <row r="38" spans="2:133" ht="11.25" customHeight="1">
      <c r="AQ38" s="646" t="s">
        <v>319</v>
      </c>
      <c r="AR38" s="647"/>
      <c r="AS38" s="647"/>
      <c r="AT38" s="647"/>
      <c r="AU38" s="647"/>
      <c r="AV38" s="647"/>
      <c r="AW38" s="647"/>
      <c r="AX38" s="647"/>
      <c r="AY38" s="648"/>
      <c r="AZ38" s="620">
        <v>12870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3772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601434</v>
      </c>
      <c r="CS38" s="621"/>
      <c r="CT38" s="621"/>
      <c r="CU38" s="621"/>
      <c r="CV38" s="621"/>
      <c r="CW38" s="621"/>
      <c r="CX38" s="621"/>
      <c r="CY38" s="622"/>
      <c r="CZ38" s="623">
        <v>9.1999999999999993</v>
      </c>
      <c r="DA38" s="641"/>
      <c r="DB38" s="641"/>
      <c r="DC38" s="642"/>
      <c r="DD38" s="626">
        <v>532105</v>
      </c>
      <c r="DE38" s="621"/>
      <c r="DF38" s="621"/>
      <c r="DG38" s="621"/>
      <c r="DH38" s="621"/>
      <c r="DI38" s="621"/>
      <c r="DJ38" s="621"/>
      <c r="DK38" s="622"/>
      <c r="DL38" s="626">
        <v>454788</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1634003</v>
      </c>
      <c r="CS39" s="639"/>
      <c r="CT39" s="639"/>
      <c r="CU39" s="639"/>
      <c r="CV39" s="639"/>
      <c r="CW39" s="639"/>
      <c r="CX39" s="639"/>
      <c r="CY39" s="640"/>
      <c r="CZ39" s="623">
        <v>25</v>
      </c>
      <c r="DA39" s="641"/>
      <c r="DB39" s="641"/>
      <c r="DC39" s="642"/>
      <c r="DD39" s="626">
        <v>649347</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135332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960</v>
      </c>
      <c r="CS40" s="621"/>
      <c r="CT40" s="621"/>
      <c r="CU40" s="621"/>
      <c r="CV40" s="621"/>
      <c r="CW40" s="621"/>
      <c r="CX40" s="621"/>
      <c r="CY40" s="622"/>
      <c r="CZ40" s="623">
        <v>0</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342713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576413</v>
      </c>
      <c r="CS42" s="621"/>
      <c r="CT42" s="621"/>
      <c r="CU42" s="621"/>
      <c r="CV42" s="621"/>
      <c r="CW42" s="621"/>
      <c r="CX42" s="621"/>
      <c r="CY42" s="622"/>
      <c r="CZ42" s="623">
        <v>8.8000000000000007</v>
      </c>
      <c r="DA42" s="624"/>
      <c r="DB42" s="624"/>
      <c r="DC42" s="625"/>
      <c r="DD42" s="626">
        <v>159583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10452</v>
      </c>
      <c r="CS43" s="639"/>
      <c r="CT43" s="639"/>
      <c r="CU43" s="639"/>
      <c r="CV43" s="639"/>
      <c r="CW43" s="639"/>
      <c r="CX43" s="639"/>
      <c r="CY43" s="640"/>
      <c r="CZ43" s="623">
        <v>0.2</v>
      </c>
      <c r="DA43" s="641"/>
      <c r="DB43" s="641"/>
      <c r="DC43" s="642"/>
      <c r="DD43" s="626">
        <v>10452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576413</v>
      </c>
      <c r="CS44" s="621"/>
      <c r="CT44" s="621"/>
      <c r="CU44" s="621"/>
      <c r="CV44" s="621"/>
      <c r="CW44" s="621"/>
      <c r="CX44" s="621"/>
      <c r="CY44" s="622"/>
      <c r="CZ44" s="623">
        <v>8.8000000000000007</v>
      </c>
      <c r="DA44" s="624"/>
      <c r="DB44" s="624"/>
      <c r="DC44" s="625"/>
      <c r="DD44" s="626">
        <v>159583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28231</v>
      </c>
      <c r="CS45" s="639"/>
      <c r="CT45" s="639"/>
      <c r="CU45" s="639"/>
      <c r="CV45" s="639"/>
      <c r="CW45" s="639"/>
      <c r="CX45" s="639"/>
      <c r="CY45" s="640"/>
      <c r="CZ45" s="623">
        <v>0.4</v>
      </c>
      <c r="DA45" s="641"/>
      <c r="DB45" s="641"/>
      <c r="DC45" s="642"/>
      <c r="DD45" s="626">
        <v>3348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533632</v>
      </c>
      <c r="CS46" s="621"/>
      <c r="CT46" s="621"/>
      <c r="CU46" s="621"/>
      <c r="CV46" s="621"/>
      <c r="CW46" s="621"/>
      <c r="CX46" s="621"/>
      <c r="CY46" s="622"/>
      <c r="CZ46" s="623">
        <v>8.1999999999999993</v>
      </c>
      <c r="DA46" s="624"/>
      <c r="DB46" s="624"/>
      <c r="DC46" s="625"/>
      <c r="DD46" s="626">
        <v>151085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6533500</v>
      </c>
      <c r="CS49" s="605"/>
      <c r="CT49" s="605"/>
      <c r="CU49" s="605"/>
      <c r="CV49" s="605"/>
      <c r="CW49" s="605"/>
      <c r="CX49" s="605"/>
      <c r="CY49" s="606"/>
      <c r="CZ49" s="607">
        <v>100</v>
      </c>
      <c r="DA49" s="608"/>
      <c r="DB49" s="608"/>
      <c r="DC49" s="609"/>
      <c r="DD49" s="610">
        <v>4325814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25" sqref="A25:BI2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6966</v>
      </c>
      <c r="R7" s="1134"/>
      <c r="S7" s="1134"/>
      <c r="T7" s="1134"/>
      <c r="U7" s="1134"/>
      <c r="V7" s="1134">
        <v>6535</v>
      </c>
      <c r="W7" s="1134"/>
      <c r="X7" s="1134"/>
      <c r="Y7" s="1134"/>
      <c r="Z7" s="1134"/>
      <c r="AA7" s="1134">
        <v>431</v>
      </c>
      <c r="AB7" s="1134"/>
      <c r="AC7" s="1134"/>
      <c r="AD7" s="1134"/>
      <c r="AE7" s="1135"/>
      <c r="AF7" s="1136">
        <v>397</v>
      </c>
      <c r="AG7" s="1137"/>
      <c r="AH7" s="1137"/>
      <c r="AI7" s="1137"/>
      <c r="AJ7" s="1138"/>
      <c r="AK7" s="1120">
        <v>92</v>
      </c>
      <c r="AL7" s="1121"/>
      <c r="AM7" s="1121"/>
      <c r="AN7" s="1121"/>
      <c r="AO7" s="1121"/>
      <c r="AP7" s="1121">
        <v>5975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2</v>
      </c>
      <c r="R8" s="1073"/>
      <c r="S8" s="1073"/>
      <c r="T8" s="1073"/>
      <c r="U8" s="1073"/>
      <c r="V8" s="1073">
        <v>2</v>
      </c>
      <c r="W8" s="1073"/>
      <c r="X8" s="1073"/>
      <c r="Y8" s="1073"/>
      <c r="Z8" s="1073"/>
      <c r="AA8" s="1073">
        <v>0</v>
      </c>
      <c r="AB8" s="1073"/>
      <c r="AC8" s="1073"/>
      <c r="AD8" s="1073"/>
      <c r="AE8" s="1074"/>
      <c r="AF8" s="1048" t="s">
        <v>369</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370</v>
      </c>
      <c r="C9" s="1067"/>
      <c r="D9" s="1067"/>
      <c r="E9" s="1067"/>
      <c r="F9" s="1067"/>
      <c r="G9" s="1067"/>
      <c r="H9" s="1067"/>
      <c r="I9" s="1067"/>
      <c r="J9" s="1067"/>
      <c r="K9" s="1067"/>
      <c r="L9" s="1067"/>
      <c r="M9" s="1067"/>
      <c r="N9" s="1067"/>
      <c r="O9" s="1067"/>
      <c r="P9" s="1068"/>
      <c r="Q9" s="1072">
        <v>9</v>
      </c>
      <c r="R9" s="1073"/>
      <c r="S9" s="1073"/>
      <c r="T9" s="1073"/>
      <c r="U9" s="1073"/>
      <c r="V9" s="1073">
        <v>8</v>
      </c>
      <c r="W9" s="1073"/>
      <c r="X9" s="1073"/>
      <c r="Y9" s="1073"/>
      <c r="Z9" s="1073"/>
      <c r="AA9" s="1073">
        <v>1</v>
      </c>
      <c r="AB9" s="1073"/>
      <c r="AC9" s="1073"/>
      <c r="AD9" s="1073"/>
      <c r="AE9" s="1074"/>
      <c r="AF9" s="1048">
        <v>1</v>
      </c>
      <c r="AG9" s="1049"/>
      <c r="AH9" s="1049"/>
      <c r="AI9" s="1049"/>
      <c r="AJ9" s="1050"/>
      <c r="AK9" s="1115">
        <v>4</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6965</v>
      </c>
      <c r="R23" s="1098"/>
      <c r="S23" s="1098"/>
      <c r="T23" s="1098"/>
      <c r="U23" s="1098"/>
      <c r="V23" s="1098">
        <v>6534</v>
      </c>
      <c r="W23" s="1098"/>
      <c r="X23" s="1098"/>
      <c r="Y23" s="1098"/>
      <c r="Z23" s="1098"/>
      <c r="AA23" s="1098">
        <v>432</v>
      </c>
      <c r="AB23" s="1098"/>
      <c r="AC23" s="1098"/>
      <c r="AD23" s="1098"/>
      <c r="AE23" s="1099"/>
      <c r="AF23" s="1100">
        <v>398</v>
      </c>
      <c r="AG23" s="1098"/>
      <c r="AH23" s="1098"/>
      <c r="AI23" s="1098"/>
      <c r="AJ23" s="1101"/>
      <c r="AK23" s="1102"/>
      <c r="AL23" s="1103"/>
      <c r="AM23" s="1103"/>
      <c r="AN23" s="1103"/>
      <c r="AO23" s="1103"/>
      <c r="AP23" s="1098">
        <v>5975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2206</v>
      </c>
      <c r="R28" s="1083"/>
      <c r="S28" s="1083"/>
      <c r="T28" s="1083"/>
      <c r="U28" s="1083"/>
      <c r="V28" s="1083">
        <v>2018</v>
      </c>
      <c r="W28" s="1083"/>
      <c r="X28" s="1083"/>
      <c r="Y28" s="1083"/>
      <c r="Z28" s="1083"/>
      <c r="AA28" s="1083">
        <v>188</v>
      </c>
      <c r="AB28" s="1083"/>
      <c r="AC28" s="1083"/>
      <c r="AD28" s="1083"/>
      <c r="AE28" s="1084"/>
      <c r="AF28" s="1085">
        <v>188</v>
      </c>
      <c r="AG28" s="1083"/>
      <c r="AH28" s="1083"/>
      <c r="AI28" s="1083"/>
      <c r="AJ28" s="1086"/>
      <c r="AK28" s="1087">
        <f>113+22</f>
        <v>135</v>
      </c>
      <c r="AL28" s="1075"/>
      <c r="AM28" s="1075"/>
      <c r="AN28" s="1075"/>
      <c r="AO28" s="1075"/>
      <c r="AP28" s="1075" t="s">
        <v>539</v>
      </c>
      <c r="AQ28" s="1075"/>
      <c r="AR28" s="1075"/>
      <c r="AS28" s="1075"/>
      <c r="AT28" s="1075"/>
      <c r="AU28" s="1075">
        <f>112+23</f>
        <v>135</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117</v>
      </c>
      <c r="R29" s="1073"/>
      <c r="S29" s="1073"/>
      <c r="T29" s="1073"/>
      <c r="U29" s="1073"/>
      <c r="V29" s="1073">
        <v>116</v>
      </c>
      <c r="W29" s="1073"/>
      <c r="X29" s="1073"/>
      <c r="Y29" s="1073"/>
      <c r="Z29" s="1073"/>
      <c r="AA29" s="1073">
        <v>2</v>
      </c>
      <c r="AB29" s="1073"/>
      <c r="AC29" s="1073"/>
      <c r="AD29" s="1073"/>
      <c r="AE29" s="1074"/>
      <c r="AF29" s="1048">
        <v>2</v>
      </c>
      <c r="AG29" s="1049"/>
      <c r="AH29" s="1049"/>
      <c r="AI29" s="1049"/>
      <c r="AJ29" s="1050"/>
      <c r="AK29" s="1009">
        <v>43</v>
      </c>
      <c r="AL29" s="1000"/>
      <c r="AM29" s="1000"/>
      <c r="AN29" s="1000"/>
      <c r="AO29" s="1000"/>
      <c r="AP29" s="1000" t="s">
        <v>539</v>
      </c>
      <c r="AQ29" s="1000"/>
      <c r="AR29" s="1000"/>
      <c r="AS29" s="1000"/>
      <c r="AT29" s="1000"/>
      <c r="AU29" s="1000">
        <v>12</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1018</v>
      </c>
      <c r="R30" s="1073"/>
      <c r="S30" s="1073"/>
      <c r="T30" s="1073"/>
      <c r="U30" s="1073"/>
      <c r="V30" s="1073">
        <v>960</v>
      </c>
      <c r="W30" s="1073"/>
      <c r="X30" s="1073"/>
      <c r="Y30" s="1073"/>
      <c r="Z30" s="1073"/>
      <c r="AA30" s="1073">
        <v>57</v>
      </c>
      <c r="AB30" s="1073"/>
      <c r="AC30" s="1073"/>
      <c r="AD30" s="1073"/>
      <c r="AE30" s="1074"/>
      <c r="AF30" s="1048">
        <v>57</v>
      </c>
      <c r="AG30" s="1049"/>
      <c r="AH30" s="1049"/>
      <c r="AI30" s="1049"/>
      <c r="AJ30" s="1050"/>
      <c r="AK30" s="1009">
        <v>161</v>
      </c>
      <c r="AL30" s="1000"/>
      <c r="AM30" s="1000"/>
      <c r="AN30" s="1000"/>
      <c r="AO30" s="1000"/>
      <c r="AP30" s="1000" t="s">
        <v>539</v>
      </c>
      <c r="AQ30" s="1000"/>
      <c r="AR30" s="1000"/>
      <c r="AS30" s="1000"/>
      <c r="AT30" s="1000"/>
      <c r="AU30" s="1000">
        <v>152</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311</v>
      </c>
      <c r="R31" s="1073"/>
      <c r="S31" s="1073"/>
      <c r="T31" s="1073"/>
      <c r="U31" s="1073"/>
      <c r="V31" s="1073">
        <v>267</v>
      </c>
      <c r="W31" s="1073"/>
      <c r="X31" s="1073"/>
      <c r="Y31" s="1073"/>
      <c r="Z31" s="1073"/>
      <c r="AA31" s="1073">
        <v>44</v>
      </c>
      <c r="AB31" s="1073"/>
      <c r="AC31" s="1073"/>
      <c r="AD31" s="1073"/>
      <c r="AE31" s="1074"/>
      <c r="AF31" s="1048">
        <v>268</v>
      </c>
      <c r="AG31" s="1049"/>
      <c r="AH31" s="1049"/>
      <c r="AI31" s="1049"/>
      <c r="AJ31" s="1050"/>
      <c r="AK31" s="1009">
        <v>58</v>
      </c>
      <c r="AL31" s="1000"/>
      <c r="AM31" s="1000"/>
      <c r="AN31" s="1000"/>
      <c r="AO31" s="1000"/>
      <c r="AP31" s="1000">
        <v>592</v>
      </c>
      <c r="AQ31" s="1000"/>
      <c r="AR31" s="1000"/>
      <c r="AS31" s="1000"/>
      <c r="AT31" s="1000"/>
      <c r="AU31" s="1000">
        <v>58</v>
      </c>
      <c r="AV31" s="1000"/>
      <c r="AW31" s="1000"/>
      <c r="AX31" s="1000"/>
      <c r="AY31" s="1000"/>
      <c r="AZ31" s="1071" t="s">
        <v>539</v>
      </c>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389</v>
      </c>
      <c r="C32" s="1067"/>
      <c r="D32" s="1067"/>
      <c r="E32" s="1067"/>
      <c r="F32" s="1067"/>
      <c r="G32" s="1067"/>
      <c r="H32" s="1067"/>
      <c r="I32" s="1067"/>
      <c r="J32" s="1067"/>
      <c r="K32" s="1067"/>
      <c r="L32" s="1067"/>
      <c r="M32" s="1067"/>
      <c r="N32" s="1067"/>
      <c r="O32" s="1067"/>
      <c r="P32" s="1068"/>
      <c r="Q32" s="1072">
        <v>167</v>
      </c>
      <c r="R32" s="1073"/>
      <c r="S32" s="1073"/>
      <c r="T32" s="1073"/>
      <c r="U32" s="1073"/>
      <c r="V32" s="1073">
        <v>158</v>
      </c>
      <c r="W32" s="1073"/>
      <c r="X32" s="1073"/>
      <c r="Y32" s="1073"/>
      <c r="Z32" s="1073"/>
      <c r="AA32" s="1073">
        <v>12</v>
      </c>
      <c r="AB32" s="1073"/>
      <c r="AC32" s="1073"/>
      <c r="AD32" s="1073"/>
      <c r="AE32" s="1074"/>
      <c r="AF32" s="1048">
        <v>9</v>
      </c>
      <c r="AG32" s="1049"/>
      <c r="AH32" s="1049"/>
      <c r="AI32" s="1049"/>
      <c r="AJ32" s="1050"/>
      <c r="AK32" s="1009">
        <v>98</v>
      </c>
      <c r="AL32" s="1000"/>
      <c r="AM32" s="1000"/>
      <c r="AN32" s="1000"/>
      <c r="AO32" s="1000"/>
      <c r="AP32" s="1000">
        <v>1548</v>
      </c>
      <c r="AQ32" s="1000"/>
      <c r="AR32" s="1000"/>
      <c r="AS32" s="1000"/>
      <c r="AT32" s="1000"/>
      <c r="AU32" s="1000">
        <v>1376</v>
      </c>
      <c r="AV32" s="1000"/>
      <c r="AW32" s="1000"/>
      <c r="AX32" s="1000"/>
      <c r="AY32" s="1000"/>
      <c r="AZ32" s="1071" t="s">
        <v>539</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391</v>
      </c>
      <c r="C33" s="1067"/>
      <c r="D33" s="1067"/>
      <c r="E33" s="1067"/>
      <c r="F33" s="1067"/>
      <c r="G33" s="1067"/>
      <c r="H33" s="1067"/>
      <c r="I33" s="1067"/>
      <c r="J33" s="1067"/>
      <c r="K33" s="1067"/>
      <c r="L33" s="1067"/>
      <c r="M33" s="1067"/>
      <c r="N33" s="1067"/>
      <c r="O33" s="1067"/>
      <c r="P33" s="1068"/>
      <c r="Q33" s="1072">
        <v>28</v>
      </c>
      <c r="R33" s="1073"/>
      <c r="S33" s="1073"/>
      <c r="T33" s="1073"/>
      <c r="U33" s="1073"/>
      <c r="V33" s="1073">
        <v>24</v>
      </c>
      <c r="W33" s="1073"/>
      <c r="X33" s="1073"/>
      <c r="Y33" s="1073"/>
      <c r="Z33" s="1073"/>
      <c r="AA33" s="1073">
        <v>4</v>
      </c>
      <c r="AB33" s="1073"/>
      <c r="AC33" s="1073"/>
      <c r="AD33" s="1073"/>
      <c r="AE33" s="1074"/>
      <c r="AF33" s="1048">
        <v>4</v>
      </c>
      <c r="AG33" s="1049"/>
      <c r="AH33" s="1049"/>
      <c r="AI33" s="1049"/>
      <c r="AJ33" s="1050"/>
      <c r="AK33" s="1009">
        <v>26</v>
      </c>
      <c r="AL33" s="1000"/>
      <c r="AM33" s="1000"/>
      <c r="AN33" s="1000"/>
      <c r="AO33" s="1000"/>
      <c r="AP33" s="1000" t="s">
        <v>539</v>
      </c>
      <c r="AQ33" s="1000"/>
      <c r="AR33" s="1000"/>
      <c r="AS33" s="1000"/>
      <c r="AT33" s="1000"/>
      <c r="AU33" s="1000">
        <v>26</v>
      </c>
      <c r="AV33" s="1000"/>
      <c r="AW33" s="1000"/>
      <c r="AX33" s="1000"/>
      <c r="AY33" s="1000"/>
      <c r="AZ33" s="1071" t="s">
        <v>539</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528</v>
      </c>
      <c r="AG63" s="988"/>
      <c r="AH63" s="988"/>
      <c r="AI63" s="988"/>
      <c r="AJ63" s="1059"/>
      <c r="AK63" s="1060"/>
      <c r="AL63" s="992"/>
      <c r="AM63" s="992"/>
      <c r="AN63" s="992"/>
      <c r="AO63" s="992"/>
      <c r="AP63" s="988">
        <f>592+1548</f>
        <v>2140</v>
      </c>
      <c r="AQ63" s="988"/>
      <c r="AR63" s="988"/>
      <c r="AS63" s="988"/>
      <c r="AT63" s="988"/>
      <c r="AU63" s="988">
        <f>135+12+152+58+1376+26</f>
        <v>1759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4612</v>
      </c>
      <c r="R68" s="1011"/>
      <c r="S68" s="1011"/>
      <c r="T68" s="1011"/>
      <c r="U68" s="1011"/>
      <c r="V68" s="1011">
        <v>4414</v>
      </c>
      <c r="W68" s="1011"/>
      <c r="X68" s="1011"/>
      <c r="Y68" s="1011"/>
      <c r="Z68" s="1011"/>
      <c r="AA68" s="1011">
        <v>198</v>
      </c>
      <c r="AB68" s="1011"/>
      <c r="AC68" s="1011"/>
      <c r="AD68" s="1011"/>
      <c r="AE68" s="1011"/>
      <c r="AF68" s="1011">
        <v>198</v>
      </c>
      <c r="AG68" s="1011"/>
      <c r="AH68" s="1011"/>
      <c r="AI68" s="1011"/>
      <c r="AJ68" s="1011"/>
      <c r="AK68" s="1011">
        <v>60</v>
      </c>
      <c r="AL68" s="1011"/>
      <c r="AM68" s="1011"/>
      <c r="AN68" s="1011"/>
      <c r="AO68" s="1011"/>
      <c r="AP68" s="1011">
        <v>2544</v>
      </c>
      <c r="AQ68" s="1011"/>
      <c r="AR68" s="1011"/>
      <c r="AS68" s="1011"/>
      <c r="AT68" s="1011"/>
      <c r="AU68" s="1011" t="s">
        <v>544</v>
      </c>
      <c r="AV68" s="1011"/>
      <c r="AW68" s="1011"/>
      <c r="AX68" s="1011"/>
      <c r="AY68" s="1011"/>
      <c r="AZ68" s="1012" t="s">
        <v>545</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1551</v>
      </c>
      <c r="R69" s="1000"/>
      <c r="S69" s="1000"/>
      <c r="T69" s="1000"/>
      <c r="U69" s="1000"/>
      <c r="V69" s="1000">
        <v>1512</v>
      </c>
      <c r="W69" s="1000"/>
      <c r="X69" s="1000"/>
      <c r="Y69" s="1000"/>
      <c r="Z69" s="1000"/>
      <c r="AA69" s="1000">
        <v>38</v>
      </c>
      <c r="AB69" s="1000"/>
      <c r="AC69" s="1000"/>
      <c r="AD69" s="1000"/>
      <c r="AE69" s="1000"/>
      <c r="AF69" s="1000">
        <v>38</v>
      </c>
      <c r="AG69" s="1000"/>
      <c r="AH69" s="1000"/>
      <c r="AI69" s="1000"/>
      <c r="AJ69" s="1000"/>
      <c r="AK69" s="1000" t="s">
        <v>548</v>
      </c>
      <c r="AL69" s="1000"/>
      <c r="AM69" s="1000"/>
      <c r="AN69" s="1000"/>
      <c r="AO69" s="1000"/>
      <c r="AP69" s="1000" t="s">
        <v>544</v>
      </c>
      <c r="AQ69" s="1000"/>
      <c r="AR69" s="1000"/>
      <c r="AS69" s="1000"/>
      <c r="AT69" s="1000"/>
      <c r="AU69" s="1000" t="s">
        <v>544</v>
      </c>
      <c r="AV69" s="1000"/>
      <c r="AW69" s="1000"/>
      <c r="AX69" s="1000"/>
      <c r="AY69" s="1000"/>
      <c r="AZ69" s="1001" t="s">
        <v>545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653677</v>
      </c>
      <c r="R70" s="1000"/>
      <c r="S70" s="1000"/>
      <c r="T70" s="1000"/>
      <c r="U70" s="1000"/>
      <c r="V70" s="1000">
        <v>638723</v>
      </c>
      <c r="W70" s="1000"/>
      <c r="X70" s="1000"/>
      <c r="Y70" s="1000"/>
      <c r="Z70" s="1000"/>
      <c r="AA70" s="1000">
        <v>14954</v>
      </c>
      <c r="AB70" s="1000"/>
      <c r="AC70" s="1000"/>
      <c r="AD70" s="1000"/>
      <c r="AE70" s="1000"/>
      <c r="AF70" s="1000">
        <v>14954</v>
      </c>
      <c r="AG70" s="1000"/>
      <c r="AH70" s="1000"/>
      <c r="AI70" s="1000"/>
      <c r="AJ70" s="1000"/>
      <c r="AK70" s="1000">
        <v>3939</v>
      </c>
      <c r="AL70" s="1000"/>
      <c r="AM70" s="1000"/>
      <c r="AN70" s="1000"/>
      <c r="AO70" s="1000"/>
      <c r="AP70" s="1000" t="s">
        <v>548</v>
      </c>
      <c r="AQ70" s="1000"/>
      <c r="AR70" s="1000"/>
      <c r="AS70" s="1000"/>
      <c r="AT70" s="1000"/>
      <c r="AU70" s="1000" t="s">
        <v>544</v>
      </c>
      <c r="AV70" s="1000"/>
      <c r="AW70" s="1000"/>
      <c r="AX70" s="1000"/>
      <c r="AY70" s="1000"/>
      <c r="AZ70" s="1001" t="s">
        <v>546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28888</v>
      </c>
      <c r="R71" s="1000"/>
      <c r="S71" s="1000"/>
      <c r="T71" s="1000"/>
      <c r="U71" s="1000"/>
      <c r="V71" s="1000">
        <v>27514</v>
      </c>
      <c r="W71" s="1000"/>
      <c r="X71" s="1000"/>
      <c r="Y71" s="1000"/>
      <c r="Z71" s="1000"/>
      <c r="AA71" s="1000">
        <v>1374</v>
      </c>
      <c r="AB71" s="1000"/>
      <c r="AC71" s="1000"/>
      <c r="AD71" s="1000"/>
      <c r="AE71" s="1000"/>
      <c r="AF71" s="1000">
        <v>1374</v>
      </c>
      <c r="AG71" s="1000"/>
      <c r="AH71" s="1000"/>
      <c r="AI71" s="1000"/>
      <c r="AJ71" s="1000"/>
      <c r="AK71" s="1000">
        <v>22</v>
      </c>
      <c r="AL71" s="1000"/>
      <c r="AM71" s="1000"/>
      <c r="AN71" s="1000"/>
      <c r="AO71" s="1000"/>
      <c r="AP71" s="1000" t="s">
        <v>544</v>
      </c>
      <c r="AQ71" s="1000"/>
      <c r="AR71" s="1000"/>
      <c r="AS71" s="1000"/>
      <c r="AT71" s="1000"/>
      <c r="AU71" s="1000" t="s">
        <v>544</v>
      </c>
      <c r="AV71" s="1000"/>
      <c r="AW71" s="1000"/>
      <c r="AX71" s="1000"/>
      <c r="AY71" s="1000"/>
      <c r="AZ71" s="1001" t="s">
        <v>545</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366</v>
      </c>
      <c r="R72" s="1000"/>
      <c r="S72" s="1000"/>
      <c r="T72" s="1000"/>
      <c r="U72" s="1000"/>
      <c r="V72" s="1000">
        <v>149</v>
      </c>
      <c r="W72" s="1000"/>
      <c r="X72" s="1000"/>
      <c r="Y72" s="1000"/>
      <c r="Z72" s="1000"/>
      <c r="AA72" s="1000">
        <v>218</v>
      </c>
      <c r="AB72" s="1000"/>
      <c r="AC72" s="1000"/>
      <c r="AD72" s="1000"/>
      <c r="AE72" s="1000"/>
      <c r="AF72" s="1000">
        <v>218</v>
      </c>
      <c r="AG72" s="1000"/>
      <c r="AH72" s="1000"/>
      <c r="AI72" s="1000"/>
      <c r="AJ72" s="1000"/>
      <c r="AK72" s="1000" t="s">
        <v>544</v>
      </c>
      <c r="AL72" s="1000"/>
      <c r="AM72" s="1000"/>
      <c r="AN72" s="1000"/>
      <c r="AO72" s="1000"/>
      <c r="AP72" s="1000" t="s">
        <v>544</v>
      </c>
      <c r="AQ72" s="1000"/>
      <c r="AR72" s="1000"/>
      <c r="AS72" s="1000"/>
      <c r="AT72" s="1000"/>
      <c r="AU72" s="1000" t="s">
        <v>544</v>
      </c>
      <c r="AV72" s="1000"/>
      <c r="AW72" s="1000"/>
      <c r="AX72" s="1000"/>
      <c r="AY72" s="1000"/>
      <c r="AZ72" s="1001" t="s">
        <v>547</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437</v>
      </c>
      <c r="R73" s="1000"/>
      <c r="S73" s="1000"/>
      <c r="T73" s="1000"/>
      <c r="U73" s="1000"/>
      <c r="V73" s="1000">
        <v>412</v>
      </c>
      <c r="W73" s="1000"/>
      <c r="X73" s="1000"/>
      <c r="Y73" s="1000"/>
      <c r="Z73" s="1000"/>
      <c r="AA73" s="1000">
        <v>25</v>
      </c>
      <c r="AB73" s="1000"/>
      <c r="AC73" s="1000"/>
      <c r="AD73" s="1000"/>
      <c r="AE73" s="1000"/>
      <c r="AF73" s="1000">
        <v>25</v>
      </c>
      <c r="AG73" s="1000"/>
      <c r="AH73" s="1000"/>
      <c r="AI73" s="1000"/>
      <c r="AJ73" s="1000"/>
      <c r="AK73" s="1000">
        <v>90</v>
      </c>
      <c r="AL73" s="1000"/>
      <c r="AM73" s="1000"/>
      <c r="AN73" s="1000"/>
      <c r="AO73" s="1000"/>
      <c r="AP73" s="1000" t="s">
        <v>548</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198+38+14954+1374+218+25</f>
        <v>16807</v>
      </c>
      <c r="AG88" s="988"/>
      <c r="AH88" s="988"/>
      <c r="AI88" s="988"/>
      <c r="AJ88" s="988"/>
      <c r="AK88" s="992"/>
      <c r="AL88" s="992"/>
      <c r="AM88" s="992"/>
      <c r="AN88" s="992"/>
      <c r="AO88" s="992"/>
      <c r="AP88" s="988">
        <v>2544</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380163</v>
      </c>
      <c r="AB110" s="916"/>
      <c r="AC110" s="916"/>
      <c r="AD110" s="916"/>
      <c r="AE110" s="917"/>
      <c r="AF110" s="918">
        <v>396275</v>
      </c>
      <c r="AG110" s="916"/>
      <c r="AH110" s="916"/>
      <c r="AI110" s="916"/>
      <c r="AJ110" s="917"/>
      <c r="AK110" s="918">
        <v>433553</v>
      </c>
      <c r="AL110" s="916"/>
      <c r="AM110" s="916"/>
      <c r="AN110" s="916"/>
      <c r="AO110" s="917"/>
      <c r="AP110" s="919">
        <v>12.8</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4624598</v>
      </c>
      <c r="BR110" s="863"/>
      <c r="BS110" s="863"/>
      <c r="BT110" s="863"/>
      <c r="BU110" s="863"/>
      <c r="BV110" s="863">
        <v>4895989</v>
      </c>
      <c r="BW110" s="863"/>
      <c r="BX110" s="863"/>
      <c r="BY110" s="863"/>
      <c r="BZ110" s="863"/>
      <c r="CA110" s="863">
        <v>5974964</v>
      </c>
      <c r="CB110" s="863"/>
      <c r="CC110" s="863"/>
      <c r="CD110" s="863"/>
      <c r="CE110" s="863"/>
      <c r="CF110" s="887">
        <v>175.8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341528</v>
      </c>
      <c r="BR111" s="835"/>
      <c r="BS111" s="835"/>
      <c r="BT111" s="835"/>
      <c r="BU111" s="835"/>
      <c r="BV111" s="835">
        <v>256228</v>
      </c>
      <c r="BW111" s="835"/>
      <c r="BX111" s="835"/>
      <c r="BY111" s="835"/>
      <c r="BZ111" s="835"/>
      <c r="CA111" s="835">
        <v>167436</v>
      </c>
      <c r="CB111" s="835"/>
      <c r="CC111" s="835"/>
      <c r="CD111" s="835"/>
      <c r="CE111" s="835"/>
      <c r="CF111" s="896">
        <v>4.9000000000000004</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1521560</v>
      </c>
      <c r="BR112" s="835"/>
      <c r="BS112" s="835"/>
      <c r="BT112" s="835"/>
      <c r="BU112" s="835"/>
      <c r="BV112" s="835">
        <v>1452513</v>
      </c>
      <c r="BW112" s="835"/>
      <c r="BX112" s="835"/>
      <c r="BY112" s="835"/>
      <c r="BZ112" s="835"/>
      <c r="CA112" s="835">
        <v>1434408</v>
      </c>
      <c r="CB112" s="835"/>
      <c r="CC112" s="835"/>
      <c r="CD112" s="835"/>
      <c r="CE112" s="835"/>
      <c r="CF112" s="896">
        <v>42.2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104060</v>
      </c>
      <c r="AB113" s="944"/>
      <c r="AC113" s="944"/>
      <c r="AD113" s="944"/>
      <c r="AE113" s="945"/>
      <c r="AF113" s="946">
        <v>113920</v>
      </c>
      <c r="AG113" s="944"/>
      <c r="AH113" s="944"/>
      <c r="AI113" s="944"/>
      <c r="AJ113" s="945"/>
      <c r="AK113" s="946">
        <v>89471</v>
      </c>
      <c r="AL113" s="944"/>
      <c r="AM113" s="944"/>
      <c r="AN113" s="944"/>
      <c r="AO113" s="945"/>
      <c r="AP113" s="947">
        <v>2.6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301979</v>
      </c>
      <c r="BR113" s="835"/>
      <c r="BS113" s="835"/>
      <c r="BT113" s="835"/>
      <c r="BU113" s="835"/>
      <c r="BV113" s="835">
        <v>300635</v>
      </c>
      <c r="BW113" s="835"/>
      <c r="BX113" s="835"/>
      <c r="BY113" s="835"/>
      <c r="BZ113" s="835"/>
      <c r="CA113" s="835">
        <v>335870</v>
      </c>
      <c r="CB113" s="835"/>
      <c r="CC113" s="835"/>
      <c r="CD113" s="835"/>
      <c r="CE113" s="835"/>
      <c r="CF113" s="896">
        <v>9.9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69775</v>
      </c>
      <c r="AB114" s="798"/>
      <c r="AC114" s="798"/>
      <c r="AD114" s="798"/>
      <c r="AE114" s="799"/>
      <c r="AF114" s="800">
        <v>45362</v>
      </c>
      <c r="AG114" s="798"/>
      <c r="AH114" s="798"/>
      <c r="AI114" s="798"/>
      <c r="AJ114" s="799"/>
      <c r="AK114" s="800">
        <v>52198</v>
      </c>
      <c r="AL114" s="798"/>
      <c r="AM114" s="798"/>
      <c r="AN114" s="798"/>
      <c r="AO114" s="799"/>
      <c r="AP114" s="845">
        <v>1.5</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1818536</v>
      </c>
      <c r="BR114" s="835"/>
      <c r="BS114" s="835"/>
      <c r="BT114" s="835"/>
      <c r="BU114" s="835"/>
      <c r="BV114" s="835">
        <v>1618344</v>
      </c>
      <c r="BW114" s="835"/>
      <c r="BX114" s="835"/>
      <c r="BY114" s="835"/>
      <c r="BZ114" s="835"/>
      <c r="CA114" s="835">
        <v>1649284</v>
      </c>
      <c r="CB114" s="835"/>
      <c r="CC114" s="835"/>
      <c r="CD114" s="835"/>
      <c r="CE114" s="835"/>
      <c r="CF114" s="896">
        <v>48.5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92481</v>
      </c>
      <c r="AB115" s="944"/>
      <c r="AC115" s="944"/>
      <c r="AD115" s="944"/>
      <c r="AE115" s="945"/>
      <c r="AF115" s="946">
        <v>91639</v>
      </c>
      <c r="AG115" s="944"/>
      <c r="AH115" s="944"/>
      <c r="AI115" s="944"/>
      <c r="AJ115" s="945"/>
      <c r="AK115" s="946">
        <v>85010</v>
      </c>
      <c r="AL115" s="944"/>
      <c r="AM115" s="944"/>
      <c r="AN115" s="944"/>
      <c r="AO115" s="945"/>
      <c r="AP115" s="947">
        <v>2.5</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646479</v>
      </c>
      <c r="AB117" s="930"/>
      <c r="AC117" s="930"/>
      <c r="AD117" s="930"/>
      <c r="AE117" s="931"/>
      <c r="AF117" s="932">
        <v>647196</v>
      </c>
      <c r="AG117" s="930"/>
      <c r="AH117" s="930"/>
      <c r="AI117" s="930"/>
      <c r="AJ117" s="931"/>
      <c r="AK117" s="932">
        <v>660232</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8608201</v>
      </c>
      <c r="BR119" s="866"/>
      <c r="BS119" s="866"/>
      <c r="BT119" s="866"/>
      <c r="BU119" s="866"/>
      <c r="BV119" s="866">
        <v>8523709</v>
      </c>
      <c r="BW119" s="866"/>
      <c r="BX119" s="866"/>
      <c r="BY119" s="866"/>
      <c r="BZ119" s="866"/>
      <c r="CA119" s="866">
        <v>9561962</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341528</v>
      </c>
      <c r="DH119" s="781"/>
      <c r="DI119" s="781"/>
      <c r="DJ119" s="781"/>
      <c r="DK119" s="782"/>
      <c r="DL119" s="783">
        <v>256228</v>
      </c>
      <c r="DM119" s="781"/>
      <c r="DN119" s="781"/>
      <c r="DO119" s="781"/>
      <c r="DP119" s="782"/>
      <c r="DQ119" s="783">
        <v>167436</v>
      </c>
      <c r="DR119" s="781"/>
      <c r="DS119" s="781"/>
      <c r="DT119" s="781"/>
      <c r="DU119" s="782"/>
      <c r="DV119" s="869">
        <v>4.9000000000000004</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2029656</v>
      </c>
      <c r="BR120" s="863"/>
      <c r="BS120" s="863"/>
      <c r="BT120" s="863"/>
      <c r="BU120" s="863"/>
      <c r="BV120" s="863">
        <v>2159979</v>
      </c>
      <c r="BW120" s="863"/>
      <c r="BX120" s="863"/>
      <c r="BY120" s="863"/>
      <c r="BZ120" s="863"/>
      <c r="CA120" s="863">
        <v>2229327</v>
      </c>
      <c r="CB120" s="863"/>
      <c r="CC120" s="863"/>
      <c r="CD120" s="863"/>
      <c r="CE120" s="863"/>
      <c r="CF120" s="887">
        <v>65.599999999999994</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1456181</v>
      </c>
      <c r="DH120" s="863"/>
      <c r="DI120" s="863"/>
      <c r="DJ120" s="863"/>
      <c r="DK120" s="863"/>
      <c r="DL120" s="863">
        <v>1400018</v>
      </c>
      <c r="DM120" s="863"/>
      <c r="DN120" s="863"/>
      <c r="DO120" s="863"/>
      <c r="DP120" s="863"/>
      <c r="DQ120" s="863">
        <v>1376357</v>
      </c>
      <c r="DR120" s="863"/>
      <c r="DS120" s="863"/>
      <c r="DT120" s="863"/>
      <c r="DU120" s="863"/>
      <c r="DV120" s="864">
        <v>40.5</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74898</v>
      </c>
      <c r="BR121" s="835"/>
      <c r="BS121" s="835"/>
      <c r="BT121" s="835"/>
      <c r="BU121" s="835"/>
      <c r="BV121" s="835">
        <v>67964</v>
      </c>
      <c r="BW121" s="835"/>
      <c r="BX121" s="835"/>
      <c r="BY121" s="835"/>
      <c r="BZ121" s="835"/>
      <c r="CA121" s="835">
        <v>61003</v>
      </c>
      <c r="CB121" s="835"/>
      <c r="CC121" s="835"/>
      <c r="CD121" s="835"/>
      <c r="CE121" s="835"/>
      <c r="CF121" s="896">
        <v>1.8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44905</v>
      </c>
      <c r="DH121" s="835"/>
      <c r="DI121" s="835"/>
      <c r="DJ121" s="835"/>
      <c r="DK121" s="835"/>
      <c r="DL121" s="835">
        <v>52495</v>
      </c>
      <c r="DM121" s="835"/>
      <c r="DN121" s="835"/>
      <c r="DO121" s="835"/>
      <c r="DP121" s="835"/>
      <c r="DQ121" s="835">
        <v>58051</v>
      </c>
      <c r="DR121" s="835"/>
      <c r="DS121" s="835"/>
      <c r="DT121" s="835"/>
      <c r="DU121" s="835"/>
      <c r="DV121" s="812">
        <v>1.7</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5881451</v>
      </c>
      <c r="BR122" s="866"/>
      <c r="BS122" s="866"/>
      <c r="BT122" s="866"/>
      <c r="BU122" s="866"/>
      <c r="BV122" s="866">
        <v>6102937</v>
      </c>
      <c r="BW122" s="866"/>
      <c r="BX122" s="866"/>
      <c r="BY122" s="866"/>
      <c r="BZ122" s="866"/>
      <c r="CA122" s="866">
        <v>6868555</v>
      </c>
      <c r="CB122" s="866"/>
      <c r="CC122" s="866"/>
      <c r="CD122" s="866"/>
      <c r="CE122" s="866"/>
      <c r="CF122" s="867">
        <v>202.1</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20474</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7986005</v>
      </c>
      <c r="BR123" s="854"/>
      <c r="BS123" s="854"/>
      <c r="BT123" s="854"/>
      <c r="BU123" s="854"/>
      <c r="BV123" s="854">
        <v>8330880</v>
      </c>
      <c r="BW123" s="854"/>
      <c r="BX123" s="854"/>
      <c r="BY123" s="854"/>
      <c r="BZ123" s="854"/>
      <c r="CA123" s="854">
        <v>9158885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18.100000000000001</v>
      </c>
      <c r="BR124" s="852"/>
      <c r="BS124" s="852"/>
      <c r="BT124" s="852"/>
      <c r="BU124" s="852"/>
      <c r="BV124" s="852">
        <v>5.5</v>
      </c>
      <c r="BW124" s="852"/>
      <c r="BX124" s="852"/>
      <c r="BY124" s="852"/>
      <c r="BZ124" s="852"/>
      <c r="CA124" s="852">
        <v>11.8</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92481</v>
      </c>
      <c r="AB127" s="798"/>
      <c r="AC127" s="798"/>
      <c r="AD127" s="798"/>
      <c r="AE127" s="799"/>
      <c r="AF127" s="800">
        <v>91639</v>
      </c>
      <c r="AG127" s="798"/>
      <c r="AH127" s="798"/>
      <c r="AI127" s="798"/>
      <c r="AJ127" s="799"/>
      <c r="AK127" s="800">
        <v>85010</v>
      </c>
      <c r="AL127" s="798"/>
      <c r="AM127" s="798"/>
      <c r="AN127" s="798"/>
      <c r="AO127" s="799"/>
      <c r="AP127" s="845">
        <v>2.5</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9077</v>
      </c>
      <c r="AB128" s="819"/>
      <c r="AC128" s="819"/>
      <c r="AD128" s="819"/>
      <c r="AE128" s="820"/>
      <c r="AF128" s="821">
        <v>10245</v>
      </c>
      <c r="AG128" s="819"/>
      <c r="AH128" s="819"/>
      <c r="AI128" s="819"/>
      <c r="AJ128" s="820"/>
      <c r="AK128" s="821">
        <v>8297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3930316</v>
      </c>
      <c r="AB129" s="798"/>
      <c r="AC129" s="798"/>
      <c r="AD129" s="798"/>
      <c r="AE129" s="799"/>
      <c r="AF129" s="800">
        <v>3954590</v>
      </c>
      <c r="AG129" s="798"/>
      <c r="AH129" s="798"/>
      <c r="AI129" s="798"/>
      <c r="AJ129" s="799"/>
      <c r="AK129" s="800">
        <v>3874706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500352</v>
      </c>
      <c r="AB130" s="798"/>
      <c r="AC130" s="798"/>
      <c r="AD130" s="798"/>
      <c r="AE130" s="799"/>
      <c r="AF130" s="800">
        <v>476605</v>
      </c>
      <c r="AG130" s="798"/>
      <c r="AH130" s="798"/>
      <c r="AI130" s="798"/>
      <c r="AJ130" s="799"/>
      <c r="AK130" s="800">
        <v>476874</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3429964</v>
      </c>
      <c r="AB131" s="781"/>
      <c r="AC131" s="781"/>
      <c r="AD131" s="781"/>
      <c r="AE131" s="782"/>
      <c r="AF131" s="783">
        <v>3477985</v>
      </c>
      <c r="AG131" s="781"/>
      <c r="AH131" s="781"/>
      <c r="AI131" s="781"/>
      <c r="AJ131" s="782"/>
      <c r="AK131" s="783">
        <v>3397832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3.995668759</v>
      </c>
      <c r="AB132" s="761"/>
      <c r="AC132" s="761"/>
      <c r="AD132" s="761"/>
      <c r="AE132" s="762"/>
      <c r="AF132" s="763">
        <v>4.6103131550000001</v>
      </c>
      <c r="AG132" s="761"/>
      <c r="AH132" s="761"/>
      <c r="AI132" s="761"/>
      <c r="AJ132" s="762"/>
      <c r="AK132" s="763">
        <v>5.1521381870000003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5.3</v>
      </c>
      <c r="AB133" s="740"/>
      <c r="AC133" s="740"/>
      <c r="AD133" s="740"/>
      <c r="AE133" s="741"/>
      <c r="AF133" s="739">
        <v>4.7</v>
      </c>
      <c r="AG133" s="740"/>
      <c r="AH133" s="740"/>
      <c r="AI133" s="740"/>
      <c r="AJ133" s="741"/>
      <c r="AK133" s="739">
        <v>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E41" sqref="E41:S4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E41" sqref="E41:S4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56" sqref="K5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1052413</v>
      </c>
      <c r="L9" s="266">
        <v>75480</v>
      </c>
      <c r="M9" s="267">
        <v>85150</v>
      </c>
      <c r="N9" s="268">
        <v>-11.4</v>
      </c>
    </row>
    <row r="10" spans="1:16">
      <c r="A10" s="250"/>
      <c r="B10" s="246"/>
      <c r="C10" s="246"/>
      <c r="D10" s="246"/>
      <c r="E10" s="246"/>
      <c r="F10" s="246"/>
      <c r="G10" s="1166" t="s">
        <v>479</v>
      </c>
      <c r="H10" s="1167"/>
      <c r="I10" s="1167"/>
      <c r="J10" s="1168"/>
      <c r="K10" s="269">
        <v>122311</v>
      </c>
      <c r="L10" s="270">
        <v>8772</v>
      </c>
      <c r="M10" s="271">
        <v>9032</v>
      </c>
      <c r="N10" s="272">
        <v>-2.9</v>
      </c>
    </row>
    <row r="11" spans="1:16" ht="13.5" customHeight="1">
      <c r="A11" s="250"/>
      <c r="B11" s="246"/>
      <c r="C11" s="246"/>
      <c r="D11" s="246"/>
      <c r="E11" s="246"/>
      <c r="F11" s="246"/>
      <c r="G11" s="1166" t="s">
        <v>480</v>
      </c>
      <c r="H11" s="1167"/>
      <c r="I11" s="1167"/>
      <c r="J11" s="1168"/>
      <c r="K11" s="269">
        <v>233630</v>
      </c>
      <c r="L11" s="270">
        <v>16756</v>
      </c>
      <c r="M11" s="271">
        <v>13711</v>
      </c>
      <c r="N11" s="272">
        <v>22.2</v>
      </c>
    </row>
    <row r="12" spans="1:16" ht="13.5" customHeight="1">
      <c r="A12" s="250"/>
      <c r="B12" s="246"/>
      <c r="C12" s="246"/>
      <c r="D12" s="246"/>
      <c r="E12" s="246"/>
      <c r="F12" s="246"/>
      <c r="G12" s="1166" t="s">
        <v>481</v>
      </c>
      <c r="H12" s="1167"/>
      <c r="I12" s="1167"/>
      <c r="J12" s="1168"/>
      <c r="K12" s="269" t="s">
        <v>482</v>
      </c>
      <c r="L12" s="270" t="s">
        <v>482</v>
      </c>
      <c r="M12" s="271">
        <v>641</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100079</v>
      </c>
      <c r="L14" s="270">
        <v>7178</v>
      </c>
      <c r="M14" s="271">
        <v>4184</v>
      </c>
      <c r="N14" s="272">
        <v>71.599999999999994</v>
      </c>
    </row>
    <row r="15" spans="1:16" ht="13.5" customHeight="1">
      <c r="A15" s="250"/>
      <c r="B15" s="246"/>
      <c r="C15" s="246"/>
      <c r="D15" s="246"/>
      <c r="E15" s="246"/>
      <c r="F15" s="246"/>
      <c r="G15" s="1166" t="s">
        <v>485</v>
      </c>
      <c r="H15" s="1167"/>
      <c r="I15" s="1167"/>
      <c r="J15" s="1168"/>
      <c r="K15" s="269">
        <v>10452</v>
      </c>
      <c r="L15" s="270">
        <v>750</v>
      </c>
      <c r="M15" s="271">
        <v>2000</v>
      </c>
      <c r="N15" s="272">
        <v>-62.5</v>
      </c>
    </row>
    <row r="16" spans="1:16">
      <c r="A16" s="250"/>
      <c r="B16" s="246"/>
      <c r="C16" s="246"/>
      <c r="D16" s="246"/>
      <c r="E16" s="246"/>
      <c r="F16" s="246"/>
      <c r="G16" s="1169" t="s">
        <v>486</v>
      </c>
      <c r="H16" s="1170"/>
      <c r="I16" s="1170"/>
      <c r="J16" s="1171"/>
      <c r="K16" s="270">
        <v>-95883</v>
      </c>
      <c r="L16" s="270">
        <v>-6877</v>
      </c>
      <c r="M16" s="271">
        <v>-8546</v>
      </c>
      <c r="N16" s="272">
        <v>-19.5</v>
      </c>
    </row>
    <row r="17" spans="1:16">
      <c r="A17" s="250"/>
      <c r="B17" s="246"/>
      <c r="C17" s="246"/>
      <c r="D17" s="246"/>
      <c r="E17" s="246"/>
      <c r="F17" s="246"/>
      <c r="G17" s="1169" t="s">
        <v>172</v>
      </c>
      <c r="H17" s="1170"/>
      <c r="I17" s="1170"/>
      <c r="J17" s="1171"/>
      <c r="K17" s="270">
        <v>1423002</v>
      </c>
      <c r="L17" s="270">
        <v>102059</v>
      </c>
      <c r="M17" s="271">
        <v>106172</v>
      </c>
      <c r="N17" s="272">
        <v>-3.9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8.89</v>
      </c>
      <c r="L21" s="283">
        <v>10.19</v>
      </c>
      <c r="M21" s="284">
        <v>-1.3</v>
      </c>
      <c r="N21" s="251"/>
      <c r="O21" s="285"/>
      <c r="P21" s="281"/>
    </row>
    <row r="22" spans="1:16" s="286" customFormat="1">
      <c r="A22" s="281"/>
      <c r="B22" s="251"/>
      <c r="C22" s="251"/>
      <c r="D22" s="251"/>
      <c r="E22" s="251"/>
      <c r="F22" s="251"/>
      <c r="G22" s="1163" t="s">
        <v>492</v>
      </c>
      <c r="H22" s="1164"/>
      <c r="I22" s="1164"/>
      <c r="J22" s="1165"/>
      <c r="K22" s="287">
        <v>99.3</v>
      </c>
      <c r="L22" s="288">
        <v>96.4</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433553</v>
      </c>
      <c r="L32" s="296">
        <v>31095</v>
      </c>
      <c r="M32" s="297">
        <v>58921</v>
      </c>
      <c r="N32" s="298">
        <v>-47.2</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v>
      </c>
      <c r="N34" s="298" t="s">
        <v>482</v>
      </c>
    </row>
    <row r="35" spans="1:16" ht="27" customHeight="1">
      <c r="A35" s="250"/>
      <c r="B35" s="246"/>
      <c r="C35" s="246"/>
      <c r="D35" s="246"/>
      <c r="E35" s="246"/>
      <c r="F35" s="246"/>
      <c r="G35" s="1154" t="s">
        <v>499</v>
      </c>
      <c r="H35" s="1155"/>
      <c r="I35" s="1155"/>
      <c r="J35" s="1156"/>
      <c r="K35" s="296">
        <v>89471</v>
      </c>
      <c r="L35" s="296">
        <v>6417</v>
      </c>
      <c r="M35" s="297">
        <v>21946</v>
      </c>
      <c r="N35" s="298">
        <v>-70.8</v>
      </c>
    </row>
    <row r="36" spans="1:16" ht="27" customHeight="1">
      <c r="A36" s="250"/>
      <c r="B36" s="246"/>
      <c r="C36" s="246"/>
      <c r="D36" s="246"/>
      <c r="E36" s="246"/>
      <c r="F36" s="246"/>
      <c r="G36" s="1154" t="s">
        <v>500</v>
      </c>
      <c r="H36" s="1155"/>
      <c r="I36" s="1155"/>
      <c r="J36" s="1156"/>
      <c r="K36" s="296">
        <v>52198</v>
      </c>
      <c r="L36" s="296">
        <v>3744</v>
      </c>
      <c r="M36" s="297">
        <v>3467</v>
      </c>
      <c r="N36" s="298">
        <v>8</v>
      </c>
    </row>
    <row r="37" spans="1:16" ht="13.5" customHeight="1">
      <c r="A37" s="250"/>
      <c r="B37" s="246"/>
      <c r="C37" s="246"/>
      <c r="D37" s="246"/>
      <c r="E37" s="246"/>
      <c r="F37" s="246"/>
      <c r="G37" s="1154" t="s">
        <v>501</v>
      </c>
      <c r="H37" s="1155"/>
      <c r="I37" s="1155"/>
      <c r="J37" s="1156"/>
      <c r="K37" s="296">
        <v>85010</v>
      </c>
      <c r="L37" s="296">
        <v>6097</v>
      </c>
      <c r="M37" s="297">
        <v>1242</v>
      </c>
      <c r="N37" s="298">
        <v>390.9</v>
      </c>
    </row>
    <row r="38" spans="1:16" ht="27" customHeight="1">
      <c r="A38" s="250"/>
      <c r="B38" s="246"/>
      <c r="C38" s="246"/>
      <c r="D38" s="246"/>
      <c r="E38" s="246"/>
      <c r="F38" s="246"/>
      <c r="G38" s="1157" t="s">
        <v>502</v>
      </c>
      <c r="H38" s="1158"/>
      <c r="I38" s="1158"/>
      <c r="J38" s="1159"/>
      <c r="K38" s="299" t="s">
        <v>482</v>
      </c>
      <c r="L38" s="299" t="s">
        <v>482</v>
      </c>
      <c r="M38" s="300">
        <v>1</v>
      </c>
      <c r="N38" s="301" t="s">
        <v>482</v>
      </c>
      <c r="O38" s="295"/>
    </row>
    <row r="39" spans="1:16">
      <c r="A39" s="250"/>
      <c r="B39" s="246"/>
      <c r="C39" s="246"/>
      <c r="D39" s="246"/>
      <c r="E39" s="246"/>
      <c r="F39" s="246"/>
      <c r="G39" s="1157" t="s">
        <v>503</v>
      </c>
      <c r="H39" s="1158"/>
      <c r="I39" s="1158"/>
      <c r="J39" s="1159"/>
      <c r="K39" s="302">
        <v>-8297</v>
      </c>
      <c r="L39" s="302">
        <v>-595</v>
      </c>
      <c r="M39" s="303">
        <v>-1780</v>
      </c>
      <c r="N39" s="304">
        <v>-66.599999999999994</v>
      </c>
      <c r="O39" s="295"/>
    </row>
    <row r="40" spans="1:16" ht="27" customHeight="1">
      <c r="A40" s="250"/>
      <c r="B40" s="246"/>
      <c r="C40" s="246"/>
      <c r="D40" s="246"/>
      <c r="E40" s="246"/>
      <c r="F40" s="246"/>
      <c r="G40" s="1154" t="s">
        <v>504</v>
      </c>
      <c r="H40" s="1155"/>
      <c r="I40" s="1155"/>
      <c r="J40" s="1156"/>
      <c r="K40" s="302">
        <v>-476874</v>
      </c>
      <c r="L40" s="302">
        <v>-34202</v>
      </c>
      <c r="M40" s="303">
        <v>-57269</v>
      </c>
      <c r="N40" s="304">
        <v>-40.299999999999997</v>
      </c>
      <c r="O40" s="295"/>
    </row>
    <row r="41" spans="1:16">
      <c r="A41" s="250"/>
      <c r="B41" s="246"/>
      <c r="C41" s="246"/>
      <c r="D41" s="246"/>
      <c r="E41" s="246"/>
      <c r="F41" s="246"/>
      <c r="G41" s="1160" t="s">
        <v>283</v>
      </c>
      <c r="H41" s="1161"/>
      <c r="I41" s="1161"/>
      <c r="J41" s="1162"/>
      <c r="K41" s="296">
        <v>175061</v>
      </c>
      <c r="L41" s="302">
        <v>12555</v>
      </c>
      <c r="M41" s="303">
        <v>26530</v>
      </c>
      <c r="N41" s="304">
        <v>-52.7</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265795</v>
      </c>
      <c r="J51" s="322">
        <v>18525</v>
      </c>
      <c r="K51" s="323">
        <v>-52.5</v>
      </c>
      <c r="L51" s="324">
        <v>70317</v>
      </c>
      <c r="M51" s="325">
        <v>-3.3</v>
      </c>
      <c r="N51" s="326">
        <v>-49.2</v>
      </c>
    </row>
    <row r="52" spans="1:14">
      <c r="A52" s="250"/>
      <c r="B52" s="246"/>
      <c r="C52" s="246"/>
      <c r="D52" s="246"/>
      <c r="E52" s="246"/>
      <c r="F52" s="246"/>
      <c r="G52" s="327"/>
      <c r="H52" s="328" t="s">
        <v>515</v>
      </c>
      <c r="I52" s="329">
        <v>235458</v>
      </c>
      <c r="J52" s="330">
        <v>16411</v>
      </c>
      <c r="K52" s="331">
        <v>16.5</v>
      </c>
      <c r="L52" s="332">
        <v>35725</v>
      </c>
      <c r="M52" s="333">
        <v>-1.6</v>
      </c>
      <c r="N52" s="334">
        <v>18.100000000000001</v>
      </c>
    </row>
    <row r="53" spans="1:14">
      <c r="A53" s="250"/>
      <c r="B53" s="246"/>
      <c r="C53" s="246"/>
      <c r="D53" s="246"/>
      <c r="E53" s="246"/>
      <c r="F53" s="246"/>
      <c r="G53" s="312" t="s">
        <v>516</v>
      </c>
      <c r="H53" s="313"/>
      <c r="I53" s="321">
        <v>941397</v>
      </c>
      <c r="J53" s="322">
        <v>65929</v>
      </c>
      <c r="K53" s="323">
        <v>255.9</v>
      </c>
      <c r="L53" s="324">
        <v>105751</v>
      </c>
      <c r="M53" s="325">
        <v>50.4</v>
      </c>
      <c r="N53" s="326">
        <v>205.5</v>
      </c>
    </row>
    <row r="54" spans="1:14">
      <c r="A54" s="250"/>
      <c r="B54" s="246"/>
      <c r="C54" s="246"/>
      <c r="D54" s="246"/>
      <c r="E54" s="246"/>
      <c r="F54" s="246"/>
      <c r="G54" s="327"/>
      <c r="H54" s="328" t="s">
        <v>515</v>
      </c>
      <c r="I54" s="329">
        <v>344782</v>
      </c>
      <c r="J54" s="330">
        <v>24146</v>
      </c>
      <c r="K54" s="331">
        <v>47.1</v>
      </c>
      <c r="L54" s="332">
        <v>49969</v>
      </c>
      <c r="M54" s="333">
        <v>39.9</v>
      </c>
      <c r="N54" s="334">
        <v>7.2</v>
      </c>
    </row>
    <row r="55" spans="1:14">
      <c r="A55" s="250"/>
      <c r="B55" s="246"/>
      <c r="C55" s="246"/>
      <c r="D55" s="246"/>
      <c r="E55" s="246"/>
      <c r="F55" s="246"/>
      <c r="G55" s="312" t="s">
        <v>517</v>
      </c>
      <c r="H55" s="313"/>
      <c r="I55" s="321">
        <v>1402479</v>
      </c>
      <c r="J55" s="322">
        <v>99509</v>
      </c>
      <c r="K55" s="323">
        <v>50.9</v>
      </c>
      <c r="L55" s="324">
        <v>158564</v>
      </c>
      <c r="M55" s="325">
        <v>49.9</v>
      </c>
      <c r="N55" s="326">
        <v>1</v>
      </c>
    </row>
    <row r="56" spans="1:14">
      <c r="A56" s="250"/>
      <c r="B56" s="246"/>
      <c r="C56" s="246"/>
      <c r="D56" s="246"/>
      <c r="E56" s="246"/>
      <c r="F56" s="246"/>
      <c r="G56" s="327"/>
      <c r="H56" s="328" t="s">
        <v>515</v>
      </c>
      <c r="I56" s="329">
        <v>623974</v>
      </c>
      <c r="J56" s="330">
        <v>44272</v>
      </c>
      <c r="K56" s="331">
        <v>83.4</v>
      </c>
      <c r="L56" s="332">
        <v>48412</v>
      </c>
      <c r="M56" s="333">
        <v>-3.1</v>
      </c>
      <c r="N56" s="334">
        <v>86.5</v>
      </c>
    </row>
    <row r="57" spans="1:14">
      <c r="A57" s="250"/>
      <c r="B57" s="246"/>
      <c r="C57" s="246"/>
      <c r="D57" s="246"/>
      <c r="E57" s="246"/>
      <c r="F57" s="246"/>
      <c r="G57" s="312" t="s">
        <v>518</v>
      </c>
      <c r="H57" s="313"/>
      <c r="I57" s="321">
        <v>691319</v>
      </c>
      <c r="J57" s="322">
        <v>49285</v>
      </c>
      <c r="K57" s="323">
        <v>-50.5</v>
      </c>
      <c r="L57" s="324">
        <v>106092</v>
      </c>
      <c r="M57" s="325">
        <v>-33.1</v>
      </c>
      <c r="N57" s="326">
        <v>-17.399999999999999</v>
      </c>
    </row>
    <row r="58" spans="1:14">
      <c r="A58" s="250"/>
      <c r="B58" s="246"/>
      <c r="C58" s="246"/>
      <c r="D58" s="246"/>
      <c r="E58" s="246"/>
      <c r="F58" s="246"/>
      <c r="G58" s="327"/>
      <c r="H58" s="328" t="s">
        <v>515</v>
      </c>
      <c r="I58" s="329">
        <v>554124</v>
      </c>
      <c r="J58" s="330">
        <v>39504</v>
      </c>
      <c r="K58" s="331">
        <v>-10.8</v>
      </c>
      <c r="L58" s="332">
        <v>44299</v>
      </c>
      <c r="M58" s="333">
        <v>-8.5</v>
      </c>
      <c r="N58" s="334">
        <v>-2.2999999999999998</v>
      </c>
    </row>
    <row r="59" spans="1:14">
      <c r="A59" s="250"/>
      <c r="B59" s="246"/>
      <c r="C59" s="246"/>
      <c r="D59" s="246"/>
      <c r="E59" s="246"/>
      <c r="F59" s="246"/>
      <c r="G59" s="312" t="s">
        <v>519</v>
      </c>
      <c r="H59" s="313"/>
      <c r="I59" s="321">
        <v>576413</v>
      </c>
      <c r="J59" s="322">
        <v>41341</v>
      </c>
      <c r="K59" s="323">
        <v>-16.100000000000001</v>
      </c>
      <c r="L59" s="324">
        <v>78903</v>
      </c>
      <c r="M59" s="325">
        <v>-25.6</v>
      </c>
      <c r="N59" s="326">
        <v>9.5</v>
      </c>
    </row>
    <row r="60" spans="1:14">
      <c r="A60" s="250"/>
      <c r="B60" s="246"/>
      <c r="C60" s="246"/>
      <c r="D60" s="246"/>
      <c r="E60" s="246"/>
      <c r="F60" s="246"/>
      <c r="G60" s="327"/>
      <c r="H60" s="328" t="s">
        <v>515</v>
      </c>
      <c r="I60" s="335">
        <v>533632</v>
      </c>
      <c r="J60" s="330">
        <v>38272</v>
      </c>
      <c r="K60" s="331">
        <v>-3.1</v>
      </c>
      <c r="L60" s="332">
        <v>49201</v>
      </c>
      <c r="M60" s="333">
        <v>11.1</v>
      </c>
      <c r="N60" s="334">
        <v>-14.2</v>
      </c>
    </row>
    <row r="61" spans="1:14">
      <c r="A61" s="250"/>
      <c r="B61" s="246"/>
      <c r="C61" s="246"/>
      <c r="D61" s="246"/>
      <c r="E61" s="246"/>
      <c r="F61" s="246"/>
      <c r="G61" s="312" t="s">
        <v>520</v>
      </c>
      <c r="H61" s="336"/>
      <c r="I61" s="337">
        <v>775481</v>
      </c>
      <c r="J61" s="338">
        <v>54918</v>
      </c>
      <c r="K61" s="339">
        <v>37.5</v>
      </c>
      <c r="L61" s="340">
        <v>103925</v>
      </c>
      <c r="M61" s="341">
        <v>7.7</v>
      </c>
      <c r="N61" s="326">
        <v>29.8</v>
      </c>
    </row>
    <row r="62" spans="1:14">
      <c r="A62" s="250"/>
      <c r="B62" s="246"/>
      <c r="C62" s="246"/>
      <c r="D62" s="246"/>
      <c r="E62" s="246"/>
      <c r="F62" s="246"/>
      <c r="G62" s="327"/>
      <c r="H62" s="328" t="s">
        <v>515</v>
      </c>
      <c r="I62" s="329">
        <v>458394</v>
      </c>
      <c r="J62" s="330">
        <v>32521</v>
      </c>
      <c r="K62" s="331">
        <v>26.6</v>
      </c>
      <c r="L62" s="332">
        <v>45521</v>
      </c>
      <c r="M62" s="333">
        <v>7.6</v>
      </c>
      <c r="N62" s="334">
        <v>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E41" sqref="E41:S4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E41" sqref="E41:S4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E41" sqref="E41:S4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31.46</v>
      </c>
      <c r="G47" s="12">
        <v>22.39</v>
      </c>
      <c r="H47" s="12">
        <v>24.35</v>
      </c>
      <c r="I47" s="12">
        <v>27.24</v>
      </c>
      <c r="J47" s="13">
        <v>27.82</v>
      </c>
    </row>
    <row r="48" spans="2:10" ht="57.75" customHeight="1">
      <c r="B48" s="14"/>
      <c r="C48" s="1174" t="s">
        <v>4</v>
      </c>
      <c r="D48" s="1174"/>
      <c r="E48" s="1175"/>
      <c r="F48" s="15">
        <v>9.98</v>
      </c>
      <c r="G48" s="16">
        <v>10.59</v>
      </c>
      <c r="H48" s="16">
        <v>12.14</v>
      </c>
      <c r="I48" s="16">
        <v>12.68</v>
      </c>
      <c r="J48" s="17">
        <v>10.27</v>
      </c>
    </row>
    <row r="49" spans="2:10" ht="57.75" customHeight="1" thickBot="1">
      <c r="B49" s="18"/>
      <c r="C49" s="1176" t="s">
        <v>5</v>
      </c>
      <c r="D49" s="1176"/>
      <c r="E49" s="1177"/>
      <c r="F49" s="19">
        <v>4.0199999999999996</v>
      </c>
      <c r="G49" s="20" t="s">
        <v>527</v>
      </c>
      <c r="H49" s="20">
        <v>3.32</v>
      </c>
      <c r="I49" s="20">
        <v>3.66</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2018-03-06T03:58:22Z</cp:lastPrinted>
  <dcterms:created xsi:type="dcterms:W3CDTF">2018-01-24T04:20:05Z</dcterms:created>
  <dcterms:modified xsi:type="dcterms:W3CDTF">2018-11-20T08:36:33Z</dcterms:modified>
</cp:coreProperties>
</file>