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tabRatio="7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AF88" i="11" l="1"/>
  <c r="AU88" i="11" l="1"/>
  <c r="AP88" i="11"/>
  <c r="AU63" i="11"/>
  <c r="AP63" i="11"/>
  <c r="AA7" i="11" l="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BW43" i="9" s="1"/>
  <c r="BE37" i="9"/>
  <c r="AM37" i="9"/>
  <c r="U37" i="9"/>
  <c r="C37" i="9"/>
  <c r="CO36" i="9"/>
  <c r="BW36" i="9"/>
  <c r="AM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BE34" i="9" l="1"/>
  <c r="BE35" i="9" s="1"/>
  <c r="BE36" i="9" s="1"/>
  <c r="AM34" i="9"/>
</calcChain>
</file>

<file path=xl/sharedStrings.xml><?xml version="1.0" encoding="utf-8"?>
<sst xmlns="http://schemas.openxmlformats.org/spreadsheetml/2006/main" count="1076" uniqueCount="580">
  <si>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</si>
  <si>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</si>
  <si>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</si>
  <si>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</si>
  <si>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</si>
  <si>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</si>
  <si>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</si>
  <si>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</si>
  <si>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</si>
  <si>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</si>
  <si>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</si>
  <si>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</si>
  <si>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</si>
  <si>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</si>
  <si>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</si>
  <si>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</si>
  <si>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</si>
  <si>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</si>
  <si>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</si>
  <si>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</si>
  <si>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</si>
  <si>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</si>
  <si>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</si>
  <si>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</si>
  <si>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</si>
  <si>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</si>
  <si>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</si>
  <si>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</si>
  <si>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</si>
  <si>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</si>
  <si>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</si>
  <si>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</si>
  <si>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</si>
  <si>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</si>
  <si>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</si>
  <si>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</si>
  <si>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</si>
  <si>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</si>
  <si>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</si>
  <si>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</si>
  <si>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</si>
  <si>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</si>
  <si>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</si>
  <si>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</si>
  <si>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</si>
  <si>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</si>
  <si>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</si>
  <si>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</si>
  <si>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</si>
  <si>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</si>
  <si>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</si>
  <si>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</si>
  <si>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</si>
  <si>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</si>
  <si>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</si>
  <si>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</si>
  <si>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</si>
  <si>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</si>
  <si>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</si>
  <si>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</si>
  <si>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</si>
  <si>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</si>
  <si>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</si>
  <si>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</si>
  <si>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</si>
  <si>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</si>
  <si>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</si>
  <si>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</si>
  <si>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</si>
  <si>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</si>
  <si>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</si>
  <si>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</si>
  <si>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</si>
  <si>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</si>
  <si>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</si>
  <si>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</si>
  <si>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</si>
  <si>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</si>
  <si>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</si>
  <si>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</si>
  <si>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</si>
  <si>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</si>
  <si>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</si>
  <si>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久喜市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</si>
  <si>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</si>
  <si>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</si>
  <si>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</si>
  <si>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</si>
  <si>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</si>
  <si>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</si>
  <si>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</si>
  <si>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</si>
  <si>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</si>
  <si>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</si>
  <si>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</si>
  <si>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</si>
  <si>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</si>
  <si>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</si>
  <si>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</si>
  <si>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</si>
  <si>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</si>
  <si>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</si>
  <si>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</si>
  <si>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</si>
  <si>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</si>
  <si>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</si>
  <si>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</si>
  <si>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</si>
  <si>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</si>
  <si>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</si>
  <si>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</si>
  <si>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</si>
  <si>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</si>
  <si>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</si>
  <si>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</si>
  <si>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</si>
  <si>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</si>
  <si>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</si>
  <si>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</si>
  <si>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</si>
  <si>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</si>
  <si>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</si>
  <si>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</si>
  <si>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</si>
  <si>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</si>
  <si>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</si>
  <si>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</si>
  <si>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</si>
  <si>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</si>
  <si>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</si>
  <si>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</si>
  <si>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</si>
  <si>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</si>
  <si>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</si>
  <si>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</si>
  <si>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</si>
  <si>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</si>
  <si>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</si>
  <si>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</si>
  <si>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</si>
  <si>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</si>
  <si>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</si>
  <si>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</si>
  <si>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</si>
  <si>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</si>
  <si>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</si>
  <si>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</si>
  <si>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</si>
  <si>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</si>
  <si>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</si>
  <si>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</si>
  <si>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</si>
  <si>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</si>
  <si>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</si>
  <si>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</si>
  <si>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</si>
  <si>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</si>
  <si>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</si>
  <si>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</si>
  <si>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</si>
  <si>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</si>
  <si>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</si>
  <si>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</si>
  <si>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</si>
  <si>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</si>
  <si>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</si>
  <si>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</si>
  <si>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</si>
  <si>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</si>
  <si>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</si>
  <si>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</si>
  <si>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</si>
  <si>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</si>
  <si>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</si>
  <si>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</si>
  <si>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</si>
  <si>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</si>
  <si>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</si>
  <si>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</si>
  <si>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</si>
  <si>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</si>
  <si>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</si>
  <si>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</si>
  <si>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</si>
  <si>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</si>
  <si>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</si>
  <si>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</si>
  <si>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</si>
  <si>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</si>
  <si>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</si>
  <si>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</si>
  <si>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</si>
  <si>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</si>
  <si>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</si>
  <si>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</si>
  <si>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</si>
  <si>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</si>
  <si>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埼玉県久喜市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</si>
  <si>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</si>
  <si>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</si>
  <si>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</si>
  <si>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</si>
  <si>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</si>
  <si>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</si>
  <si>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</si>
  <si>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</si>
  <si>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</si>
  <si>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</si>
  <si>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</si>
  <si>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</si>
  <si>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</si>
  <si>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</si>
  <si>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</si>
  <si>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</si>
  <si>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</si>
  <si>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</si>
  <si>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</si>
  <si>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</si>
  <si>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</si>
  <si>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</si>
  <si>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</si>
  <si>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</si>
  <si>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</si>
  <si>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</si>
  <si>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</si>
  <si>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</si>
  <si>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</si>
  <si>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</si>
  <si>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</si>
  <si>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</si>
  <si>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</si>
  <si>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</si>
  <si>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</si>
  <si>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</si>
  <si>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</si>
  <si>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</si>
  <si>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</si>
  <si>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</si>
  <si>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</si>
  <si>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</si>
  <si>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</si>
  <si>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</si>
  <si>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</si>
  <si>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</si>
  <si>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</si>
  <si>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</si>
  <si>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</si>
  <si>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</si>
  <si>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</si>
  <si>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</si>
  <si>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</si>
  <si>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</si>
  <si>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</si>
  <si>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</si>
  <si>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</si>
  <si>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</si>
  <si>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</si>
  <si>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</si>
  <si>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</si>
  <si>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</si>
  <si>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</si>
  <si>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</si>
  <si>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</si>
  <si>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</si>
  <si>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</si>
  <si>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</si>
  <si>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</si>
  <si>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</si>
  <si>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</si>
  <si>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</si>
  <si>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</si>
  <si>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</si>
  <si>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</si>
  <si>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</si>
  <si>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</si>
  <si>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</si>
  <si>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</si>
  <si>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</si>
  <si>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</si>
  <si>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</si>
  <si>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</si>
  <si>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</si>
  <si>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</si>
  <si>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</si>
  <si>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</si>
  <si>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</si>
  <si>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</si>
  <si>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</si>
  <si>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</si>
  <si>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</si>
  <si>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</si>
  <si>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</si>
  <si>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</si>
  <si>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</si>
  <si>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</si>
  <si>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</si>
  <si>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</si>
  <si>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</si>
  <si>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</si>
  <si>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</si>
  <si>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</si>
  <si>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</si>
  <si>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</si>
  <si>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</si>
  <si>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</si>
  <si>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</si>
  <si>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</si>
  <si>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</si>
  <si>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</si>
  <si>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</si>
  <si>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</si>
  <si>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</si>
  <si>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</si>
  <si>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</si>
  <si>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</si>
  <si>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</si>
  <si>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</si>
  <si>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</si>
  <si>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</si>
  <si>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</si>
  <si>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</si>
  <si>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</si>
  <si>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</si>
  <si>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</si>
  <si>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</si>
  <si>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</si>
  <si>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</si>
  <si>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</si>
  <si>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</si>
  <si>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</si>
  <si>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</si>
  <si>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</si>
  <si>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</si>
  <si>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</si>
  <si>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</si>
  <si>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</si>
  <si>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</si>
  <si>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</si>
  <si>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</si>
  <si>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</si>
  <si>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</si>
  <si>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</si>
  <si>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</si>
  <si>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</si>
  <si>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</si>
  <si>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</si>
  <si>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埼玉県久喜市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</si>
  <si>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</si>
  <si>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</si>
  <si>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</si>
  <si>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</si>
  <si>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</si>
  <si>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</si>
  <si>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</si>
  <si>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</si>
  <si>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</si>
  <si>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</si>
  <si>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</si>
  <si>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</si>
  <si>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</si>
  <si>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</si>
  <si>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</si>
  <si>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</si>
  <si>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</si>
  <si>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</si>
  <si>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</si>
  <si>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</si>
  <si>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</si>
  <si>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</si>
  <si>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</si>
  <si>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</si>
  <si>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</si>
  <si>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</si>
  <si>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</si>
  <si>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</si>
  <si>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</si>
  <si>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</si>
  <si>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</si>
  <si>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</si>
  <si>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</si>
  <si>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</si>
  <si>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</si>
  <si>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</si>
  <si>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</si>
  <si>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</si>
  <si>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</si>
  <si>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</si>
  <si>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</si>
  <si>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</si>
  <si>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</si>
  <si>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</si>
  <si>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</si>
  <si>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</si>
  <si>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</si>
  <si>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</si>
  <si>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</si>
  <si>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</si>
  <si>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</si>
  <si>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</si>
  <si>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</si>
  <si>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</si>
  <si>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</si>
  <si>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</si>
  <si>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</si>
  <si>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</si>
  <si>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</si>
  <si>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</si>
  <si>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</si>
  <si>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</si>
  <si>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</si>
  <si>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</si>
  <si>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</si>
  <si>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</si>
  <si>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</si>
  <si>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</si>
  <si>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</si>
  <si>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</si>
  <si>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</si>
  <si>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</si>
  <si>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</si>
  <si>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</si>
  <si>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</si>
  <si>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</si>
  <si>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</si>
  <si>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</si>
  <si>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</si>
  <si>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</si>
  <si>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</si>
  <si>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</si>
  <si>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</si>
  <si>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</si>
  <si>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</si>
  <si>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</si>
  <si>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</si>
  <si>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</si>
  <si>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</si>
  <si>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</si>
  <si>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</si>
  <si>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</si>
  <si>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</si>
  <si>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</si>
  <si>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</si>
  <si>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</si>
  <si>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</si>
  <si>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</si>
  <si>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</si>
  <si>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</si>
  <si>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</si>
  <si>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</si>
  <si>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</si>
  <si>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</si>
  <si>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</si>
  <si>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</si>
  <si>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</si>
  <si>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</si>
  <si>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</si>
  <si>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</si>
  <si>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</si>
  <si>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</si>
  <si>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</si>
  <si>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</si>
  <si>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</si>
  <si>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</si>
  <si>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</si>
  <si>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</si>
  <si>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</si>
  <si>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</si>
  <si>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</si>
  <si>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</si>
  <si>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</si>
  <si>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</si>
  <si>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</si>
  <si>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</si>
  <si>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</si>
  <si>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</si>
  <si>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</si>
  <si>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</si>
  <si>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</si>
  <si>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</si>
  <si>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</si>
  <si>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</si>
  <si>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</si>
  <si>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</si>
  <si>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</si>
  <si>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</si>
  <si>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</si>
  <si>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</si>
  <si>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</si>
  <si>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</si>
  <si>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</si>
  <si>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</si>
  <si>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</si>
  <si>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</si>
  <si>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</si>
  <si>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</si>
  <si>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</si>
  <si>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</si>
  <si>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</si>
  <si>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</si>
  <si>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</si>
  <si>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</si>
  <si>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</si>
  <si>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</si>
  <si>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</si>
  <si>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</si>
  <si>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</si>
  <si>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</si>
  <si>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</si>
  <si>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</si>
  <si>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</si>
  <si>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</si>
  <si>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</si>
  <si>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</si>
  <si>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</si>
  <si>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</si>
  <si>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</si>
  <si>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</si>
  <si>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</si>
  <si>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</si>
  <si>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</si>
  <si>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</si>
  <si>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</si>
  <si>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</si>
  <si>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</si>
  <si>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</si>
  <si>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</si>
  <si>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</si>
  <si>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</si>
  <si>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</si>
  <si>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</si>
  <si>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</si>
  <si>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</si>
  <si>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</si>
  <si>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</si>
  <si>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</si>
  <si>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0.88</t>
  </si>
  <si>
    <t>▲ 2.74</t>
  </si>
  <si>
    <t>▲ 2.55</t>
  </si>
  <si>
    <t>水道事業会計</t>
  </si>
  <si>
    <t>一般会計</t>
  </si>
  <si>
    <t>国民健康保険特別会計</t>
  </si>
  <si>
    <t>下水道事業特別会計</t>
  </si>
  <si>
    <t>介護保険特別会計</t>
  </si>
  <si>
    <t>土地区画整理事業特別会計（普通会計）</t>
  </si>
  <si>
    <t>土地区画整理事業特別会計</t>
  </si>
  <si>
    <t>農業集落排水事業特別会計</t>
  </si>
  <si>
    <t>その他会計（赤字）</t>
  </si>
  <si>
    <t>その他会計（黒字）</t>
  </si>
  <si>
    <t>久喜宮代衛生組合</t>
    <rPh sb="0" eb="2">
      <t>クキ</t>
    </rPh>
    <rPh sb="2" eb="4">
      <t>ミヤシロ</t>
    </rPh>
    <rPh sb="4" eb="6">
      <t>エイセイ</t>
    </rPh>
    <rPh sb="6" eb="8">
      <t>クミアイ</t>
    </rPh>
    <phoneticPr fontId="2"/>
  </si>
  <si>
    <t>埼玉東部消防組合</t>
    <rPh sb="0" eb="2">
      <t>サイタマ</t>
    </rPh>
    <rPh sb="2" eb="4">
      <t>トウブ</t>
    </rPh>
    <rPh sb="4" eb="6">
      <t>ショウボウ</t>
    </rPh>
    <rPh sb="6" eb="8">
      <t>クミアイ</t>
    </rPh>
    <phoneticPr fontId="2"/>
  </si>
  <si>
    <t>広域利根斎場組合</t>
    <rPh sb="0" eb="2">
      <t>コウイキ</t>
    </rPh>
    <rPh sb="2" eb="4">
      <t>トネ</t>
    </rPh>
    <rPh sb="4" eb="6">
      <t>サイジョウ</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</si>
  <si>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</si>
  <si>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</si>
  <si>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</si>
  <si>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</si>
  <si>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t>
    <phoneticPr fontId="2"/>
  </si>
  <si>
    <t>-</t>
    <phoneticPr fontId="2"/>
  </si>
  <si>
    <t>-</t>
    <phoneticPr fontId="2"/>
  </si>
  <si>
    <t>-</t>
    <phoneticPr fontId="2"/>
  </si>
  <si>
    <t>-</t>
    <phoneticPr fontId="2"/>
  </si>
  <si>
    <t>一般会計</t>
    <rPh sb="0" eb="4">
      <t>イッパンカイケイ</t>
    </rPh>
    <phoneticPr fontId="2"/>
  </si>
  <si>
    <t>-</t>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</si>
  <si>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</si>
  <si>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</si>
  <si>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t>
    <phoneticPr fontId="2"/>
  </si>
  <si>
    <t>-</t>
    <phoneticPr fontId="2"/>
  </si>
  <si>
    <t>北本地区衛生組合</t>
    <rPh sb="0" eb="2">
      <t>キタモト</t>
    </rPh>
    <rPh sb="2" eb="4">
      <t>チク</t>
    </rPh>
    <rPh sb="4" eb="6">
      <t>エイセイ</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</si>
  <si>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</si>
  <si>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</si>
  <si>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</si>
  <si>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</si>
  <si>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</si>
  <si>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</si>
  <si>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</si>
  <si>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</si>
  <si>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</si>
  <si>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</si>
  <si>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</si>
  <si>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</si>
  <si>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将来負担比率・実質公債費比率ともに類似団体内平均値と比較して高いものの、減少傾向にある。これは、投資的事業の必要性を十分検証して市債の新規発行抑制に努めたためであると考えられる。しかしながら、依然として類似団体内平均値よりも高い状況であることから、今後も引き続き公債費の適正化に努める。</t>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4">
      <t>ヘイキン</t>
    </rPh>
    <rPh sb="24" eb="25">
      <t>チ</t>
    </rPh>
    <rPh sb="26" eb="28">
      <t>ヒカク</t>
    </rPh>
    <rPh sb="30" eb="31">
      <t>タカ</t>
    </rPh>
    <rPh sb="36" eb="38">
      <t>ゲンショウ</t>
    </rPh>
    <rPh sb="38" eb="40">
      <t>ケイコウ</t>
    </rPh>
    <rPh sb="48" eb="51">
      <t>トウシテキ</t>
    </rPh>
    <rPh sb="51" eb="53">
      <t>ジギョウ</t>
    </rPh>
    <rPh sb="54" eb="57">
      <t>ヒツヨウセイ</t>
    </rPh>
    <rPh sb="58" eb="60">
      <t>ジュウブン</t>
    </rPh>
    <rPh sb="60" eb="62">
      <t>ケンショウ</t>
    </rPh>
    <rPh sb="64" eb="66">
      <t>シサイ</t>
    </rPh>
    <rPh sb="67" eb="69">
      <t>シンキ</t>
    </rPh>
    <rPh sb="69" eb="71">
      <t>ハッコウ</t>
    </rPh>
    <rPh sb="71" eb="73">
      <t>ヨクセイ</t>
    </rPh>
    <rPh sb="74" eb="75">
      <t>ツト</t>
    </rPh>
    <rPh sb="83" eb="84">
      <t>カンガ</t>
    </rPh>
    <rPh sb="96" eb="98">
      <t>イゼン</t>
    </rPh>
    <rPh sb="101" eb="103">
      <t>ルイジ</t>
    </rPh>
    <rPh sb="103" eb="105">
      <t>ダンタイ</t>
    </rPh>
    <rPh sb="105" eb="106">
      <t>ナイ</t>
    </rPh>
    <rPh sb="106" eb="108">
      <t>ヘイキン</t>
    </rPh>
    <rPh sb="108" eb="109">
      <t>チ</t>
    </rPh>
    <rPh sb="112" eb="113">
      <t>タカ</t>
    </rPh>
    <rPh sb="114" eb="116">
      <t>ジョウキョウ</t>
    </rPh>
    <rPh sb="124" eb="126">
      <t>コンゴ</t>
    </rPh>
    <rPh sb="127" eb="128">
      <t>ヒ</t>
    </rPh>
    <rPh sb="129" eb="130">
      <t>ツヅ</t>
    </rPh>
    <rPh sb="131" eb="133">
      <t>コウサイ</t>
    </rPh>
    <rPh sb="133" eb="134">
      <t>ヒ</t>
    </rPh>
    <rPh sb="135" eb="138">
      <t>テキセイカ</t>
    </rPh>
    <rPh sb="139" eb="14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</si>
</sst>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FFC7-481D-9230-F793895E12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20999</c:v>
                </c:pt>
                <c:pt idx="1">
                  <c:v>28132</c:v>
                </c:pt>
                <c:pt idx="2">
                  <c:v>30326</c:v>
                </c:pt>
                <c:pt idx="3">
                  <c:v>35879</c:v>
                </c:pt>
                <c:pt idx="4">
                  <c:v>23871</c:v>
                </c:pt>
              </c:numCache>
            </c:numRef>
          </c:val>
          <c:smooth val="0"/>
          <c:extLst xmlns:c16r2="http://schemas.microsoft.com/office/drawing/2015/06/chart">
            <c:ext xmlns:c16="http://schemas.microsoft.com/office/drawing/2014/chart" uri="{C3380CC4-5D6E-409C-BE32-E72D297353CC}">
              <c16:uniqueId val="{00000001-FFC7-481D-9230-F793895E12C6}"/>
            </c:ext>
          </c:extLst>
        </c:ser>
        <c:dLbls>
          <c:showLegendKey val="0"/>
          <c:showVal val="0"/>
          <c:showCatName val="0"/>
          <c:showSerName val="0"/>
          <c:showPercent val="0"/>
          <c:showBubbleSize val="0"/>
        </c:dLbls>
        <c:marker val="1"/>
        <c:smooth val="0"/>
        <c:axId val="87192704"/>
        <c:axId val="87194624"/>
      </c:lineChart>
      <c:catAx>
        <c:axId val="87192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94624"/>
        <c:crosses val="autoZero"/>
        <c:auto val="1"/>
        <c:lblAlgn val="ctr"/>
        <c:lblOffset val="100"/>
        <c:tickLblSkip val="1"/>
        <c:tickMarkSkip val="1"/>
        <c:noMultiLvlLbl val="0"/>
      </c:catAx>
      <c:valAx>
        <c:axId val="871946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9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5.99</c:v>
                </c:pt>
                <c:pt idx="1">
                  <c:v>5.54</c:v>
                </c:pt>
                <c:pt idx="2">
                  <c:v>5.09</c:v>
                </c:pt>
                <c:pt idx="3">
                  <c:v>8.41</c:v>
                </c:pt>
                <c:pt idx="4">
                  <c:v>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15.02</c:v>
                </c:pt>
                <c:pt idx="1">
                  <c:v>17.649999999999999</c:v>
                </c:pt>
                <c:pt idx="2">
                  <c:v>17.93</c:v>
                </c:pt>
                <c:pt idx="3">
                  <c:v>18.079999999999998</c:v>
                </c:pt>
                <c:pt idx="4">
                  <c:v>19.11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4279424"/>
        <c:axId val="124302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-0.88</c:v>
                </c:pt>
                <c:pt idx="1">
                  <c:v>0.72</c:v>
                </c:pt>
                <c:pt idx="2">
                  <c:v>-2.74</c:v>
                </c:pt>
                <c:pt idx="3">
                  <c:v>1.44</c:v>
                </c:pt>
                <c:pt idx="4">
                  <c:v>-2.5499999999999998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4279424"/>
        <c:axId val="124302080"/>
      </c:lineChart>
      <c:catAx>
        <c:axId val="12427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302080"/>
        <c:crosses val="autoZero"/>
        <c:auto val="1"/>
        <c:lblAlgn val="ctr"/>
        <c:lblOffset val="100"/>
        <c:tickLblSkip val="1"/>
        <c:tickMarkSkip val="1"/>
        <c:noMultiLvlLbl val="0"/>
      </c:catAx>
      <c:valAx>
        <c:axId val="12430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7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0.08</c:v>
                </c:pt>
                <c:pt idx="4">
                  <c:v>#N/A</c:v>
                </c:pt>
                <c:pt idx="5">
                  <c:v>0.09</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0.63</c:v>
                </c:pt>
                <c:pt idx="2">
                  <c:v>#N/A</c:v>
                </c:pt>
                <c:pt idx="3">
                  <c:v>0.35</c:v>
                </c:pt>
                <c:pt idx="4">
                  <c:v>#N/A</c:v>
                </c:pt>
                <c:pt idx="5">
                  <c:v>0.74</c:v>
                </c:pt>
                <c:pt idx="6">
                  <c:v>#N/A</c:v>
                </c:pt>
                <c:pt idx="7">
                  <c:v>1.19</c:v>
                </c:pt>
                <c:pt idx="8">
                  <c:v>#N/A</c:v>
                </c:pt>
                <c:pt idx="9">
                  <c:v>0.95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0.47</c:v>
                </c:pt>
                <c:pt idx="2">
                  <c:v>#N/A</c:v>
                </c:pt>
                <c:pt idx="3">
                  <c:v>0.34</c:v>
                </c:pt>
                <c:pt idx="4">
                  <c:v>#N/A</c:v>
                </c:pt>
                <c:pt idx="5">
                  <c:v>0.31</c:v>
                </c:pt>
                <c:pt idx="6">
                  <c:v>#N/A</c:v>
                </c:pt>
                <c:pt idx="7">
                  <c:v>0.23</c:v>
                </c:pt>
                <c:pt idx="8">
                  <c:v>#N/A</c:v>
                </c:pt>
                <c:pt idx="9">
                  <c:v>1.07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3.55</c:v>
                </c:pt>
                <c:pt idx="2">
                  <c:v>#N/A</c:v>
                </c:pt>
                <c:pt idx="3">
                  <c:v>4.3</c:v>
                </c:pt>
                <c:pt idx="4">
                  <c:v>#N/A</c:v>
                </c:pt>
                <c:pt idx="5">
                  <c:v>4.7699999999999996</c:v>
                </c:pt>
                <c:pt idx="6">
                  <c:v>#N/A</c:v>
                </c:pt>
                <c:pt idx="7">
                  <c:v>3.24</c:v>
                </c:pt>
                <c:pt idx="8">
                  <c:v>#N/A</c:v>
                </c:pt>
                <c:pt idx="9">
                  <c:v>3.37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5.96</c:v>
                </c:pt>
                <c:pt idx="2">
                  <c:v>#N/A</c:v>
                </c:pt>
                <c:pt idx="3">
                  <c:v>5.4</c:v>
                </c:pt>
                <c:pt idx="4">
                  <c:v>#N/A</c:v>
                </c:pt>
                <c:pt idx="5">
                  <c:v>4.9400000000000004</c:v>
                </c:pt>
                <c:pt idx="6">
                  <c:v>#N/A</c:v>
                </c:pt>
                <c:pt idx="7">
                  <c:v>8.25</c:v>
                </c:pt>
                <c:pt idx="8">
                  <c:v>#N/A</c:v>
                </c:pt>
                <c:pt idx="9">
                  <c:v>7.29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13.61</c:v>
                </c:pt>
                <c:pt idx="2">
                  <c:v>#N/A</c:v>
                </c:pt>
                <c:pt idx="3">
                  <c:v>15.35</c:v>
                </c:pt>
                <c:pt idx="4">
                  <c:v>#N/A</c:v>
                </c:pt>
                <c:pt idx="5">
                  <c:v>13.99</c:v>
                </c:pt>
                <c:pt idx="6">
                  <c:v>#N/A</c:v>
                </c:pt>
                <c:pt idx="7">
                  <c:v>10.8</c:v>
                </c:pt>
                <c:pt idx="8">
                  <c:v>#N/A</c:v>
                </c:pt>
                <c:pt idx="9">
                  <c:v>8.02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4408576"/>
        <c:axId val="124410112"/>
      </c:barChart>
      <c:catAx>
        <c:axId val="12440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410112"/>
        <c:crosses val="autoZero"/>
        <c:auto val="1"/>
        <c:lblAlgn val="ctr"/>
        <c:lblOffset val="100"/>
        <c:tickLblSkip val="1"/>
        <c:tickMarkSkip val="1"/>
        <c:noMultiLvlLbl val="0"/>
      </c:catAx>
      <c:valAx>
        <c:axId val="12441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0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4022</c:v>
                </c:pt>
                <c:pt idx="5">
                  <c:v>4088</c:v>
                </c:pt>
                <c:pt idx="8">
                  <c:v>4322</c:v>
                </c:pt>
                <c:pt idx="11">
                  <c:v>4071</c:v>
                </c:pt>
                <c:pt idx="14">
                  <c:v>4108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c:v>
                </c:pt>
                <c:pt idx="3">
                  <c:v>20</c:v>
                </c:pt>
                <c:pt idx="6">
                  <c:v>20</c:v>
                </c:pt>
                <c:pt idx="9">
                  <c:v>20</c:v>
                </c:pt>
                <c:pt idx="12">
                  <c:v>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297</c:v>
                </c:pt>
                <c:pt idx="3">
                  <c:v>284</c:v>
                </c:pt>
                <c:pt idx="6">
                  <c:v>284</c:v>
                </c:pt>
                <c:pt idx="9">
                  <c:v>168</c:v>
                </c:pt>
                <c:pt idx="12">
                  <c:v>231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1395</c:v>
                </c:pt>
                <c:pt idx="3">
                  <c:v>1259</c:v>
                </c:pt>
                <c:pt idx="6">
                  <c:v>1309</c:v>
                </c:pt>
                <c:pt idx="9">
                  <c:v>1252</c:v>
                </c:pt>
                <c:pt idx="12">
                  <c:v>1194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4896</c:v>
                </c:pt>
                <c:pt idx="3">
                  <c:v>4848</c:v>
                </c:pt>
                <c:pt idx="6">
                  <c:v>5089</c:v>
                </c:pt>
                <c:pt idx="9">
                  <c:v>4678</c:v>
                </c:pt>
                <c:pt idx="12">
                  <c:v>4605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4637184"/>
        <c:axId val="12463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2586</c:v>
                </c:pt>
                <c:pt idx="2">
                  <c:v>#N/A</c:v>
                </c:pt>
                <c:pt idx="3">
                  <c:v>#N/A</c:v>
                </c:pt>
                <c:pt idx="4">
                  <c:v>2323</c:v>
                </c:pt>
                <c:pt idx="5">
                  <c:v>#N/A</c:v>
                </c:pt>
                <c:pt idx="6">
                  <c:v>#N/A</c:v>
                </c:pt>
                <c:pt idx="7">
                  <c:v>2380</c:v>
                </c:pt>
                <c:pt idx="8">
                  <c:v>#N/A</c:v>
                </c:pt>
                <c:pt idx="9">
                  <c:v>#N/A</c:v>
                </c:pt>
                <c:pt idx="10">
                  <c:v>2047</c:v>
                </c:pt>
                <c:pt idx="11">
                  <c:v>#N/A</c:v>
                </c:pt>
                <c:pt idx="12">
                  <c:v>#N/A</c:v>
                </c:pt>
                <c:pt idx="13">
                  <c:v>1942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4637184"/>
        <c:axId val="124639104"/>
      </c:lineChart>
      <c:catAx>
        <c:axId val="12463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39104"/>
        <c:crosses val="autoZero"/>
        <c:auto val="1"/>
        <c:lblAlgn val="ctr"/>
        <c:lblOffset val="100"/>
        <c:tickLblSkip val="1"/>
        <c:tickMarkSkip val="1"/>
        <c:noMultiLvlLbl val="0"/>
      </c:catAx>
      <c:valAx>
        <c:axId val="12463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3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42953</c:v>
                </c:pt>
                <c:pt idx="5">
                  <c:v>45101</c:v>
                </c:pt>
                <c:pt idx="8">
                  <c:v>47317</c:v>
                </c:pt>
                <c:pt idx="11">
                  <c:v>45334</c:v>
                </c:pt>
                <c:pt idx="14">
                  <c:v>44804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8091</c:v>
                </c:pt>
                <c:pt idx="5">
                  <c:v>8551</c:v>
                </c:pt>
                <c:pt idx="8">
                  <c:v>9066</c:v>
                </c:pt>
                <c:pt idx="11">
                  <c:v>9890</c:v>
                </c:pt>
                <c:pt idx="14">
                  <c:v>10139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6476</c:v>
                </c:pt>
                <c:pt idx="5">
                  <c:v>7283</c:v>
                </c:pt>
                <c:pt idx="8">
                  <c:v>8194</c:v>
                </c:pt>
                <c:pt idx="11">
                  <c:v>9335</c:v>
                </c:pt>
                <c:pt idx="14">
                  <c:v>10420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8156</c:v>
                </c:pt>
                <c:pt idx="3">
                  <c:v>5519</c:v>
                </c:pt>
                <c:pt idx="6">
                  <c:v>4820</c:v>
                </c:pt>
                <c:pt idx="9">
                  <c:v>4232</c:v>
                </c:pt>
                <c:pt idx="12">
                  <c:v>4276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1212</c:v>
                </c:pt>
                <c:pt idx="3">
                  <c:v>1144</c:v>
                </c:pt>
                <c:pt idx="6">
                  <c:v>1357</c:v>
                </c:pt>
                <c:pt idx="9">
                  <c:v>1250</c:v>
                </c:pt>
                <c:pt idx="12">
                  <c:v>1147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24761</c:v>
                </c:pt>
                <c:pt idx="3">
                  <c:v>24867</c:v>
                </c:pt>
                <c:pt idx="6">
                  <c:v>24914</c:v>
                </c:pt>
                <c:pt idx="9">
                  <c:v>24359</c:v>
                </c:pt>
                <c:pt idx="12">
                  <c:v>23795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115</c:v>
                </c:pt>
                <c:pt idx="3">
                  <c:v>100</c:v>
                </c:pt>
                <c:pt idx="6">
                  <c:v>85</c:v>
                </c:pt>
                <c:pt idx="9">
                  <c:v>70</c:v>
                </c:pt>
                <c:pt idx="12">
                  <c:v>53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46823</c:v>
                </c:pt>
                <c:pt idx="3">
                  <c:v>47469</c:v>
                </c:pt>
                <c:pt idx="6">
                  <c:v>47259</c:v>
                </c:pt>
                <c:pt idx="9">
                  <c:v>48136</c:v>
                </c:pt>
                <c:pt idx="12">
                  <c:v>47006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856960"/>
        <c:axId val="12488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23548</c:v>
                </c:pt>
                <c:pt idx="2">
                  <c:v>#N/A</c:v>
                </c:pt>
                <c:pt idx="3">
                  <c:v>#N/A</c:v>
                </c:pt>
                <c:pt idx="4">
                  <c:v>18164</c:v>
                </c:pt>
                <c:pt idx="5">
                  <c:v>#N/A</c:v>
                </c:pt>
                <c:pt idx="6">
                  <c:v>#N/A</c:v>
                </c:pt>
                <c:pt idx="7">
                  <c:v>13859</c:v>
                </c:pt>
                <c:pt idx="8">
                  <c:v>#N/A</c:v>
                </c:pt>
                <c:pt idx="9">
                  <c:v>#N/A</c:v>
                </c:pt>
                <c:pt idx="10">
                  <c:v>13490</c:v>
                </c:pt>
                <c:pt idx="11">
                  <c:v>#N/A</c:v>
                </c:pt>
                <c:pt idx="12">
                  <c:v>#N/A</c:v>
                </c:pt>
                <c:pt idx="13">
                  <c:v>10914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856960"/>
        <c:axId val="124883712"/>
      </c:lineChart>
      <c:catAx>
        <c:axId val="1248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883712"/>
        <c:crosses val="autoZero"/>
        <c:auto val="1"/>
        <c:lblAlgn val="ctr"/>
        <c:lblOffset val="100"/>
        <c:tickLblSkip val="1"/>
        <c:tickMarkSkip val="1"/>
        <c:noMultiLvlLbl val="0"/>
      </c:catAx>
      <c:valAx>
        <c:axId val="12488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{DFD047D4-8BB5-4BAA-BCBD-C0E4F26F34B0}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{89510317-9390-4C8D-A461-58320418F218}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{7A18838D-F18F-40AC-9CC1-86FCB7E4F3DE}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{1376CC67-D376-4069-B5E2-7BD68522A1F1}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{97BF2D69-78AF-4DF1-96A4-2EDECC027BD3}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{3A8293E8-48CA-41A6-90EF-A3E5FD1BADF4}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{7143F1C4-527A-4DE5-AEB5-A29C597FB4AC}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{CAE3085B-0916-442A-94B3-97725E88E571}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{DD48BCE6-D736-4D57-9EB0-96A93387D8CB}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{29D4F32E-99D0-4F50-8AB9-9CF2BE4BC159}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779328"/>
        <c:axId val="126461440"/>
      </c:scatterChart>
      <c:valAx>
        <c:axId val="125779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61440"/>
        <c:crosses val="autoZero"/>
        <c:crossBetween val="midCat"/>
      </c:valAx>
      <c:valAx>
        <c:axId val="126461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779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{5DA99253-532F-4127-AAFA-E28E1A75B2BB}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{97336ADB-F2B7-4415-B4AA-1AB5E329D4A6}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{9B53D3EC-DDA0-4BB4-98D5-71764E98EEE1}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{2986530B-A5DC-4F74-BE0C-D776B2534DF3}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{B2D3E7B9-9D1D-432C-88D1-41660384740D}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9.4</c:v>
                </c:pt>
                <c:pt idx="2">
                  <c:v>9</c:v>
                </c:pt>
                <c:pt idx="3">
                  <c:v>8.3000000000000007</c:v>
                </c:pt>
                <c:pt idx="4">
                  <c:v>7.8</c:v>
                </c:pt>
              </c:numCache>
            </c:numRef>
          </c:xVal>
          <c:yVal>
            <c:numRef>
              <c:f>公会計指標分析・財政指標組合せ分析表!$K$73:$O$73</c:f>
              <c:numCache>
                <c:formatCode>#,##0.0;"▲ "#,##0.0</c:formatCode>
                <c:ptCount val="5"/>
                <c:pt idx="0">
                  <c:v>87.9</c:v>
                </c:pt>
                <c:pt idx="1">
                  <c:v>67.3</c:v>
                </c:pt>
                <c:pt idx="2">
                  <c:v>51.5</c:v>
                </c:pt>
                <c:pt idx="3">
                  <c:v>49.9</c:v>
                </c:pt>
                <c:pt idx="4">
                  <c:v>40.5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{B0CBD3E9-0D58-43E6-ADCB-5FAC27FC3CB2}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{43D61675-B795-41D4-9002-991E9B248625}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{2AD37B54-7A3E-43DE-B5C5-AD3691B7200A}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{57E8602C-EFF1-4333-A919-1C245EB6809D}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{FE3CDCD5-C3A7-40AE-8937-C6AED329E818}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6496128"/>
        <c:axId val="126588416"/>
      </c:scatterChart>
      <c:valAx>
        <c:axId val="126496128"/>
        <c:scaling>
          <c:orientation val="minMax"/>
          <c:max val="10.6"/>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588416"/>
        <c:crosses val="autoZero"/>
        <c:crossBetween val="midCat"/>
      </c:valAx>
      <c:valAx>
        <c:axId val="126588416"/>
        <c:scaling>
          <c:orientation val="minMax"/>
          <c:max val="10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96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実質公債費比率の分子は、平成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年度は減少となり、</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24</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年度からの推移は</a:t>
          </a:r>
          <a:r>
            <a:rPr kumimoji="1" lang="ja-JP" altLang="ja-JP" sz="1300" b="0" i="0" u="none" strike="noStrike" kern="0" cap="none" spc="0" normalizeH="0" baseline="0" noProof="0">
              <a:ln>
                <a:noFill/>
              </a:ln>
              <a:solidFill>
                <a:prstClr val="black"/>
              </a:solidFill>
              <a:effectLst/>
              <a:uLnTx/>
              <a:uFillTx/>
              <a:latin typeface="+mn-lt"/>
              <a:ea typeface="+mn-ea"/>
              <a:cs typeface="+mn-cs"/>
            </a:rPr>
            <a:t>減少傾向にある。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また、</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元利償還金</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償還完了により</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減少している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今後、大規模な事業を控えているが、新規借入の抑制や</a:t>
          </a:r>
          <a:r>
            <a:rPr kumimoji="1" lang="ja-JP" altLang="ja-JP" sz="1300" b="0" i="0" u="none" strike="noStrike" kern="0" cap="none" spc="0" normalizeH="0" baseline="0" noProof="0">
              <a:ln>
                <a:noFill/>
              </a:ln>
              <a:solidFill>
                <a:prstClr val="black"/>
              </a:solidFill>
              <a:effectLst/>
              <a:uLnTx/>
              <a:uFillTx/>
              <a:latin typeface="+mn-lt"/>
              <a:ea typeface="+mn-ea"/>
              <a:cs typeface="+mn-cs"/>
            </a:rPr>
            <a:t>借換等</a:t>
          </a:r>
          <a:r>
            <a:rPr kumimoji="1" lang="ja-JP" altLang="en-US" sz="1300" b="0" i="0" u="none" strike="noStrike" kern="0" cap="none" spc="0" normalizeH="0" baseline="0" noProof="0">
              <a:ln>
                <a:noFill/>
              </a:ln>
              <a:solidFill>
                <a:prstClr val="black"/>
              </a:solidFill>
              <a:effectLst/>
              <a:uLnTx/>
              <a:uFillTx/>
              <a:latin typeface="+mn-lt"/>
              <a:ea typeface="+mn-ea"/>
              <a:cs typeface="+mn-cs"/>
            </a:rPr>
            <a:t>を実施していくことで、</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a:t>
          </a:r>
          <a:r>
            <a:rPr kumimoji="1" lang="ja-JP" altLang="en-US" sz="1300" b="0" i="0" u="none" strike="noStrike" kern="0" cap="none" spc="0" normalizeH="0" baseline="0" noProof="0">
              <a:ln>
                <a:noFill/>
              </a:ln>
              <a:solidFill>
                <a:prstClr val="black"/>
              </a:solidFill>
              <a:effectLst/>
              <a:uLnTx/>
              <a:uFillTx/>
              <a:latin typeface="+mn-lt"/>
              <a:ea typeface="+mn-ea"/>
              <a:cs typeface="+mn-cs"/>
            </a:rPr>
            <a:t>の削減に努めていく</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一般会計等に係る地方債現在高は、</a:t>
          </a:r>
          <a:r>
            <a:rPr kumimoji="1" lang="ja-JP" altLang="en-US" sz="1300" b="0" i="0" u="none" strike="noStrike" kern="0" cap="none" spc="0" normalizeH="0" baseline="0" noProof="0">
              <a:ln>
                <a:noFill/>
              </a:ln>
              <a:solidFill>
                <a:prstClr val="black"/>
              </a:solidFill>
              <a:effectLst/>
              <a:uLnTx/>
              <a:uFillTx/>
              <a:latin typeface="+mn-lt"/>
              <a:ea typeface="+mn-ea"/>
              <a:cs typeface="+mn-cs"/>
            </a:rPr>
            <a:t>地方債の新規発行抑制に</a:t>
          </a:r>
          <a:r>
            <a:rPr kumimoji="1" lang="ja-JP" altLang="ja-JP" sz="1300" b="0" i="0" u="none" strike="noStrike" kern="0" cap="none" spc="0" normalizeH="0" baseline="0" noProof="0">
              <a:ln>
                <a:noFill/>
              </a:ln>
              <a:solidFill>
                <a:prstClr val="black"/>
              </a:solidFill>
              <a:effectLst/>
              <a:uLnTx/>
              <a:uFillTx/>
              <a:latin typeface="+mn-lt"/>
              <a:ea typeface="+mn-ea"/>
              <a:cs typeface="+mn-cs"/>
            </a:rPr>
            <a:t>努めているが、臨時財政対策債の残高が増加傾向にあることもあり、増加している状況である。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充当可能基金については、財政調整基金</a:t>
          </a:r>
          <a:r>
            <a:rPr kumimoji="1" lang="ja-JP" altLang="en-US" sz="1300" b="0" i="0" u="none" strike="noStrike" kern="0" cap="none" spc="0" normalizeH="0" baseline="0" noProof="0">
              <a:ln>
                <a:noFill/>
              </a:ln>
              <a:solidFill>
                <a:prstClr val="black"/>
              </a:solidFill>
              <a:effectLst/>
              <a:uLnTx/>
              <a:uFillTx/>
              <a:latin typeface="+mn-lt"/>
              <a:ea typeface="+mn-ea"/>
              <a:cs typeface="+mn-cs"/>
            </a:rPr>
            <a:t>残高</a:t>
          </a:r>
          <a:r>
            <a:rPr kumimoji="1" lang="ja-JP" altLang="ja-JP" sz="1300" b="0" i="0" u="none" strike="noStrike" kern="0" cap="none" spc="0" normalizeH="0" baseline="0" noProof="0">
              <a:ln>
                <a:noFill/>
              </a:ln>
              <a:solidFill>
                <a:prstClr val="black"/>
              </a:solidFill>
              <a:effectLst/>
              <a:uLnTx/>
              <a:uFillTx/>
              <a:latin typeface="+mn-lt"/>
              <a:ea typeface="+mn-ea"/>
              <a:cs typeface="+mn-cs"/>
            </a:rPr>
            <a:t>の増等により、毎年度</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増加の傾向にある。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また、臨時財政対策債は基準財政需要額算入見込額に全額算入されることから、充当可能財源等が増加し、将来負担比率が減少する要因となっている。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早期健全化基準未満であるが、</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今後も</a:t>
          </a:r>
          <a:r>
            <a:rPr kumimoji="1" lang="ja-JP" altLang="ja-JP" sz="1300" b="0" i="0" u="none" strike="noStrike" kern="0" cap="none" spc="0" normalizeH="0" baseline="0" noProof="0">
              <a:ln>
                <a:noFill/>
              </a:ln>
              <a:solidFill>
                <a:prstClr val="black"/>
              </a:solidFill>
              <a:effectLst/>
              <a:uLnTx/>
              <a:uFillTx/>
              <a:latin typeface="+mn-lt"/>
              <a:ea typeface="+mn-ea"/>
              <a:cs typeface="+mn-cs"/>
            </a:rPr>
            <a:t>計画的な償還と事業の必要性の</a:t>
          </a:r>
          <a:r>
            <a:rPr kumimoji="1" lang="ja-JP" altLang="en-US" sz="1300" b="0" i="0" u="none" strike="noStrike" kern="0" cap="none" spc="0" normalizeH="0" baseline="0" noProof="0">
              <a:ln>
                <a:noFill/>
              </a:ln>
              <a:solidFill>
                <a:prstClr val="black"/>
              </a:solidFill>
              <a:effectLst/>
              <a:uLnTx/>
              <a:uFillTx/>
              <a:latin typeface="+mn-lt"/>
              <a:ea typeface="+mn-ea"/>
              <a:cs typeface="+mn-cs"/>
            </a:rPr>
            <a:t>検証</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による</a:t>
          </a:r>
          <a:r>
            <a:rPr kumimoji="1" lang="ja-JP" altLang="en-US" sz="1300" b="0" i="0" u="none" strike="noStrike" kern="0" cap="none" spc="0" normalizeH="0" baseline="0" noProof="0">
              <a:ln>
                <a:noFill/>
              </a:ln>
              <a:solidFill>
                <a:prstClr val="black"/>
              </a:solidFill>
              <a:effectLst/>
              <a:uLnTx/>
              <a:uFillTx/>
              <a:latin typeface="+mn-lt"/>
              <a:ea typeface="+mn-ea"/>
              <a:cs typeface="+mn-cs"/>
            </a:rPr>
            <a:t>地方</a:t>
          </a:r>
          <a:r>
            <a:rPr kumimoji="1" lang="ja-JP" altLang="ja-JP" sz="1300" b="0" i="0" u="none" strike="noStrike" kern="0" cap="none" spc="0" normalizeH="0" baseline="0" noProof="0">
              <a:ln>
                <a:noFill/>
              </a:ln>
              <a:solidFill>
                <a:prstClr val="black"/>
              </a:solidFill>
              <a:effectLst/>
              <a:uLnTx/>
              <a:uFillTx/>
              <a:latin typeface="+mn-lt"/>
              <a:ea typeface="+mn-ea"/>
              <a:cs typeface="+mn-cs"/>
            </a:rPr>
            <a:t>債の新規発行抑制</a:t>
          </a:r>
          <a:r>
            <a:rPr kumimoji="1" lang="ja-JP" altLang="en-US" sz="1300" b="0" i="0" u="none" strike="noStrike" kern="0" cap="none" spc="0" normalizeH="0" baseline="0" noProof="0">
              <a:ln>
                <a:noFill/>
              </a:ln>
              <a:solidFill>
                <a:prstClr val="black"/>
              </a:solidFill>
              <a:effectLst/>
              <a:uLnTx/>
              <a:uFillTx/>
              <a:latin typeface="+mn-lt"/>
              <a:ea typeface="+mn-ea"/>
              <a:cs typeface="+mn-cs"/>
            </a:rPr>
            <a:t>に努め、</a:t>
          </a:r>
          <a:r>
            <a:rPr kumimoji="1" lang="ja-JP" altLang="ja-JP" sz="1300" b="0" i="0" u="none" strike="noStrike" kern="0" cap="none" spc="0" normalizeH="0" baseline="0" noProof="0">
              <a:ln>
                <a:noFill/>
              </a:ln>
              <a:solidFill>
                <a:prstClr val="black"/>
              </a:solidFill>
              <a:effectLst/>
              <a:uLnTx/>
              <a:uFillTx/>
              <a:latin typeface="+mn-lt"/>
              <a:ea typeface="+mn-ea"/>
              <a:cs typeface="+mn-cs"/>
            </a:rPr>
            <a:t>更なる比率の改善</a:t>
          </a:r>
          <a:r>
            <a:rPr kumimoji="1" lang="ja-JP" altLang="en-US" sz="1300" b="0" i="0" u="none" strike="noStrike" kern="0" cap="none" spc="0" normalizeH="0" baseline="0" noProof="0">
              <a:ln>
                <a:noFill/>
              </a:ln>
              <a:solidFill>
                <a:prstClr val="black"/>
              </a:solidFill>
              <a:effectLst/>
              <a:uLnTx/>
              <a:uFillTx/>
              <a:latin typeface="+mn-lt"/>
              <a:ea typeface="+mn-ea"/>
              <a:cs typeface="+mn-cs"/>
            </a:rPr>
            <a:t>を図る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154,241
152,001
82.41
51,716,916
47,235,137
2,316,445
30,469,708
47,005,789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154,241
152,001
82.41
51,716,916
47,235,137
2,316,445
30,469,708
47,005,789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154,241
152,001
82.41
51,716,916
47,235,137
2,316,445
30,469,708
47,005,789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154,241
152,001
82.41
51,716,916
47,235,137
2,316,445
30,469,708
47,005,789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合併後から数値に大きな変動はない状況である。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大規模家屋等課税客体の増加により、固定資産税が増額となり、また、配当割交付金及び地方消費税交付金がぞれぞれ増加した影響等により、基準財政収入額が増加となったものの、市町村合併による行政区域の広域化を反映した算定により保健衛生費、社会福祉費及び高齢者保健福祉費の増加の影響等によって基準財政需要額も増加となり、財政力指数は、</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前年度と比較すると横ばいであり、類似団体平均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より低いものの</a:t>
          </a:r>
          <a:r>
            <a:rPr kumimoji="1" lang="ja-JP" altLang="ja-JP" sz="1100" b="0" i="0" u="none" strike="noStrike" kern="0" cap="none" spc="0" normalizeH="0" baseline="0" noProof="0">
              <a:ln>
                <a:noFill/>
              </a:ln>
              <a:solidFill>
                <a:prstClr val="black"/>
              </a:solidFill>
              <a:effectLst/>
              <a:uLnTx/>
              <a:uFillTx/>
              <a:latin typeface="+mn-lt"/>
              <a:ea typeface="+mn-ea"/>
              <a:cs typeface="+mn-cs"/>
            </a:rPr>
            <a:t>、全国平均、埼玉県平均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よりも高い</a:t>
          </a:r>
          <a:r>
            <a:rPr kumimoji="1" lang="ja-JP" altLang="ja-JP" sz="1100" b="0" i="0" u="none" strike="noStrike" kern="0" cap="none" spc="0" normalizeH="0" baseline="0" noProof="0">
              <a:ln>
                <a:noFill/>
              </a:ln>
              <a:solidFill>
                <a:prstClr val="black"/>
              </a:solidFill>
              <a:effectLst/>
              <a:uLnTx/>
              <a:uFillTx/>
              <a:latin typeface="+mn-lt"/>
              <a:ea typeface="+mn-ea"/>
              <a:cs typeface="+mn-cs"/>
            </a:rPr>
            <a:t>状況</a:t>
          </a:r>
          <a:r>
            <a:rPr kumimoji="1" lang="ja-JP" altLang="en-US"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自主財源である</a:t>
          </a:r>
          <a:r>
            <a:rPr kumimoji="1" lang="ja-JP" altLang="en-US" sz="1100" b="0" i="0" u="none" strike="noStrike" kern="0" cap="none" spc="0" normalizeH="0" baseline="0" noProof="0">
              <a:ln>
                <a:noFill/>
              </a:ln>
              <a:solidFill>
                <a:prstClr val="black"/>
              </a:solidFill>
              <a:effectLst/>
              <a:uLnTx/>
              <a:uFillTx/>
              <a:latin typeface="+mn-lt"/>
              <a:ea typeface="+mn-ea"/>
              <a:cs typeface="+mn-cs"/>
            </a:rPr>
            <a:t>市</a:t>
          </a:r>
          <a:r>
            <a:rPr kumimoji="1" lang="ja-JP" altLang="ja-JP" sz="1100" b="0" i="0" u="none" strike="noStrike" kern="0" cap="none" spc="0" normalizeH="0" baseline="0" noProof="0">
              <a:ln>
                <a:noFill/>
              </a:ln>
              <a:solidFill>
                <a:prstClr val="black"/>
              </a:solidFill>
              <a:effectLst/>
              <a:uLnTx/>
              <a:uFillTx/>
              <a:latin typeface="+mn-lt"/>
              <a:ea typeface="+mn-ea"/>
              <a:cs typeface="+mn-cs"/>
            </a:rPr>
            <a:t>税の徴収率向上</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により、更なる財源確保に努めていく。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9172</xdr:rowOff>
    </xdr:to>
    <xdr:cxnSp macro="">
      <xdr:nvCxnSpPr>
        <xdr:cNvPr id="77" name="直線コネクタ 76"/>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88494</xdr:rowOff>
    </xdr:from>
    <xdr:ext cx="762000" cy="259045"/>
    <xdr:sp macro="" textlink="">
      <xdr:nvSpPr>
        <xdr:cNvPr id="88" name="財政力該当値テキスト"/>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5" name="円/楕円 94"/>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70149</xdr:rowOff>
    </xdr:from>
    <xdr:ext cx="762000" cy="259045"/>
    <xdr:sp macro="" textlink="">
      <xdr:nvSpPr>
        <xdr:cNvPr id="96" name="テキスト ボックス 95"/>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増加となり、</a:t>
          </a:r>
          <a:r>
            <a:rPr kumimoji="1" lang="ja-JP" altLang="ja-JP" sz="1100" b="0" i="0" baseline="0">
              <a:solidFill>
                <a:schemeClr val="dk1"/>
              </a:solidFill>
              <a:effectLst/>
              <a:latin typeface="+mn-lt"/>
              <a:ea typeface="+mn-ea"/>
              <a:cs typeface="+mn-cs"/>
            </a:rPr>
            <a:t>全国平均よりは低いが、類似団体平均、埼玉県平均よりも高い状況であ</a:t>
          </a:r>
          <a:r>
            <a:rPr kumimoji="1" lang="ja-JP" altLang="en-US" sz="1100" b="0" i="0" baseline="0">
              <a:solidFill>
                <a:schemeClr val="dk1"/>
              </a:solidFill>
              <a:effectLst/>
              <a:latin typeface="+mn-lt"/>
              <a:ea typeface="+mn-ea"/>
              <a:cs typeface="+mn-cs"/>
            </a:rPr>
            <a:t>った</a:t>
          </a:r>
          <a:r>
            <a:rPr kumimoji="1" lang="ja-JP" altLang="ja-JP" sz="1100" b="0" i="0" baseline="0">
              <a:solidFill>
                <a:schemeClr val="dk1"/>
              </a:solidFill>
              <a:effectLst/>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要因として、歳入では、臨時財政対策債及び地方消費税交付金の減があり、また、歳出では、市内全小・中学校に空調設備を整備した影響による物件費や扶助費の増などがあったことによると考えられる。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今後も自主財源の確保や合併のスケールメリットを生かした人件費削減や事務事業の見直しによる経常経費の削減に取り組んでいく。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9737</xdr:rowOff>
    </xdr:from>
    <xdr:to>
      <xdr:col>7</xdr:col>
      <xdr:colOff>152400</xdr:colOff>
      <xdr:row>64</xdr:row>
      <xdr:rowOff>31327</xdr:rowOff>
    </xdr:to>
    <xdr:cxnSp macro="">
      <xdr:nvCxnSpPr>
        <xdr:cNvPr id="131" name="直線コネクタ 130"/>
        <xdr:cNvCxnSpPr/>
      </xdr:nvCxnSpPr>
      <xdr:spPr>
        <a:xfrm>
          <a:off x="4114800" y="1081108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148183</xdr:rowOff>
    </xdr:from>
    <xdr:ext cx="762000" cy="259045"/>
    <xdr:sp macro="" textlink="">
      <xdr:nvSpPr>
        <xdr:cNvPr id="132" name="財政構造の弾力性平均値テキスト"/>
        <xdr:cNvSpPr txBox="1"/>
      </xdr:nvSpPr>
      <xdr:spPr>
        <a:xfrm>
          <a:off x="5041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9737</xdr:rowOff>
    </xdr:from>
    <xdr:to>
      <xdr:col>6</xdr:col>
      <xdr:colOff>0</xdr:colOff>
      <xdr:row>63</xdr:row>
      <xdr:rowOff>130387</xdr:rowOff>
    </xdr:to>
    <xdr:cxnSp macro="">
      <xdr:nvCxnSpPr>
        <xdr:cNvPr id="134" name="直線コネクタ 133"/>
        <xdr:cNvCxnSpPr/>
      </xdr:nvCxnSpPr>
      <xdr:spPr>
        <a:xfrm flipV="1">
          <a:off x="3225800" y="108110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63</xdr:row>
      <xdr:rowOff>130387</xdr:rowOff>
    </xdr:to>
    <xdr:cxnSp macro="">
      <xdr:nvCxnSpPr>
        <xdr:cNvPr id="137" name="直線コネクタ 136"/>
        <xdr:cNvCxnSpPr/>
      </xdr:nvCxnSpPr>
      <xdr:spPr>
        <a:xfrm>
          <a:off x="2336800" y="108754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15240</xdr:rowOff>
    </xdr:to>
    <xdr:cxnSp macro="">
      <xdr:nvCxnSpPr>
        <xdr:cNvPr id="140" name="直線コネクタ 139"/>
        <xdr:cNvCxnSpPr/>
      </xdr:nvCxnSpPr>
      <xdr:spPr>
        <a:xfrm flipV="1">
          <a:off x="1447800" y="108754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0" name="円/楕円 149"/>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168504</xdr:rowOff>
    </xdr:from>
    <xdr:ext cx="762000" cy="259045"/>
    <xdr:sp macro="" textlink="">
      <xdr:nvSpPr>
        <xdr:cNvPr id="151" name="財政構造の弾力性該当値テキスト"/>
        <xdr:cNvSpPr txBox="1"/>
      </xdr:nvSpPr>
      <xdr:spPr>
        <a:xfrm>
          <a:off x="50419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52" name="円/楕円 151"/>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70714</xdr:rowOff>
    </xdr:from>
    <xdr:ext cx="736600" cy="259045"/>
    <xdr:sp macro="" textlink="">
      <xdr:nvSpPr>
        <xdr:cNvPr id="153" name="テキスト ボックス 152"/>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4" name="円/楕円 153"/>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5" name="テキスト ボックス 154"/>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6" name="円/楕円 155"/>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7" name="テキスト ボックス 156"/>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9" name="テキスト ボックス 158"/>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3,164</a:t>
          </a:r>
          <a:r>
            <a:rPr kumimoji="1" lang="ja-JP" altLang="ja-JP" sz="1100" b="0" i="0" u="none" strike="noStrike" kern="0" cap="none" spc="0" normalizeH="0" baseline="0" noProof="0">
              <a:ln>
                <a:noFill/>
              </a:ln>
              <a:solidFill>
                <a:prstClr val="black"/>
              </a:solidFill>
              <a:effectLst/>
              <a:uLnTx/>
              <a:uFillTx/>
              <a:latin typeface="+mn-lt"/>
              <a:ea typeface="+mn-ea"/>
              <a:cs typeface="+mn-cs"/>
            </a:rPr>
            <a:t>円の増加となった。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人件費については、退職者の補充を最小限に抑えるなど、合併以降職員数の削減を推進しているもの</a:t>
          </a:r>
          <a:r>
            <a:rPr kumimoji="1" lang="ja-JP" altLang="en-US" sz="1100" b="0" i="0" u="none" strike="noStrike" kern="0" cap="none" spc="0" normalizeH="0" baseline="0" noProof="0">
              <a:ln>
                <a:noFill/>
              </a:ln>
              <a:solidFill>
                <a:prstClr val="black"/>
              </a:solidFill>
              <a:effectLst/>
              <a:uLnTx/>
              <a:uFillTx/>
              <a:latin typeface="+mn-lt"/>
              <a:ea typeface="+mn-ea"/>
              <a:cs typeface="+mn-cs"/>
            </a:rPr>
            <a:t>の、物件費では、市内全小・中学校に空調設備を整備した小学校空調設備整備事業、中学校空調設備整備事業及び市民等から道路に関する不具合について通報を受けた際に、現場に駆けつけ、その場で作業を行う道路レスキュー事業を開始したことなどにより増加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類似団体平均、</a:t>
          </a:r>
          <a:r>
            <a:rPr kumimoji="1" lang="ja-JP" altLang="ja-JP" sz="1100" b="0" i="0" u="none" strike="noStrike" kern="0" cap="none" spc="0" normalizeH="0" baseline="0" noProof="0">
              <a:ln>
                <a:noFill/>
              </a:ln>
              <a:solidFill>
                <a:prstClr val="black"/>
              </a:solidFill>
              <a:effectLst/>
              <a:uLnTx/>
              <a:uFillTx/>
              <a:latin typeface="+mn-lt"/>
              <a:ea typeface="+mn-ea"/>
              <a:cs typeface="+mn-cs"/>
            </a:rPr>
            <a:t>全国平均、埼玉県平均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よりも低い</a:t>
          </a:r>
          <a:r>
            <a:rPr kumimoji="1" lang="ja-JP" altLang="ja-JP" sz="1100" b="0" i="0" u="none" strike="noStrike" kern="0" cap="none" spc="0" normalizeH="0" baseline="0" noProof="0">
              <a:ln>
                <a:noFill/>
              </a:ln>
              <a:solidFill>
                <a:prstClr val="black"/>
              </a:solidFill>
              <a:effectLst/>
              <a:uLnTx/>
              <a:uFillTx/>
              <a:latin typeface="+mn-lt"/>
              <a:ea typeface="+mn-ea"/>
              <a:cs typeface="+mn-cs"/>
            </a:rPr>
            <a:t>状況であるが、今後もより一層コスト意識を高め、行政のスリム化・効率化に努めていく。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92560</xdr:rowOff>
    </xdr:from>
    <xdr:to>
      <xdr:col>7</xdr:col>
      <xdr:colOff>152400</xdr:colOff>
      <xdr:row>80</xdr:row>
      <xdr:rowOff>107831</xdr:rowOff>
    </xdr:to>
    <xdr:cxnSp macro="">
      <xdr:nvCxnSpPr>
        <xdr:cNvPr id="192" name="直線コネクタ 191"/>
        <xdr:cNvCxnSpPr/>
      </xdr:nvCxnSpPr>
      <xdr:spPr>
        <a:xfrm>
          <a:off x="4114800" y="13808560"/>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88984</xdr:rowOff>
    </xdr:from>
    <xdr:to>
      <xdr:col>6</xdr:col>
      <xdr:colOff>0</xdr:colOff>
      <xdr:row>80</xdr:row>
      <xdr:rowOff>92560</xdr:rowOff>
    </xdr:to>
    <xdr:cxnSp macro="">
      <xdr:nvCxnSpPr>
        <xdr:cNvPr id="195" name="直線コネクタ 194"/>
        <xdr:cNvCxnSpPr/>
      </xdr:nvCxnSpPr>
      <xdr:spPr>
        <a:xfrm>
          <a:off x="3225800" y="13804984"/>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88984</xdr:rowOff>
    </xdr:from>
    <xdr:to>
      <xdr:col>4</xdr:col>
      <xdr:colOff>482600</xdr:colOff>
      <xdr:row>80</xdr:row>
      <xdr:rowOff>93053</xdr:rowOff>
    </xdr:to>
    <xdr:cxnSp macro="">
      <xdr:nvCxnSpPr>
        <xdr:cNvPr id="198" name="直線コネクタ 197"/>
        <xdr:cNvCxnSpPr/>
      </xdr:nvCxnSpPr>
      <xdr:spPr>
        <a:xfrm flipV="1">
          <a:off x="2336800" y="13804984"/>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83445</xdr:rowOff>
    </xdr:from>
    <xdr:to>
      <xdr:col>3</xdr:col>
      <xdr:colOff>279400</xdr:colOff>
      <xdr:row>80</xdr:row>
      <xdr:rowOff>93053</xdr:rowOff>
    </xdr:to>
    <xdr:cxnSp macro="">
      <xdr:nvCxnSpPr>
        <xdr:cNvPr id="201" name="直線コネクタ 200"/>
        <xdr:cNvCxnSpPr/>
      </xdr:nvCxnSpPr>
      <xdr:spPr>
        <a:xfrm>
          <a:off x="1447800" y="13799445"/>
          <a:ext cx="8890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57031</xdr:rowOff>
    </xdr:from>
    <xdr:to>
      <xdr:col>7</xdr:col>
      <xdr:colOff>203200</xdr:colOff>
      <xdr:row>80</xdr:row>
      <xdr:rowOff>158631</xdr:rowOff>
    </xdr:to>
    <xdr:sp macro="" textlink="">
      <xdr:nvSpPr>
        <xdr:cNvPr id="211" name="円/楕円 210"/>
        <xdr:cNvSpPr/>
      </xdr:nvSpPr>
      <xdr:spPr>
        <a:xfrm>
          <a:off x="4902200" y="137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149758</xdr:rowOff>
    </xdr:from>
    <xdr:ext cx="762000" cy="259045"/>
    <xdr:sp macro="" textlink="">
      <xdr:nvSpPr>
        <xdr:cNvPr id="212" name="人件費・物件費等の状況該当値テキスト"/>
        <xdr:cNvSpPr txBox="1"/>
      </xdr:nvSpPr>
      <xdr:spPr>
        <a:xfrm>
          <a:off x="5041900" y="1369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88,133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41760</xdr:rowOff>
    </xdr:from>
    <xdr:to>
      <xdr:col>6</xdr:col>
      <xdr:colOff>50800</xdr:colOff>
      <xdr:row>80</xdr:row>
      <xdr:rowOff>143360</xdr:rowOff>
    </xdr:to>
    <xdr:sp macro="" textlink="">
      <xdr:nvSpPr>
        <xdr:cNvPr id="213" name="円/楕円 212"/>
        <xdr:cNvSpPr/>
      </xdr:nvSpPr>
      <xdr:spPr>
        <a:xfrm>
          <a:off x="4064000" y="137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153537</xdr:rowOff>
    </xdr:from>
    <xdr:ext cx="736600" cy="259045"/>
    <xdr:sp macro="" textlink="">
      <xdr:nvSpPr>
        <xdr:cNvPr id="214" name="テキスト ボックス 213"/>
        <xdr:cNvSpPr txBox="1"/>
      </xdr:nvSpPr>
      <xdr:spPr>
        <a:xfrm>
          <a:off x="3733800" y="135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38184</xdr:rowOff>
    </xdr:from>
    <xdr:to>
      <xdr:col>4</xdr:col>
      <xdr:colOff>533400</xdr:colOff>
      <xdr:row>80</xdr:row>
      <xdr:rowOff>139784</xdr:rowOff>
    </xdr:to>
    <xdr:sp macro="" textlink="">
      <xdr:nvSpPr>
        <xdr:cNvPr id="215" name="円/楕円 214"/>
        <xdr:cNvSpPr/>
      </xdr:nvSpPr>
      <xdr:spPr>
        <a:xfrm>
          <a:off x="3175000" y="13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149961</xdr:rowOff>
    </xdr:from>
    <xdr:ext cx="762000" cy="259045"/>
    <xdr:sp macro="" textlink="">
      <xdr:nvSpPr>
        <xdr:cNvPr id="216" name="テキスト ボックス 215"/>
        <xdr:cNvSpPr txBox="1"/>
      </xdr:nvSpPr>
      <xdr:spPr>
        <a:xfrm>
          <a:off x="2844800" y="1352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84,228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42253</xdr:rowOff>
    </xdr:from>
    <xdr:to>
      <xdr:col>3</xdr:col>
      <xdr:colOff>330200</xdr:colOff>
      <xdr:row>80</xdr:row>
      <xdr:rowOff>143853</xdr:rowOff>
    </xdr:to>
    <xdr:sp macro="" textlink="">
      <xdr:nvSpPr>
        <xdr:cNvPr id="217" name="円/楕円 216"/>
        <xdr:cNvSpPr/>
      </xdr:nvSpPr>
      <xdr:spPr>
        <a:xfrm>
          <a:off x="2286000" y="137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154030</xdr:rowOff>
    </xdr:from>
    <xdr:ext cx="762000" cy="259045"/>
    <xdr:sp macro="" textlink="">
      <xdr:nvSpPr>
        <xdr:cNvPr id="218" name="テキスト ボックス 217"/>
        <xdr:cNvSpPr txBox="1"/>
      </xdr:nvSpPr>
      <xdr:spPr>
        <a:xfrm>
          <a:off x="1955800" y="135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32645</xdr:rowOff>
    </xdr:from>
    <xdr:to>
      <xdr:col>2</xdr:col>
      <xdr:colOff>127000</xdr:colOff>
      <xdr:row>80</xdr:row>
      <xdr:rowOff>134245</xdr:rowOff>
    </xdr:to>
    <xdr:sp macro="" textlink="">
      <xdr:nvSpPr>
        <xdr:cNvPr id="219" name="円/楕円 218"/>
        <xdr:cNvSpPr/>
      </xdr:nvSpPr>
      <xdr:spPr>
        <a:xfrm>
          <a:off x="1397000" y="13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144422</xdr:rowOff>
    </xdr:from>
    <xdr:ext cx="762000" cy="259045"/>
    <xdr:sp macro="" textlink="">
      <xdr:nvSpPr>
        <xdr:cNvPr id="220" name="テキスト ボックス 219"/>
        <xdr:cNvSpPr txBox="1"/>
      </xdr:nvSpPr>
      <xdr:spPr>
        <a:xfrm>
          <a:off x="1066800" y="1351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ポイントの増となった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類似団体平均及び全国市平均</a:t>
          </a:r>
          <a:r>
            <a:rPr kumimoji="1" lang="ja-JP" altLang="en-US" sz="1100" b="0" i="0" u="none" strike="noStrike" kern="0" cap="none" spc="0" normalizeH="0" baseline="0" noProof="0">
              <a:ln>
                <a:noFill/>
              </a:ln>
              <a:solidFill>
                <a:prstClr val="black"/>
              </a:solidFill>
              <a:effectLst/>
              <a:uLnTx/>
              <a:uFillTx/>
              <a:latin typeface="+mn-lt"/>
              <a:ea typeface="+mn-ea"/>
              <a:cs typeface="+mn-cs"/>
            </a:rPr>
            <a:t>よりも低い</a:t>
          </a:r>
          <a:r>
            <a:rPr kumimoji="1" lang="ja-JP" altLang="ja-JP" sz="1100" b="0" i="0" u="none" strike="noStrike" kern="0" cap="none" spc="0" normalizeH="0" baseline="0" noProof="0">
              <a:ln>
                <a:noFill/>
              </a:ln>
              <a:solidFill>
                <a:prstClr val="black"/>
              </a:solidFill>
              <a:effectLst/>
              <a:uLnTx/>
              <a:uFillTx/>
              <a:latin typeface="+mn-lt"/>
              <a:ea typeface="+mn-ea"/>
              <a:cs typeface="+mn-cs"/>
            </a:rPr>
            <a:t>状況である。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今後も適正な給与水準の維持に努めていく。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81</xdr:row>
      <xdr:rowOff>47272</xdr:rowOff>
    </xdr:to>
    <xdr:cxnSp macro="">
      <xdr:nvCxnSpPr>
        <xdr:cNvPr id="254" name="直線コネクタ 253"/>
        <xdr:cNvCxnSpPr/>
      </xdr:nvCxnSpPr>
      <xdr:spPr>
        <a:xfrm>
          <a:off x="16179800" y="138811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124884</xdr:rowOff>
    </xdr:from>
    <xdr:to>
      <xdr:col>23</xdr:col>
      <xdr:colOff>406400</xdr:colOff>
      <xdr:row>80</xdr:row>
      <xdr:rowOff>165100</xdr:rowOff>
    </xdr:to>
    <xdr:cxnSp macro="">
      <xdr:nvCxnSpPr>
        <xdr:cNvPr id="257" name="直線コネクタ 256"/>
        <xdr:cNvCxnSpPr/>
      </xdr:nvCxnSpPr>
      <xdr:spPr>
        <a:xfrm>
          <a:off x="15290800" y="138408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124884</xdr:rowOff>
    </xdr:from>
    <xdr:to>
      <xdr:col>22</xdr:col>
      <xdr:colOff>203200</xdr:colOff>
      <xdr:row>81</xdr:row>
      <xdr:rowOff>74084</xdr:rowOff>
    </xdr:to>
    <xdr:cxnSp macro="">
      <xdr:nvCxnSpPr>
        <xdr:cNvPr id="260" name="直線コネクタ 259"/>
        <xdr:cNvCxnSpPr/>
      </xdr:nvCxnSpPr>
      <xdr:spPr>
        <a:xfrm flipV="1">
          <a:off x="14401800" y="138408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2" name="テキスト ボックス 26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87</xdr:row>
      <xdr:rowOff>104422</xdr:rowOff>
    </xdr:to>
    <xdr:cxnSp macro="">
      <xdr:nvCxnSpPr>
        <xdr:cNvPr id="263" name="直線コネクタ 262"/>
        <xdr:cNvCxnSpPr/>
      </xdr:nvCxnSpPr>
      <xdr:spPr>
        <a:xfrm flipV="1">
          <a:off x="13512800" y="13961534"/>
          <a:ext cx="889000" cy="10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65" name="テキスト ボックス 264"/>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167922</xdr:rowOff>
    </xdr:from>
    <xdr:to>
      <xdr:col>24</xdr:col>
      <xdr:colOff>609600</xdr:colOff>
      <xdr:row>81</xdr:row>
      <xdr:rowOff>98072</xdr:rowOff>
    </xdr:to>
    <xdr:sp macro="" textlink="">
      <xdr:nvSpPr>
        <xdr:cNvPr id="273" name="円/楕円 272"/>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89199</xdr:rowOff>
    </xdr:from>
    <xdr:ext cx="762000" cy="259045"/>
    <xdr:sp macro="" textlink="">
      <xdr:nvSpPr>
        <xdr:cNvPr id="274" name="給与水準   （国との比較）該当値テキスト"/>
        <xdr:cNvSpPr txBox="1"/>
      </xdr:nvSpPr>
      <xdr:spPr>
        <a:xfrm>
          <a:off x="17106900" y="138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5" name="円/楕円 274"/>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76" name="テキスト ボックス 275"/>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74084</xdr:rowOff>
    </xdr:from>
    <xdr:to>
      <xdr:col>22</xdr:col>
      <xdr:colOff>254000</xdr:colOff>
      <xdr:row>81</xdr:row>
      <xdr:rowOff>4234</xdr:rowOff>
    </xdr:to>
    <xdr:sp macro="" textlink="">
      <xdr:nvSpPr>
        <xdr:cNvPr id="277" name="円/楕円 276"/>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14411</xdr:rowOff>
    </xdr:from>
    <xdr:ext cx="762000" cy="259045"/>
    <xdr:sp macro="" textlink="">
      <xdr:nvSpPr>
        <xdr:cNvPr id="278" name="テキスト ボックス 277"/>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23284</xdr:rowOff>
    </xdr:from>
    <xdr:to>
      <xdr:col>21</xdr:col>
      <xdr:colOff>50800</xdr:colOff>
      <xdr:row>81</xdr:row>
      <xdr:rowOff>124884</xdr:rowOff>
    </xdr:to>
    <xdr:sp macro="" textlink="">
      <xdr:nvSpPr>
        <xdr:cNvPr id="279" name="円/楕円 278"/>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80" name="テキスト ボックス 279"/>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53622</xdr:rowOff>
    </xdr:from>
    <xdr:to>
      <xdr:col>19</xdr:col>
      <xdr:colOff>533400</xdr:colOff>
      <xdr:row>87</xdr:row>
      <xdr:rowOff>155222</xdr:rowOff>
    </xdr:to>
    <xdr:sp macro="" textlink="">
      <xdr:nvSpPr>
        <xdr:cNvPr id="281" name="円/楕円 280"/>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165399</xdr:rowOff>
    </xdr:from>
    <xdr:ext cx="762000" cy="259045"/>
    <xdr:sp macro="" textlink="">
      <xdr:nvSpPr>
        <xdr:cNvPr id="282" name="テキスト ボックス 281"/>
        <xdr:cNvSpPr txBox="1"/>
      </xdr:nvSpPr>
      <xdr:spPr>
        <a:xfrm>
          <a:off x="13131800" y="1473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合併効果により、類似団体平均、全国平均、埼玉県平均と比較していずれも下回っている状況である。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今後も退職者の補充を最低限に抑え</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職員数の削減を推進していくが、市民サービスの低下を招くことのないよう努めていく。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56424</xdr:rowOff>
    </xdr:from>
    <xdr:to>
      <xdr:col>24</xdr:col>
      <xdr:colOff>558800</xdr:colOff>
      <xdr:row>60</xdr:row>
      <xdr:rowOff>63319</xdr:rowOff>
    </xdr:to>
    <xdr:cxnSp macro="">
      <xdr:nvCxnSpPr>
        <xdr:cNvPr id="319" name="直線コネクタ 318"/>
        <xdr:cNvCxnSpPr/>
      </xdr:nvCxnSpPr>
      <xdr:spPr>
        <a:xfrm flipV="1">
          <a:off x="16179800" y="1034342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63319</xdr:rowOff>
    </xdr:from>
    <xdr:to>
      <xdr:col>23</xdr:col>
      <xdr:colOff>406400</xdr:colOff>
      <xdr:row>60</xdr:row>
      <xdr:rowOff>73660</xdr:rowOff>
    </xdr:to>
    <xdr:cxnSp macro="">
      <xdr:nvCxnSpPr>
        <xdr:cNvPr id="322" name="直線コネクタ 321"/>
        <xdr:cNvCxnSpPr/>
      </xdr:nvCxnSpPr>
      <xdr:spPr>
        <a:xfrm flipV="1">
          <a:off x="15290800" y="1035031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4" name="テキスト ボックス 323"/>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97790</xdr:rowOff>
    </xdr:to>
    <xdr:cxnSp macro="">
      <xdr:nvCxnSpPr>
        <xdr:cNvPr id="325" name="直線コネクタ 324"/>
        <xdr:cNvCxnSpPr/>
      </xdr:nvCxnSpPr>
      <xdr:spPr>
        <a:xfrm flipV="1">
          <a:off x="14401800" y="103606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108131</xdr:rowOff>
    </xdr:to>
    <xdr:cxnSp macro="">
      <xdr:nvCxnSpPr>
        <xdr:cNvPr id="328" name="直線コネクタ 327"/>
        <xdr:cNvCxnSpPr/>
      </xdr:nvCxnSpPr>
      <xdr:spPr>
        <a:xfrm flipV="1">
          <a:off x="13512800" y="103847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5624</xdr:rowOff>
    </xdr:from>
    <xdr:to>
      <xdr:col>24</xdr:col>
      <xdr:colOff>609600</xdr:colOff>
      <xdr:row>60</xdr:row>
      <xdr:rowOff>107224</xdr:rowOff>
    </xdr:to>
    <xdr:sp macro="" textlink="">
      <xdr:nvSpPr>
        <xdr:cNvPr id="338" name="円/楕円 337"/>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22151</xdr:rowOff>
    </xdr:from>
    <xdr:ext cx="762000" cy="259045"/>
    <xdr:sp macro="" textlink="">
      <xdr:nvSpPr>
        <xdr:cNvPr id="339" name="定員管理の状況該当値テキスト"/>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12519</xdr:rowOff>
    </xdr:from>
    <xdr:to>
      <xdr:col>23</xdr:col>
      <xdr:colOff>457200</xdr:colOff>
      <xdr:row>60</xdr:row>
      <xdr:rowOff>114119</xdr:rowOff>
    </xdr:to>
    <xdr:sp macro="" textlink="">
      <xdr:nvSpPr>
        <xdr:cNvPr id="340" name="円/楕円 339"/>
        <xdr:cNvSpPr/>
      </xdr:nvSpPr>
      <xdr:spPr>
        <a:xfrm>
          <a:off x="16129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124296</xdr:rowOff>
    </xdr:from>
    <xdr:ext cx="736600" cy="259045"/>
    <xdr:sp macro="" textlink="">
      <xdr:nvSpPr>
        <xdr:cNvPr id="341" name="テキスト ボックス 340"/>
        <xdr:cNvSpPr txBox="1"/>
      </xdr:nvSpPr>
      <xdr:spPr>
        <a:xfrm>
          <a:off x="15798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22860</xdr:rowOff>
    </xdr:from>
    <xdr:to>
      <xdr:col>22</xdr:col>
      <xdr:colOff>254000</xdr:colOff>
      <xdr:row>60</xdr:row>
      <xdr:rowOff>124460</xdr:rowOff>
    </xdr:to>
    <xdr:sp macro="" textlink="">
      <xdr:nvSpPr>
        <xdr:cNvPr id="342" name="円/楕円 341"/>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134637</xdr:rowOff>
    </xdr:from>
    <xdr:ext cx="762000" cy="259045"/>
    <xdr:sp macro="" textlink="">
      <xdr:nvSpPr>
        <xdr:cNvPr id="343" name="テキスト ボックス 342"/>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4" name="円/楕円 343"/>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5" name="テキスト ボックス 344"/>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57331</xdr:rowOff>
    </xdr:from>
    <xdr:to>
      <xdr:col>19</xdr:col>
      <xdr:colOff>533400</xdr:colOff>
      <xdr:row>60</xdr:row>
      <xdr:rowOff>158931</xdr:rowOff>
    </xdr:to>
    <xdr:sp macro="" textlink="">
      <xdr:nvSpPr>
        <xdr:cNvPr id="346" name="円/楕円 345"/>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169108</xdr:rowOff>
    </xdr:from>
    <xdr:ext cx="762000" cy="259045"/>
    <xdr:sp macro="" textlink="">
      <xdr:nvSpPr>
        <xdr:cNvPr id="347" name="テキスト ボックス 346"/>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0.5</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ポイントの減少</a:t>
          </a:r>
          <a:r>
            <a:rPr kumimoji="1" lang="ja-JP" altLang="en-US" sz="1100" b="0" i="0" u="none" strike="noStrike" kern="0" cap="none" spc="0" normalizeH="0" baseline="0" noProof="0">
              <a:ln>
                <a:noFill/>
              </a:ln>
              <a:solidFill>
                <a:prstClr val="black"/>
              </a:solidFill>
              <a:effectLst/>
              <a:uLnTx/>
              <a:uFillTx/>
              <a:latin typeface="+mn-lt"/>
              <a:ea typeface="+mn-ea"/>
              <a:cs typeface="+mn-cs"/>
            </a:rPr>
            <a:t>（改善）</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となったが、類似団体平均、全国平均、埼玉県平均と比較するといずれも上回っている状況である。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指標は、</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ヵ年平均のため、平成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年度と平成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a:t>
          </a:r>
          <a:r>
            <a:rPr kumimoji="1" lang="ja-JP" altLang="en-US" sz="1100" b="0" i="0" u="none" strike="noStrike" kern="0" cap="none" spc="0" normalizeH="0" baseline="0" noProof="0">
              <a:ln>
                <a:noFill/>
              </a:ln>
              <a:solidFill>
                <a:prstClr val="black"/>
              </a:solidFill>
              <a:effectLst/>
              <a:uLnTx/>
              <a:uFillTx/>
              <a:latin typeface="+mn-lt"/>
              <a:ea typeface="+mn-ea"/>
              <a:cs typeface="+mn-cs"/>
            </a:rPr>
            <a:t>度を比較すると、主に償還完了に伴う元利償還金の減少により、比率が改善して</a:t>
          </a:r>
          <a:r>
            <a:rPr kumimoji="1" lang="ja-JP" altLang="ja-JP" sz="1100" b="0" i="0" u="none" strike="noStrike" kern="0" cap="none" spc="0" normalizeH="0" baseline="0" noProof="0">
              <a:ln>
                <a:noFill/>
              </a:ln>
              <a:solidFill>
                <a:prstClr val="black"/>
              </a:solidFill>
              <a:effectLst/>
              <a:uLnTx/>
              <a:uFillTx/>
              <a:latin typeface="+mn-lt"/>
              <a:ea typeface="+mn-ea"/>
              <a:cs typeface="+mn-cs"/>
            </a:rPr>
            <a:t>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a:t>
          </a:r>
          <a:r>
            <a:rPr kumimoji="1" lang="ja-JP" altLang="en-US" sz="1100" b="0" i="0" u="none" strike="noStrike" kern="0" cap="none" spc="0" normalizeH="0" baseline="0" noProof="0">
              <a:ln>
                <a:noFill/>
              </a:ln>
              <a:solidFill>
                <a:prstClr val="black"/>
              </a:solidFill>
              <a:effectLst/>
              <a:uLnTx/>
              <a:uFillTx/>
              <a:latin typeface="+mn-lt"/>
              <a:ea typeface="+mn-ea"/>
              <a:cs typeface="+mn-cs"/>
            </a:rPr>
            <a:t>、市内全小・中学校の給食を賄うセンターの建設、及び市内全域のごみ処理を可能にする施設を整備する事業が控えていることから、地方</a:t>
          </a:r>
          <a:r>
            <a:rPr kumimoji="1" lang="ja-JP" altLang="ja-JP" sz="1100" b="0" i="0" u="none" strike="noStrike" kern="0" cap="none" spc="0" normalizeH="0" baseline="0" noProof="0">
              <a:ln>
                <a:noFill/>
              </a:ln>
              <a:solidFill>
                <a:prstClr val="black"/>
              </a:solidFill>
              <a:effectLst/>
              <a:uLnTx/>
              <a:uFillTx/>
              <a:latin typeface="+mn-lt"/>
              <a:ea typeface="+mn-ea"/>
              <a:cs typeface="+mn-cs"/>
            </a:rPr>
            <a:t>債の新規発行</a:t>
          </a:r>
          <a:r>
            <a:rPr kumimoji="1" lang="ja-JP" altLang="en-US" sz="1100" b="0" i="0" u="none" strike="noStrike" kern="0" cap="none" spc="0" normalizeH="0" baseline="0" noProof="0">
              <a:ln>
                <a:noFill/>
              </a:ln>
              <a:solidFill>
                <a:prstClr val="black"/>
              </a:solidFill>
              <a:effectLst/>
              <a:uLnTx/>
              <a:uFillTx/>
              <a:latin typeface="+mn-lt"/>
              <a:ea typeface="+mn-ea"/>
              <a:cs typeface="+mn-cs"/>
            </a:rPr>
            <a:t>を十分検証のうえ、</a:t>
          </a:r>
          <a:r>
            <a:rPr kumimoji="1" lang="ja-JP" altLang="ja-JP" sz="1100" b="0" i="0" u="none" strike="noStrike" kern="0" cap="none" spc="0" normalizeH="0" baseline="0" noProof="0">
              <a:ln>
                <a:noFill/>
              </a:ln>
              <a:solidFill>
                <a:prstClr val="black"/>
              </a:solidFill>
              <a:effectLst/>
              <a:uLnTx/>
              <a:uFillTx/>
              <a:latin typeface="+mn-lt"/>
              <a:ea typeface="+mn-ea"/>
              <a:cs typeface="+mn-cs"/>
            </a:rPr>
            <a:t>抑制に努めていく。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163285</xdr:rowOff>
    </xdr:from>
    <xdr:to>
      <xdr:col>24</xdr:col>
      <xdr:colOff>558800</xdr:colOff>
      <xdr:row>43</xdr:row>
      <xdr:rowOff>49288</xdr:rowOff>
    </xdr:to>
    <xdr:cxnSp macro="">
      <xdr:nvCxnSpPr>
        <xdr:cNvPr id="382" name="直線コネクタ 381"/>
        <xdr:cNvCxnSpPr/>
      </xdr:nvCxnSpPr>
      <xdr:spPr>
        <a:xfrm flipV="1">
          <a:off x="16179800" y="736418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3"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49288</xdr:rowOff>
    </xdr:from>
    <xdr:to>
      <xdr:col>23</xdr:col>
      <xdr:colOff>406400</xdr:colOff>
      <xdr:row>43</xdr:row>
      <xdr:rowOff>129722</xdr:rowOff>
    </xdr:to>
    <xdr:cxnSp macro="">
      <xdr:nvCxnSpPr>
        <xdr:cNvPr id="385" name="直線コネクタ 384"/>
        <xdr:cNvCxnSpPr/>
      </xdr:nvCxnSpPr>
      <xdr:spPr>
        <a:xfrm flipV="1">
          <a:off x="15290800" y="74216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7" name="テキスト ボックス 38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129722</xdr:rowOff>
    </xdr:from>
    <xdr:to>
      <xdr:col>22</xdr:col>
      <xdr:colOff>203200</xdr:colOff>
      <xdr:row>44</xdr:row>
      <xdr:rowOff>4233</xdr:rowOff>
    </xdr:to>
    <xdr:cxnSp macro="">
      <xdr:nvCxnSpPr>
        <xdr:cNvPr id="388" name="直線コネクタ 387"/>
        <xdr:cNvCxnSpPr/>
      </xdr:nvCxnSpPr>
      <xdr:spPr>
        <a:xfrm flipV="1">
          <a:off x="14401800" y="75020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0" name="テキスト ボックス 389"/>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73176</xdr:rowOff>
    </xdr:to>
    <xdr:cxnSp macro="">
      <xdr:nvCxnSpPr>
        <xdr:cNvPr id="391" name="直線コネクタ 390"/>
        <xdr:cNvCxnSpPr/>
      </xdr:nvCxnSpPr>
      <xdr:spPr>
        <a:xfrm flipV="1">
          <a:off x="13512800" y="75480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3" name="テキスト ボックス 39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5" name="テキスト ボックス 394"/>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112485</xdr:rowOff>
    </xdr:from>
    <xdr:to>
      <xdr:col>24</xdr:col>
      <xdr:colOff>609600</xdr:colOff>
      <xdr:row>43</xdr:row>
      <xdr:rowOff>42635</xdr:rowOff>
    </xdr:to>
    <xdr:sp macro="" textlink="">
      <xdr:nvSpPr>
        <xdr:cNvPr id="401" name="円/楕円 400"/>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84562</xdr:rowOff>
    </xdr:from>
    <xdr:ext cx="762000" cy="259045"/>
    <xdr:sp macro="" textlink="">
      <xdr:nvSpPr>
        <xdr:cNvPr id="402" name="公債費負担の状況該当値テキスト"/>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169938</xdr:rowOff>
    </xdr:from>
    <xdr:to>
      <xdr:col>23</xdr:col>
      <xdr:colOff>457200</xdr:colOff>
      <xdr:row>43</xdr:row>
      <xdr:rowOff>100088</xdr:rowOff>
    </xdr:to>
    <xdr:sp macro="" textlink="">
      <xdr:nvSpPr>
        <xdr:cNvPr id="403" name="円/楕円 402"/>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84865</xdr:rowOff>
    </xdr:from>
    <xdr:ext cx="736600" cy="259045"/>
    <xdr:sp macro="" textlink="">
      <xdr:nvSpPr>
        <xdr:cNvPr id="404" name="テキスト ボックス 403"/>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78922</xdr:rowOff>
    </xdr:from>
    <xdr:to>
      <xdr:col>22</xdr:col>
      <xdr:colOff>254000</xdr:colOff>
      <xdr:row>44</xdr:row>
      <xdr:rowOff>9072</xdr:rowOff>
    </xdr:to>
    <xdr:sp macro="" textlink="">
      <xdr:nvSpPr>
        <xdr:cNvPr id="405" name="円/楕円 404"/>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165299</xdr:rowOff>
    </xdr:from>
    <xdr:ext cx="762000" cy="259045"/>
    <xdr:sp macro="" textlink="">
      <xdr:nvSpPr>
        <xdr:cNvPr id="406" name="テキスト ボックス 405"/>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7" name="円/楕円 406"/>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8" name="テキスト ボックス 40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22376</xdr:rowOff>
    </xdr:from>
    <xdr:to>
      <xdr:col>19</xdr:col>
      <xdr:colOff>533400</xdr:colOff>
      <xdr:row>44</xdr:row>
      <xdr:rowOff>123976</xdr:rowOff>
    </xdr:to>
    <xdr:sp macro="" textlink="">
      <xdr:nvSpPr>
        <xdr:cNvPr id="409" name="円/楕円 408"/>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108753</xdr:rowOff>
    </xdr:from>
    <xdr:ext cx="762000" cy="259045"/>
    <xdr:sp macro="" textlink="">
      <xdr:nvSpPr>
        <xdr:cNvPr id="410" name="テキスト ボックス 409"/>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9.4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ポイントの減少</a:t>
          </a:r>
          <a:r>
            <a:rPr kumimoji="1" lang="ja-JP" altLang="en-US" sz="1100" b="0" i="0" u="none" strike="noStrike" kern="0" cap="none" spc="0" normalizeH="0" baseline="0" noProof="0">
              <a:ln>
                <a:noFill/>
              </a:ln>
              <a:solidFill>
                <a:prstClr val="black"/>
              </a:solidFill>
              <a:effectLst/>
              <a:uLnTx/>
              <a:uFillTx/>
              <a:latin typeface="+mn-lt"/>
              <a:ea typeface="+mn-ea"/>
              <a:cs typeface="+mn-cs"/>
            </a:rPr>
            <a:t>（改善）</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となったが、依然として類似団体平均、全国</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平均、埼玉県平均と比べていずれも高い状況である。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今後も地方債現在高の減少</a:t>
          </a:r>
          <a:r>
            <a:rPr kumimoji="1" lang="ja-JP" altLang="en-US" sz="1100" b="0" i="0" u="none" strike="noStrike" kern="0" cap="none" spc="0" normalizeH="0" baseline="0" noProof="0">
              <a:ln>
                <a:noFill/>
              </a:ln>
              <a:solidFill>
                <a:prstClr val="black"/>
              </a:solidFill>
              <a:effectLst/>
              <a:uLnTx/>
              <a:uFillTx/>
              <a:latin typeface="+mn-lt"/>
              <a:ea typeface="+mn-ea"/>
              <a:cs typeface="+mn-cs"/>
            </a:rPr>
            <a:t>に努めるとともに、充当可能財源等である基金残高の確保、及び地方債発行額の総額抑制と並行して、基準財政需要額に算入される地方債の活用を念頭に置き、指標の更なる減少（改善）に取り組んでいく。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170392</xdr:rowOff>
    </xdr:from>
    <xdr:to>
      <xdr:col>24</xdr:col>
      <xdr:colOff>558800</xdr:colOff>
      <xdr:row>17</xdr:row>
      <xdr:rowOff>124954</xdr:rowOff>
    </xdr:to>
    <xdr:cxnSp macro="">
      <xdr:nvCxnSpPr>
        <xdr:cNvPr id="444" name="直線コネクタ 443"/>
        <xdr:cNvCxnSpPr/>
      </xdr:nvCxnSpPr>
      <xdr:spPr>
        <a:xfrm flipV="1">
          <a:off x="16179800" y="2913592"/>
          <a:ext cx="8382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124954</xdr:rowOff>
    </xdr:from>
    <xdr:to>
      <xdr:col>23</xdr:col>
      <xdr:colOff>406400</xdr:colOff>
      <xdr:row>17</xdr:row>
      <xdr:rowOff>146403</xdr:rowOff>
    </xdr:to>
    <xdr:cxnSp macro="">
      <xdr:nvCxnSpPr>
        <xdr:cNvPr id="447" name="直線コネクタ 446"/>
        <xdr:cNvCxnSpPr/>
      </xdr:nvCxnSpPr>
      <xdr:spPr>
        <a:xfrm flipV="1">
          <a:off x="15290800" y="3039604"/>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146403</xdr:rowOff>
    </xdr:from>
    <xdr:to>
      <xdr:col>22</xdr:col>
      <xdr:colOff>203200</xdr:colOff>
      <xdr:row>19</xdr:row>
      <xdr:rowOff>15311</xdr:rowOff>
    </xdr:to>
    <xdr:cxnSp macro="">
      <xdr:nvCxnSpPr>
        <xdr:cNvPr id="450" name="直線コネクタ 449"/>
        <xdr:cNvCxnSpPr/>
      </xdr:nvCxnSpPr>
      <xdr:spPr>
        <a:xfrm flipV="1">
          <a:off x="14401800" y="3061053"/>
          <a:ext cx="889000" cy="2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15311</xdr:rowOff>
    </xdr:from>
    <xdr:to>
      <xdr:col>21</xdr:col>
      <xdr:colOff>0</xdr:colOff>
      <xdr:row>20</xdr:row>
      <xdr:rowOff>120015</xdr:rowOff>
    </xdr:to>
    <xdr:cxnSp macro="">
      <xdr:nvCxnSpPr>
        <xdr:cNvPr id="453" name="直線コネクタ 452"/>
        <xdr:cNvCxnSpPr/>
      </xdr:nvCxnSpPr>
      <xdr:spPr>
        <a:xfrm flipV="1">
          <a:off x="13512800" y="3272861"/>
          <a:ext cx="889000" cy="2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119592</xdr:rowOff>
    </xdr:from>
    <xdr:to>
      <xdr:col>24</xdr:col>
      <xdr:colOff>609600</xdr:colOff>
      <xdr:row>17</xdr:row>
      <xdr:rowOff>49742</xdr:rowOff>
    </xdr:to>
    <xdr:sp macro="" textlink="">
      <xdr:nvSpPr>
        <xdr:cNvPr id="463" name="円/楕円 462"/>
        <xdr:cNvSpPr/>
      </xdr:nvSpPr>
      <xdr:spPr>
        <a:xfrm>
          <a:off x="16967200" y="2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91669</xdr:rowOff>
    </xdr:from>
    <xdr:ext cx="762000" cy="259045"/>
    <xdr:sp macro="" textlink="">
      <xdr:nvSpPr>
        <xdr:cNvPr id="464" name="将来負担の状況該当値テキスト"/>
        <xdr:cNvSpPr txBox="1"/>
      </xdr:nvSpPr>
      <xdr:spPr>
        <a:xfrm>
          <a:off x="17106900" y="283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74154</xdr:rowOff>
    </xdr:from>
    <xdr:to>
      <xdr:col>23</xdr:col>
      <xdr:colOff>457200</xdr:colOff>
      <xdr:row>18</xdr:row>
      <xdr:rowOff>4304</xdr:rowOff>
    </xdr:to>
    <xdr:sp macro="" textlink="">
      <xdr:nvSpPr>
        <xdr:cNvPr id="465" name="円/楕円 464"/>
        <xdr:cNvSpPr/>
      </xdr:nvSpPr>
      <xdr:spPr>
        <a:xfrm>
          <a:off x="16129000" y="2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160531</xdr:rowOff>
    </xdr:from>
    <xdr:ext cx="736600" cy="259045"/>
    <xdr:sp macro="" textlink="">
      <xdr:nvSpPr>
        <xdr:cNvPr id="466" name="テキスト ボックス 465"/>
        <xdr:cNvSpPr txBox="1"/>
      </xdr:nvSpPr>
      <xdr:spPr>
        <a:xfrm>
          <a:off x="15798800" y="3075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95603</xdr:rowOff>
    </xdr:from>
    <xdr:to>
      <xdr:col>22</xdr:col>
      <xdr:colOff>254000</xdr:colOff>
      <xdr:row>18</xdr:row>
      <xdr:rowOff>25753</xdr:rowOff>
    </xdr:to>
    <xdr:sp macro="" textlink="">
      <xdr:nvSpPr>
        <xdr:cNvPr id="467" name="円/楕円 466"/>
        <xdr:cNvSpPr/>
      </xdr:nvSpPr>
      <xdr:spPr>
        <a:xfrm>
          <a:off x="15240000" y="30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10530</xdr:rowOff>
    </xdr:from>
    <xdr:ext cx="762000" cy="259045"/>
    <xdr:sp macro="" textlink="">
      <xdr:nvSpPr>
        <xdr:cNvPr id="468" name="テキスト ボックス 467"/>
        <xdr:cNvSpPr txBox="1"/>
      </xdr:nvSpPr>
      <xdr:spPr>
        <a:xfrm>
          <a:off x="14909800" y="309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135960</xdr:rowOff>
    </xdr:from>
    <xdr:to>
      <xdr:col>21</xdr:col>
      <xdr:colOff>50800</xdr:colOff>
      <xdr:row>19</xdr:row>
      <xdr:rowOff>66111</xdr:rowOff>
    </xdr:to>
    <xdr:sp macro="" textlink="">
      <xdr:nvSpPr>
        <xdr:cNvPr id="469" name="円/楕円 468"/>
        <xdr:cNvSpPr/>
      </xdr:nvSpPr>
      <xdr:spPr>
        <a:xfrm>
          <a:off x="14351000" y="3222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50888</xdr:rowOff>
    </xdr:from>
    <xdr:ext cx="762000" cy="259045"/>
    <xdr:sp macro="" textlink="">
      <xdr:nvSpPr>
        <xdr:cNvPr id="470" name="テキスト ボックス 469"/>
        <xdr:cNvSpPr txBox="1"/>
      </xdr:nvSpPr>
      <xdr:spPr>
        <a:xfrm>
          <a:off x="14020800" y="330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69215</xdr:rowOff>
    </xdr:from>
    <xdr:to>
      <xdr:col>19</xdr:col>
      <xdr:colOff>533400</xdr:colOff>
      <xdr:row>20</xdr:row>
      <xdr:rowOff>170815</xdr:rowOff>
    </xdr:to>
    <xdr:sp macro="" textlink="">
      <xdr:nvSpPr>
        <xdr:cNvPr id="471" name="円/楕円 470"/>
        <xdr:cNvSpPr/>
      </xdr:nvSpPr>
      <xdr:spPr>
        <a:xfrm>
          <a:off x="13462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155592</xdr:rowOff>
    </xdr:from>
    <xdr:ext cx="762000" cy="259045"/>
    <xdr:sp macro="" textlink="">
      <xdr:nvSpPr>
        <xdr:cNvPr id="472" name="テキスト ボックス 471"/>
        <xdr:cNvSpPr txBox="1"/>
      </xdr:nvSpPr>
      <xdr:spPr>
        <a:xfrm>
          <a:off x="13131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154,241
152,001
82.41
51,716,916
47,235,137
2,316,445
30,469,708
47,005,789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合併効果による職員数の減等により例年減少傾向であった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年度は類似団体平均、全国平均、埼玉県平均よりも低い状況である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ポイントの増加となった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要因として、地域手当支給率</a:t>
          </a:r>
          <a:r>
            <a:rPr lang="ja-JP" altLang="en-US" sz="1100">
              <a:solidFill>
                <a:schemeClr val="dk1"/>
              </a:solidFill>
              <a:effectLst/>
              <a:latin typeface="+mn-lt"/>
              <a:ea typeface="+mn-ea"/>
              <a:cs typeface="+mn-cs"/>
            </a:rPr>
            <a:t>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％へ変更</a:t>
          </a:r>
          <a:r>
            <a:rPr lang="ja-JP" altLang="en-US" sz="1100">
              <a:solidFill>
                <a:schemeClr val="dk1"/>
              </a:solidFill>
              <a:effectLst/>
              <a:latin typeface="+mn-lt"/>
              <a:ea typeface="+mn-ea"/>
              <a:cs typeface="+mn-cs"/>
            </a:rPr>
            <a:t>したことや</a:t>
          </a:r>
          <a:r>
            <a:rPr lang="ja-JP" altLang="ja-JP" sz="1100">
              <a:solidFill>
                <a:schemeClr val="dk1"/>
              </a:solidFill>
              <a:effectLst/>
              <a:latin typeface="+mn-lt"/>
              <a:ea typeface="+mn-ea"/>
              <a:cs typeface="+mn-cs"/>
            </a:rPr>
            <a:t>時間外勤務手当、期末勤勉手当の増加が挙げられる</a:t>
          </a:r>
          <a:r>
            <a:rPr lang="ja-JP" altLang="en-US"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今後も市民サービスの低下を招くことのないようにしながらも、職員定員数の適正管理に努めていく。</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170543</xdr:rowOff>
    </xdr:from>
    <xdr:to>
      <xdr:col>7</xdr:col>
      <xdr:colOff>15875</xdr:colOff>
      <xdr:row>35</xdr:row>
      <xdr:rowOff>20864</xdr:rowOff>
    </xdr:to>
    <xdr:cxnSp macro="">
      <xdr:nvCxnSpPr>
        <xdr:cNvPr id="68" name="直線コネクタ 67"/>
        <xdr:cNvCxnSpPr/>
      </xdr:nvCxnSpPr>
      <xdr:spPr>
        <a:xfrm>
          <a:off x="3987800" y="59998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170543</xdr:rowOff>
    </xdr:from>
    <xdr:to>
      <xdr:col>5</xdr:col>
      <xdr:colOff>549275</xdr:colOff>
      <xdr:row>35</xdr:row>
      <xdr:rowOff>53522</xdr:rowOff>
    </xdr:to>
    <xdr:cxnSp macro="">
      <xdr:nvCxnSpPr>
        <xdr:cNvPr id="71" name="直線コネクタ 70"/>
        <xdr:cNvCxnSpPr/>
      </xdr:nvCxnSpPr>
      <xdr:spPr>
        <a:xfrm flipV="1">
          <a:off x="3098800" y="599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35</xdr:row>
      <xdr:rowOff>86178</xdr:rowOff>
    </xdr:to>
    <xdr:cxnSp macro="">
      <xdr:nvCxnSpPr>
        <xdr:cNvPr id="74" name="直線コネクタ 73"/>
        <xdr:cNvCxnSpPr/>
      </xdr:nvCxnSpPr>
      <xdr:spPr>
        <a:xfrm flipV="1">
          <a:off x="2209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86178</xdr:rowOff>
    </xdr:from>
    <xdr:to>
      <xdr:col>3</xdr:col>
      <xdr:colOff>142875</xdr:colOff>
      <xdr:row>36</xdr:row>
      <xdr:rowOff>56243</xdr:rowOff>
    </xdr:to>
    <xdr:cxnSp macro="">
      <xdr:nvCxnSpPr>
        <xdr:cNvPr id="77" name="直線コネクタ 76"/>
        <xdr:cNvCxnSpPr/>
      </xdr:nvCxnSpPr>
      <xdr:spPr>
        <a:xfrm flipV="1">
          <a:off x="1320800" y="6086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7" name="円/楕円 86"/>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8"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119743</xdr:rowOff>
    </xdr:from>
    <xdr:to>
      <xdr:col>5</xdr:col>
      <xdr:colOff>600075</xdr:colOff>
      <xdr:row>35</xdr:row>
      <xdr:rowOff>49893</xdr:rowOff>
    </xdr:to>
    <xdr:sp macro="" textlink="">
      <xdr:nvSpPr>
        <xdr:cNvPr id="89" name="円/楕円 88"/>
        <xdr:cNvSpPr/>
      </xdr:nvSpPr>
      <xdr:spPr>
        <a:xfrm>
          <a:off x="3937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60070</xdr:rowOff>
    </xdr:from>
    <xdr:ext cx="736600" cy="259045"/>
    <xdr:sp macro="" textlink="">
      <xdr:nvSpPr>
        <xdr:cNvPr id="90" name="テキスト ボックス 89"/>
        <xdr:cNvSpPr txBox="1"/>
      </xdr:nvSpPr>
      <xdr:spPr>
        <a:xfrm>
          <a:off x="3606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2722</xdr:rowOff>
    </xdr:from>
    <xdr:to>
      <xdr:col>4</xdr:col>
      <xdr:colOff>396875</xdr:colOff>
      <xdr:row>35</xdr:row>
      <xdr:rowOff>104322</xdr:rowOff>
    </xdr:to>
    <xdr:sp macro="" textlink="">
      <xdr:nvSpPr>
        <xdr:cNvPr id="91" name="円/楕円 90"/>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114499</xdr:rowOff>
    </xdr:from>
    <xdr:ext cx="762000" cy="259045"/>
    <xdr:sp macro="" textlink="">
      <xdr:nvSpPr>
        <xdr:cNvPr id="92" name="テキスト ボックス 91"/>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35378</xdr:rowOff>
    </xdr:from>
    <xdr:to>
      <xdr:col>3</xdr:col>
      <xdr:colOff>193675</xdr:colOff>
      <xdr:row>35</xdr:row>
      <xdr:rowOff>136978</xdr:rowOff>
    </xdr:to>
    <xdr:sp macro="" textlink="">
      <xdr:nvSpPr>
        <xdr:cNvPr id="93" name="円/楕円 92"/>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147155</xdr:rowOff>
    </xdr:from>
    <xdr:ext cx="762000" cy="259045"/>
    <xdr:sp macro="" textlink="">
      <xdr:nvSpPr>
        <xdr:cNvPr id="94" name="テキスト ボックス 93"/>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5443</xdr:rowOff>
    </xdr:from>
    <xdr:to>
      <xdr:col>1</xdr:col>
      <xdr:colOff>676275</xdr:colOff>
      <xdr:row>36</xdr:row>
      <xdr:rowOff>107043</xdr:rowOff>
    </xdr:to>
    <xdr:sp macro="" textlink="">
      <xdr:nvSpPr>
        <xdr:cNvPr id="95" name="円/楕円 94"/>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117220</xdr:rowOff>
    </xdr:from>
    <xdr:ext cx="762000" cy="259045"/>
    <xdr:sp macro="" textlink="">
      <xdr:nvSpPr>
        <xdr:cNvPr id="96" name="テキスト ボックス 95"/>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中学校空調機器借上料等の増加により、前年度と比較して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ポイントの増加となった。類似団体平均、全国平均、埼玉県平均と比較して下回っているが、より一層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合併によるスケールメリットを追求し、コストを意識した行政運営に努めていく。</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26416</xdr:rowOff>
    </xdr:from>
    <xdr:to>
      <xdr:col>24</xdr:col>
      <xdr:colOff>31750</xdr:colOff>
      <xdr:row>14</xdr:row>
      <xdr:rowOff>81280</xdr:rowOff>
    </xdr:to>
    <xdr:cxnSp macro="">
      <xdr:nvCxnSpPr>
        <xdr:cNvPr id="127" name="直線コネクタ 126"/>
        <xdr:cNvCxnSpPr/>
      </xdr:nvCxnSpPr>
      <xdr:spPr>
        <a:xfrm>
          <a:off x="15671800" y="24267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xdr:rowOff>
    </xdr:from>
    <xdr:to>
      <xdr:col>22</xdr:col>
      <xdr:colOff>565150</xdr:colOff>
      <xdr:row>14</xdr:row>
      <xdr:rowOff>26416</xdr:rowOff>
    </xdr:to>
    <xdr:cxnSp macro="">
      <xdr:nvCxnSpPr>
        <xdr:cNvPr id="130" name="直線コネクタ 129"/>
        <xdr:cNvCxnSpPr/>
      </xdr:nvCxnSpPr>
      <xdr:spPr>
        <a:xfrm>
          <a:off x="14782800" y="24038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147574</xdr:rowOff>
    </xdr:from>
    <xdr:to>
      <xdr:col>21</xdr:col>
      <xdr:colOff>361950</xdr:colOff>
      <xdr:row>14</xdr:row>
      <xdr:rowOff>3556</xdr:rowOff>
    </xdr:to>
    <xdr:cxnSp macro="">
      <xdr:nvCxnSpPr>
        <xdr:cNvPr id="133" name="直線コネクタ 132"/>
        <xdr:cNvCxnSpPr/>
      </xdr:nvCxnSpPr>
      <xdr:spPr>
        <a:xfrm>
          <a:off x="13893800" y="23764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143002</xdr:rowOff>
    </xdr:from>
    <xdr:to>
      <xdr:col>20</xdr:col>
      <xdr:colOff>158750</xdr:colOff>
      <xdr:row>13</xdr:row>
      <xdr:rowOff>147574</xdr:rowOff>
    </xdr:to>
    <xdr:cxnSp macro="">
      <xdr:nvCxnSpPr>
        <xdr:cNvPr id="136" name="直線コネクタ 135"/>
        <xdr:cNvCxnSpPr/>
      </xdr:nvCxnSpPr>
      <xdr:spPr>
        <a:xfrm>
          <a:off x="13004800" y="2371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6" name="円/楕円 145"/>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7"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147066</xdr:rowOff>
    </xdr:from>
    <xdr:to>
      <xdr:col>22</xdr:col>
      <xdr:colOff>615950</xdr:colOff>
      <xdr:row>14</xdr:row>
      <xdr:rowOff>77216</xdr:rowOff>
    </xdr:to>
    <xdr:sp macro="" textlink="">
      <xdr:nvSpPr>
        <xdr:cNvPr id="148" name="円/楕円 147"/>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87393</xdr:rowOff>
    </xdr:from>
    <xdr:ext cx="736600" cy="259045"/>
    <xdr:sp macro="" textlink="">
      <xdr:nvSpPr>
        <xdr:cNvPr id="149" name="テキスト ボックス 148"/>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124206</xdr:rowOff>
    </xdr:from>
    <xdr:to>
      <xdr:col>21</xdr:col>
      <xdr:colOff>412750</xdr:colOff>
      <xdr:row>14</xdr:row>
      <xdr:rowOff>54356</xdr:rowOff>
    </xdr:to>
    <xdr:sp macro="" textlink="">
      <xdr:nvSpPr>
        <xdr:cNvPr id="150" name="円/楕円 149"/>
        <xdr:cNvSpPr/>
      </xdr:nvSpPr>
      <xdr:spPr>
        <a:xfrm>
          <a:off x="147320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64533</xdr:rowOff>
    </xdr:from>
    <xdr:ext cx="762000" cy="259045"/>
    <xdr:sp macro="" textlink="">
      <xdr:nvSpPr>
        <xdr:cNvPr id="151" name="テキスト ボックス 150"/>
        <xdr:cNvSpPr txBox="1"/>
      </xdr:nvSpPr>
      <xdr:spPr>
        <a:xfrm>
          <a:off x="14401800" y="212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96774</xdr:rowOff>
    </xdr:from>
    <xdr:to>
      <xdr:col>20</xdr:col>
      <xdr:colOff>209550</xdr:colOff>
      <xdr:row>14</xdr:row>
      <xdr:rowOff>26924</xdr:rowOff>
    </xdr:to>
    <xdr:sp macro="" textlink="">
      <xdr:nvSpPr>
        <xdr:cNvPr id="152" name="円/楕円 151"/>
        <xdr:cNvSpPr/>
      </xdr:nvSpPr>
      <xdr:spPr>
        <a:xfrm>
          <a:off x="13843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37101</xdr:rowOff>
    </xdr:from>
    <xdr:ext cx="762000" cy="259045"/>
    <xdr:sp macro="" textlink="">
      <xdr:nvSpPr>
        <xdr:cNvPr id="153" name="テキスト ボックス 152"/>
        <xdr:cNvSpPr txBox="1"/>
      </xdr:nvSpPr>
      <xdr:spPr>
        <a:xfrm>
          <a:off x="13512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92202</xdr:rowOff>
    </xdr:from>
    <xdr:to>
      <xdr:col>19</xdr:col>
      <xdr:colOff>6350</xdr:colOff>
      <xdr:row>14</xdr:row>
      <xdr:rowOff>22352</xdr:rowOff>
    </xdr:to>
    <xdr:sp macro="" textlink="">
      <xdr:nvSpPr>
        <xdr:cNvPr id="154" name="円/楕円 153"/>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32529</xdr:rowOff>
    </xdr:from>
    <xdr:ext cx="762000" cy="259045"/>
    <xdr:sp macro="" textlink="">
      <xdr:nvSpPr>
        <xdr:cNvPr id="155" name="テキスト ボックス 154"/>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子どものための教育・保育給付事業負担金や放課後等デイサービス扶助費の増等により、前年度と比較して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ポイント増加した。</a:t>
          </a:r>
          <a:endParaRPr lang="ja-JP" altLang="ja-JP" sz="1100">
            <a:effectLst/>
          </a:endParaRPr>
        </a:p>
        <a:p>
          <a:r>
            <a:rPr kumimoji="1" lang="ja-JP" altLang="ja-JP" sz="1100">
              <a:solidFill>
                <a:schemeClr val="dk1"/>
              </a:solidFill>
              <a:effectLst/>
              <a:latin typeface="+mn-lt"/>
              <a:ea typeface="+mn-ea"/>
              <a:cs typeface="+mn-cs"/>
            </a:rPr>
            <a:t>　数値は依然として類似団体平均、全国平均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埼玉県平均に比べ低い状況ではあるが、</a:t>
          </a:r>
          <a:r>
            <a:rPr kumimoji="1" lang="ja-JP" altLang="en-US" sz="1100">
              <a:solidFill>
                <a:schemeClr val="dk1"/>
              </a:solidFill>
              <a:effectLst/>
              <a:latin typeface="+mn-lt"/>
              <a:ea typeface="+mn-ea"/>
              <a:cs typeface="+mn-cs"/>
            </a:rPr>
            <a:t>例年増加傾向にあるように、</a:t>
          </a:r>
          <a:r>
            <a:rPr kumimoji="1" lang="ja-JP" altLang="ja-JP" sz="1100">
              <a:solidFill>
                <a:schemeClr val="dk1"/>
              </a:solidFill>
              <a:effectLst/>
              <a:latin typeface="+mn-lt"/>
              <a:ea typeface="+mn-ea"/>
              <a:cs typeface="+mn-cs"/>
            </a:rPr>
            <a:t>高齢化の影響など</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今後も扶助費の増加が見込まれる。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94343</xdr:rowOff>
    </xdr:to>
    <xdr:cxnSp macro="">
      <xdr:nvCxnSpPr>
        <xdr:cNvPr id="190" name="直線コネクタ 189"/>
        <xdr:cNvCxnSpPr/>
      </xdr:nvCxnSpPr>
      <xdr:spPr>
        <a:xfrm>
          <a:off x="3987800" y="95322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102507</xdr:rowOff>
    </xdr:to>
    <xdr:cxnSp macro="">
      <xdr:nvCxnSpPr>
        <xdr:cNvPr id="193" name="直線コネクタ 192"/>
        <xdr:cNvCxnSpPr/>
      </xdr:nvCxnSpPr>
      <xdr:spPr>
        <a:xfrm>
          <a:off x="3098800" y="94179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159657</xdr:rowOff>
    </xdr:to>
    <xdr:cxnSp macro="">
      <xdr:nvCxnSpPr>
        <xdr:cNvPr id="196" name="直線コネクタ 195"/>
        <xdr:cNvCxnSpPr/>
      </xdr:nvCxnSpPr>
      <xdr:spPr>
        <a:xfrm>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110672</xdr:rowOff>
    </xdr:to>
    <xdr:cxnSp macro="">
      <xdr:nvCxnSpPr>
        <xdr:cNvPr id="199" name="直線コネクタ 198"/>
        <xdr:cNvCxnSpPr/>
      </xdr:nvCxnSpPr>
      <xdr:spPr>
        <a:xfrm>
          <a:off x="1320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9" name="円/楕円 208"/>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60070</xdr:rowOff>
    </xdr:from>
    <xdr:ext cx="762000" cy="259045"/>
    <xdr:sp macro="" textlink="">
      <xdr:nvSpPr>
        <xdr:cNvPr id="210"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1" name="円/楕円 210"/>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2" name="テキスト ボックス 211"/>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5" name="円/楕円 214"/>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6" name="テキスト ボックス 215"/>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7" name="円/楕円 216"/>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8" name="テキスト ボックス 217"/>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東日本大震災復興交付金基金積立金（元金）やごみ処理施設整備基金積立金（元金）の減等により、前年度と比較して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ポイントの減となった。</a:t>
          </a:r>
          <a:endParaRPr lang="ja-JP" altLang="ja-JP" sz="1100">
            <a:effectLst/>
          </a:endParaRPr>
        </a:p>
        <a:p>
          <a:r>
            <a:rPr kumimoji="1" lang="ja-JP" altLang="ja-JP" sz="1100">
              <a:solidFill>
                <a:schemeClr val="dk1"/>
              </a:solidFill>
              <a:effectLst/>
              <a:latin typeface="+mn-lt"/>
              <a:ea typeface="+mn-ea"/>
              <a:cs typeface="+mn-cs"/>
            </a:rPr>
            <a:t>　しかしながら、類似団体平均、全国平均、埼玉県平均と比較しても全てにおいて上回っている状況であるため、今後も引き続き普通会計の負担軽減に努めていく。</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19050</xdr:rowOff>
    </xdr:from>
    <xdr:to>
      <xdr:col>24</xdr:col>
      <xdr:colOff>31750</xdr:colOff>
      <xdr:row>57</xdr:row>
      <xdr:rowOff>57150</xdr:rowOff>
    </xdr:to>
    <xdr:cxnSp macro="">
      <xdr:nvCxnSpPr>
        <xdr:cNvPr id="251" name="直線コネクタ 250"/>
        <xdr:cNvCxnSpPr/>
      </xdr:nvCxnSpPr>
      <xdr:spPr>
        <a:xfrm flipV="1">
          <a:off x="15671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6350</xdr:rowOff>
    </xdr:from>
    <xdr:to>
      <xdr:col>22</xdr:col>
      <xdr:colOff>565150</xdr:colOff>
      <xdr:row>57</xdr:row>
      <xdr:rowOff>57150</xdr:rowOff>
    </xdr:to>
    <xdr:cxnSp macro="">
      <xdr:nvCxnSpPr>
        <xdr:cNvPr id="254" name="直線コネクタ 253"/>
        <xdr:cNvCxnSpPr/>
      </xdr:nvCxnSpPr>
      <xdr:spPr>
        <a:xfrm>
          <a:off x="14782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6350</xdr:rowOff>
    </xdr:to>
    <xdr:cxnSp macro="">
      <xdr:nvCxnSpPr>
        <xdr:cNvPr id="257" name="直線コネクタ 256"/>
        <xdr:cNvCxnSpPr/>
      </xdr:nvCxnSpPr>
      <xdr:spPr>
        <a:xfrm>
          <a:off x="13893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31750</xdr:rowOff>
    </xdr:to>
    <xdr:cxnSp macro="">
      <xdr:nvCxnSpPr>
        <xdr:cNvPr id="260" name="直線コネクタ 259"/>
        <xdr:cNvCxnSpPr/>
      </xdr:nvCxnSpPr>
      <xdr:spPr>
        <a:xfrm flipV="1">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139700</xdr:rowOff>
    </xdr:from>
    <xdr:to>
      <xdr:col>24</xdr:col>
      <xdr:colOff>82550</xdr:colOff>
      <xdr:row>57</xdr:row>
      <xdr:rowOff>69850</xdr:rowOff>
    </xdr:to>
    <xdr:sp macro="" textlink="">
      <xdr:nvSpPr>
        <xdr:cNvPr id="270" name="円/楕円 269"/>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71"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6350</xdr:rowOff>
    </xdr:from>
    <xdr:to>
      <xdr:col>22</xdr:col>
      <xdr:colOff>615950</xdr:colOff>
      <xdr:row>57</xdr:row>
      <xdr:rowOff>107950</xdr:rowOff>
    </xdr:to>
    <xdr:sp macro="" textlink="">
      <xdr:nvSpPr>
        <xdr:cNvPr id="272" name="円/楕円 271"/>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92727</xdr:rowOff>
    </xdr:from>
    <xdr:ext cx="736600" cy="259045"/>
    <xdr:sp macro="" textlink="">
      <xdr:nvSpPr>
        <xdr:cNvPr id="273" name="テキスト ボックス 272"/>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127000</xdr:rowOff>
    </xdr:from>
    <xdr:to>
      <xdr:col>21</xdr:col>
      <xdr:colOff>412750</xdr:colOff>
      <xdr:row>57</xdr:row>
      <xdr:rowOff>57150</xdr:rowOff>
    </xdr:to>
    <xdr:sp macro="" textlink="">
      <xdr:nvSpPr>
        <xdr:cNvPr id="274" name="円/楕円 273"/>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41927</xdr:rowOff>
    </xdr:from>
    <xdr:ext cx="762000" cy="259045"/>
    <xdr:sp macro="" textlink="">
      <xdr:nvSpPr>
        <xdr:cNvPr id="275" name="テキスト ボックス 274"/>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決算額は</a:t>
          </a:r>
          <a:r>
            <a:rPr kumimoji="1" lang="ja-JP" altLang="ja-JP" sz="1100">
              <a:solidFill>
                <a:schemeClr val="dk1"/>
              </a:solidFill>
              <a:effectLst/>
              <a:latin typeface="+mn-lt"/>
              <a:ea typeface="+mn-ea"/>
              <a:cs typeface="+mn-cs"/>
            </a:rPr>
            <a:t>減少したが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地方消費税交付金や臨時財政対策債等の減により</a:t>
          </a:r>
          <a:r>
            <a:rPr kumimoji="1" lang="ja-JP" altLang="en-US" sz="1100">
              <a:solidFill>
                <a:schemeClr val="dk1"/>
              </a:solidFill>
              <a:effectLst/>
              <a:latin typeface="+mn-lt"/>
              <a:ea typeface="+mn-ea"/>
              <a:cs typeface="+mn-cs"/>
            </a:rPr>
            <a:t>経常一般財源</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それを上回り</a:t>
          </a:r>
          <a:r>
            <a:rPr kumimoji="1" lang="ja-JP" altLang="ja-JP" sz="1100">
              <a:solidFill>
                <a:schemeClr val="dk1"/>
              </a:solidFill>
              <a:effectLst/>
              <a:latin typeface="+mn-lt"/>
              <a:ea typeface="+mn-ea"/>
              <a:cs typeface="+mn-cs"/>
            </a:rPr>
            <a:t>減少したため、前年度と比較して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ポイントの増加となった。依然として、類似団体平均、全国平均、埼玉県平均と比較すると全てにおいて大きく上回っている状況である。</a:t>
          </a:r>
          <a:endParaRPr lang="ja-JP" altLang="ja-JP" sz="1100">
            <a:effectLst/>
          </a:endParaRPr>
        </a:p>
        <a:p>
          <a:r>
            <a:rPr kumimoji="1" lang="ja-JP" altLang="ja-JP" sz="1100">
              <a:solidFill>
                <a:schemeClr val="dk1"/>
              </a:solidFill>
              <a:effectLst/>
              <a:latin typeface="+mn-lt"/>
              <a:ea typeface="+mn-ea"/>
              <a:cs typeface="+mn-cs"/>
            </a:rPr>
            <a:t>　今後も一部事務組合への負担金や団体への補助金の見直し及び精査をすることで、補助費等の削減に努めていく。</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40</xdr:row>
      <xdr:rowOff>78015</xdr:rowOff>
    </xdr:to>
    <xdr:cxnSp macro="">
      <xdr:nvCxnSpPr>
        <xdr:cNvPr id="309" name="直線コネクタ 308"/>
        <xdr:cNvCxnSpPr/>
      </xdr:nvCxnSpPr>
      <xdr:spPr>
        <a:xfrm flipV="1">
          <a:off x="16510000" y="55753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50092</xdr:rowOff>
    </xdr:from>
    <xdr:ext cx="762000" cy="259045"/>
    <xdr:sp macro="" textlink="">
      <xdr:nvSpPr>
        <xdr:cNvPr id="310" name="補助費等最小値テキスト"/>
        <xdr:cNvSpPr txBox="1"/>
      </xdr:nvSpPr>
      <xdr:spPr>
        <a:xfrm>
          <a:off x="16598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40</xdr:row>
      <xdr:rowOff>78015</xdr:rowOff>
    </xdr:from>
    <xdr:to>
      <xdr:col>24</xdr:col>
      <xdr:colOff>120650</xdr:colOff>
      <xdr:row>40</xdr:row>
      <xdr:rowOff>78015</xdr:rowOff>
    </xdr:to>
    <xdr:cxnSp macro="">
      <xdr:nvCxnSpPr>
        <xdr:cNvPr id="311" name="直線コネクタ 310"/>
        <xdr:cNvCxnSpPr/>
      </xdr:nvCxnSpPr>
      <xdr:spPr>
        <a:xfrm>
          <a:off x="16421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23585</xdr:rowOff>
    </xdr:from>
    <xdr:to>
      <xdr:col>24</xdr:col>
      <xdr:colOff>31750</xdr:colOff>
      <xdr:row>40</xdr:row>
      <xdr:rowOff>45357</xdr:rowOff>
    </xdr:to>
    <xdr:cxnSp macro="">
      <xdr:nvCxnSpPr>
        <xdr:cNvPr id="314" name="直線コネクタ 313"/>
        <xdr:cNvCxnSpPr/>
      </xdr:nvCxnSpPr>
      <xdr:spPr>
        <a:xfrm>
          <a:off x="15671800" y="6881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11084</xdr:rowOff>
    </xdr:from>
    <xdr:ext cx="762000" cy="259045"/>
    <xdr:sp macro="" textlink="">
      <xdr:nvSpPr>
        <xdr:cNvPr id="315" name="補助費等平均値テキスト"/>
        <xdr:cNvSpPr txBox="1"/>
      </xdr:nvSpPr>
      <xdr:spPr>
        <a:xfrm>
          <a:off x="16598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16" name="フローチャート : 判断 315"/>
        <xdr:cNvSpPr/>
      </xdr:nvSpPr>
      <xdr:spPr>
        <a:xfrm>
          <a:off x="16459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23585</xdr:rowOff>
    </xdr:from>
    <xdr:to>
      <xdr:col>22</xdr:col>
      <xdr:colOff>565150</xdr:colOff>
      <xdr:row>40</xdr:row>
      <xdr:rowOff>143328</xdr:rowOff>
    </xdr:to>
    <xdr:cxnSp macro="">
      <xdr:nvCxnSpPr>
        <xdr:cNvPr id="317" name="直線コネクタ 316"/>
        <xdr:cNvCxnSpPr/>
      </xdr:nvCxnSpPr>
      <xdr:spPr>
        <a:xfrm flipV="1">
          <a:off x="14782800" y="6881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57150</xdr:rowOff>
    </xdr:from>
    <xdr:to>
      <xdr:col>22</xdr:col>
      <xdr:colOff>615950</xdr:colOff>
      <xdr:row>35</xdr:row>
      <xdr:rowOff>158750</xdr:rowOff>
    </xdr:to>
    <xdr:sp macro="" textlink="">
      <xdr:nvSpPr>
        <xdr:cNvPr id="318" name="フローチャート : 判断 317"/>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19" name="テキスト ボックス 318"/>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143328</xdr:rowOff>
    </xdr:from>
    <xdr:to>
      <xdr:col>21</xdr:col>
      <xdr:colOff>361950</xdr:colOff>
      <xdr:row>40</xdr:row>
      <xdr:rowOff>143328</xdr:rowOff>
    </xdr:to>
    <xdr:cxnSp macro="">
      <xdr:nvCxnSpPr>
        <xdr:cNvPr id="320" name="直線コネクタ 319"/>
        <xdr:cNvCxnSpPr/>
      </xdr:nvCxnSpPr>
      <xdr:spPr>
        <a:xfrm>
          <a:off x="13893800" y="7001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1" name="フローチャート : 判断 320"/>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2" name="テキスト ボックス 32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143328</xdr:rowOff>
    </xdr:from>
    <xdr:to>
      <xdr:col>20</xdr:col>
      <xdr:colOff>158750</xdr:colOff>
      <xdr:row>40</xdr:row>
      <xdr:rowOff>154215</xdr:rowOff>
    </xdr:to>
    <xdr:cxnSp macro="">
      <xdr:nvCxnSpPr>
        <xdr:cNvPr id="323" name="直線コネクタ 322"/>
        <xdr:cNvCxnSpPr/>
      </xdr:nvCxnSpPr>
      <xdr:spPr>
        <a:xfrm flipV="1">
          <a:off x="13004800" y="7001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4" name="フローチャート : 判断 323"/>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5" name="テキスト ボックス 324"/>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6" name="フローチャート : 判断 325"/>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7" name="テキスト ボックス 326"/>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166007</xdr:rowOff>
    </xdr:from>
    <xdr:to>
      <xdr:col>24</xdr:col>
      <xdr:colOff>82550</xdr:colOff>
      <xdr:row>40</xdr:row>
      <xdr:rowOff>96157</xdr:rowOff>
    </xdr:to>
    <xdr:sp macro="" textlink="">
      <xdr:nvSpPr>
        <xdr:cNvPr id="333" name="円/楕円 332"/>
        <xdr:cNvSpPr/>
      </xdr:nvSpPr>
      <xdr:spPr>
        <a:xfrm>
          <a:off x="16459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74584</xdr:rowOff>
    </xdr:from>
    <xdr:ext cx="762000" cy="259045"/>
    <xdr:sp macro="" textlink="">
      <xdr:nvSpPr>
        <xdr:cNvPr id="334" name="補助費等該当値テキスト"/>
        <xdr:cNvSpPr txBox="1"/>
      </xdr:nvSpPr>
      <xdr:spPr>
        <a:xfrm>
          <a:off x="165989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144235</xdr:rowOff>
    </xdr:from>
    <xdr:to>
      <xdr:col>22</xdr:col>
      <xdr:colOff>615950</xdr:colOff>
      <xdr:row>40</xdr:row>
      <xdr:rowOff>74385</xdr:rowOff>
    </xdr:to>
    <xdr:sp macro="" textlink="">
      <xdr:nvSpPr>
        <xdr:cNvPr id="335" name="円/楕円 334"/>
        <xdr:cNvSpPr/>
      </xdr:nvSpPr>
      <xdr:spPr>
        <a:xfrm>
          <a:off x="1562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59162</xdr:rowOff>
    </xdr:from>
    <xdr:ext cx="736600" cy="259045"/>
    <xdr:sp macro="" textlink="">
      <xdr:nvSpPr>
        <xdr:cNvPr id="336" name="テキスト ボックス 335"/>
        <xdr:cNvSpPr txBox="1"/>
      </xdr:nvSpPr>
      <xdr:spPr>
        <a:xfrm>
          <a:off x="15290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92528</xdr:rowOff>
    </xdr:from>
    <xdr:to>
      <xdr:col>21</xdr:col>
      <xdr:colOff>412750</xdr:colOff>
      <xdr:row>41</xdr:row>
      <xdr:rowOff>22678</xdr:rowOff>
    </xdr:to>
    <xdr:sp macro="" textlink="">
      <xdr:nvSpPr>
        <xdr:cNvPr id="337" name="円/楕円 336"/>
        <xdr:cNvSpPr/>
      </xdr:nvSpPr>
      <xdr:spPr>
        <a:xfrm>
          <a:off x="14732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7455</xdr:rowOff>
    </xdr:from>
    <xdr:ext cx="762000" cy="259045"/>
    <xdr:sp macro="" textlink="">
      <xdr:nvSpPr>
        <xdr:cNvPr id="338" name="テキスト ボックス 337"/>
        <xdr:cNvSpPr txBox="1"/>
      </xdr:nvSpPr>
      <xdr:spPr>
        <a:xfrm>
          <a:off x="14401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92528</xdr:rowOff>
    </xdr:from>
    <xdr:to>
      <xdr:col>20</xdr:col>
      <xdr:colOff>209550</xdr:colOff>
      <xdr:row>41</xdr:row>
      <xdr:rowOff>22678</xdr:rowOff>
    </xdr:to>
    <xdr:sp macro="" textlink="">
      <xdr:nvSpPr>
        <xdr:cNvPr id="339" name="円/楕円 338"/>
        <xdr:cNvSpPr/>
      </xdr:nvSpPr>
      <xdr:spPr>
        <a:xfrm>
          <a:off x="13843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7455</xdr:rowOff>
    </xdr:from>
    <xdr:ext cx="762000" cy="259045"/>
    <xdr:sp macro="" textlink="">
      <xdr:nvSpPr>
        <xdr:cNvPr id="340" name="テキスト ボックス 339"/>
        <xdr:cNvSpPr txBox="1"/>
      </xdr:nvSpPr>
      <xdr:spPr>
        <a:xfrm>
          <a:off x="13512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103415</xdr:rowOff>
    </xdr:from>
    <xdr:to>
      <xdr:col>19</xdr:col>
      <xdr:colOff>6350</xdr:colOff>
      <xdr:row>41</xdr:row>
      <xdr:rowOff>33565</xdr:rowOff>
    </xdr:to>
    <xdr:sp macro="" textlink="">
      <xdr:nvSpPr>
        <xdr:cNvPr id="341" name="円/楕円 340"/>
        <xdr:cNvSpPr/>
      </xdr:nvSpPr>
      <xdr:spPr>
        <a:xfrm>
          <a:off x="12954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18342</xdr:rowOff>
    </xdr:from>
    <xdr:ext cx="762000" cy="259045"/>
    <xdr:sp macro="" textlink="">
      <xdr:nvSpPr>
        <xdr:cNvPr id="342" name="テキスト ボックス 341"/>
        <xdr:cNvSpPr txBox="1"/>
      </xdr:nvSpPr>
      <xdr:spPr>
        <a:xfrm>
          <a:off x="12623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地方債元金償還金（繰上償還）の増等により、前年度と比較して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類似団体平均、全国平均、埼玉県平均と比較すると、全国平均のみ下回っている状況である。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今後も市債の新規発行抑制に努め、公債費の減少を図っていく。</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70" name="直線コネクタ 369"/>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71"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2" name="直線コネクタ 371"/>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3"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4" name="直線コネクタ 373"/>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69850</xdr:rowOff>
    </xdr:to>
    <xdr:cxnSp macro="">
      <xdr:nvCxnSpPr>
        <xdr:cNvPr id="375" name="直線コネクタ 374"/>
        <xdr:cNvCxnSpPr/>
      </xdr:nvCxnSpPr>
      <xdr:spPr>
        <a:xfrm>
          <a:off x="3987800" y="1326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6"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7" name="フローチャート : 判断 376"/>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78</xdr:row>
      <xdr:rowOff>5080</xdr:rowOff>
    </xdr:to>
    <xdr:cxnSp macro="">
      <xdr:nvCxnSpPr>
        <xdr:cNvPr id="378" name="直線コネクタ 377"/>
        <xdr:cNvCxnSpPr/>
      </xdr:nvCxnSpPr>
      <xdr:spPr>
        <a:xfrm flipV="1">
          <a:off x="3098800" y="13263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9" name="フローチャート : 判断 378"/>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80" name="テキスト ボックス 379"/>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xdr:rowOff>
    </xdr:from>
    <xdr:to>
      <xdr:col>4</xdr:col>
      <xdr:colOff>346075</xdr:colOff>
      <xdr:row>78</xdr:row>
      <xdr:rowOff>5080</xdr:rowOff>
    </xdr:to>
    <xdr:cxnSp macro="">
      <xdr:nvCxnSpPr>
        <xdr:cNvPr id="381" name="直線コネクタ 380"/>
        <xdr:cNvCxnSpPr/>
      </xdr:nvCxnSpPr>
      <xdr:spPr>
        <a:xfrm>
          <a:off x="2209800" y="1337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2" name="フローチャート :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78</xdr:row>
      <xdr:rowOff>20320</xdr:rowOff>
    </xdr:to>
    <xdr:cxnSp macro="">
      <xdr:nvCxnSpPr>
        <xdr:cNvPr id="384" name="直線コネクタ 383"/>
        <xdr:cNvCxnSpPr/>
      </xdr:nvCxnSpPr>
      <xdr:spPr>
        <a:xfrm flipV="1">
          <a:off x="1320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5" name="フローチャート :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6" name="テキスト ボックス 385"/>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7" name="フローチャート : 判断 386"/>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8" name="テキスト ボックス 387"/>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4" name="円/楕円 393"/>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95"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6" name="円/楕円 395"/>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97" name="テキスト ボックス 396"/>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8" name="円/楕円 397"/>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99" name="テキスト ボックス 398"/>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400" name="円/楕円 399"/>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40657</xdr:rowOff>
    </xdr:from>
    <xdr:ext cx="762000" cy="259045"/>
    <xdr:sp macro="" textlink="">
      <xdr:nvSpPr>
        <xdr:cNvPr id="401" name="テキスト ボックス 400"/>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402" name="円/楕円 401"/>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403" name="テキスト ボックス 402"/>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ポイントの大幅な増加となった。類似団体平均、全国平均、埼玉県平均と比較すると、全国平均のみ</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回っている状況であ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依然として高い状況であるため、全国平均を目標に、今後も経常経費削減に努めていく。</a:t>
          </a:r>
          <a:endParaRPr lang="ja-JP" altLang="ja-JP" sz="11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31" name="直線コネクタ 430"/>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2"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3" name="直線コネクタ 432"/>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4"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5" name="直線コネクタ 434"/>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54610</xdr:rowOff>
    </xdr:from>
    <xdr:to>
      <xdr:col>24</xdr:col>
      <xdr:colOff>31750</xdr:colOff>
      <xdr:row>76</xdr:row>
      <xdr:rowOff>58420</xdr:rowOff>
    </xdr:to>
    <xdr:cxnSp macro="">
      <xdr:nvCxnSpPr>
        <xdr:cNvPr id="436" name="直線コネクタ 435"/>
        <xdr:cNvCxnSpPr/>
      </xdr:nvCxnSpPr>
      <xdr:spPr>
        <a:xfrm>
          <a:off x="15671800" y="129133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7"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8" name="フローチャート : 判断 437"/>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54610</xdr:rowOff>
    </xdr:from>
    <xdr:to>
      <xdr:col>22</xdr:col>
      <xdr:colOff>565150</xdr:colOff>
      <xdr:row>75</xdr:row>
      <xdr:rowOff>54610</xdr:rowOff>
    </xdr:to>
    <xdr:cxnSp macro="">
      <xdr:nvCxnSpPr>
        <xdr:cNvPr id="439" name="直線コネクタ 438"/>
        <xdr:cNvCxnSpPr/>
      </xdr:nvCxnSpPr>
      <xdr:spPr>
        <a:xfrm>
          <a:off x="14782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0" name="フローチャート : 判断 439"/>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1" name="テキスト ボックス 440"/>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xdr:rowOff>
    </xdr:from>
    <xdr:to>
      <xdr:col>21</xdr:col>
      <xdr:colOff>361950</xdr:colOff>
      <xdr:row>75</xdr:row>
      <xdr:rowOff>54610</xdr:rowOff>
    </xdr:to>
    <xdr:cxnSp macro="">
      <xdr:nvCxnSpPr>
        <xdr:cNvPr id="442" name="直線コネクタ 441"/>
        <xdr:cNvCxnSpPr/>
      </xdr:nvCxnSpPr>
      <xdr:spPr>
        <a:xfrm>
          <a:off x="13893800" y="12860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3" name="フローチャート : 判断 442"/>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4" name="テキスト ボックス 443"/>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92710</xdr:rowOff>
    </xdr:to>
    <xdr:cxnSp macro="">
      <xdr:nvCxnSpPr>
        <xdr:cNvPr id="445" name="直線コネクタ 444"/>
        <xdr:cNvCxnSpPr/>
      </xdr:nvCxnSpPr>
      <xdr:spPr>
        <a:xfrm flipV="1">
          <a:off x="13004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6" name="フローチャート : 判断 445"/>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7" name="テキスト ボックス 446"/>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8" name="フローチャート : 判断 447"/>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9" name="テキスト ボックス 448"/>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55" name="円/楕円 454"/>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6"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xdr:rowOff>
    </xdr:from>
    <xdr:to>
      <xdr:col>22</xdr:col>
      <xdr:colOff>615950</xdr:colOff>
      <xdr:row>75</xdr:row>
      <xdr:rowOff>105410</xdr:rowOff>
    </xdr:to>
    <xdr:sp macro="" textlink="">
      <xdr:nvSpPr>
        <xdr:cNvPr id="457" name="円/楕円 456"/>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115587</xdr:rowOff>
    </xdr:from>
    <xdr:ext cx="736600" cy="259045"/>
    <xdr:sp macro="" textlink="">
      <xdr:nvSpPr>
        <xdr:cNvPr id="458" name="テキスト ボックス 457"/>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xdr:rowOff>
    </xdr:from>
    <xdr:to>
      <xdr:col>21</xdr:col>
      <xdr:colOff>412750</xdr:colOff>
      <xdr:row>75</xdr:row>
      <xdr:rowOff>105410</xdr:rowOff>
    </xdr:to>
    <xdr:sp macro="" textlink="">
      <xdr:nvSpPr>
        <xdr:cNvPr id="459" name="円/楕円 458"/>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115587</xdr:rowOff>
    </xdr:from>
    <xdr:ext cx="762000" cy="259045"/>
    <xdr:sp macro="" textlink="">
      <xdr:nvSpPr>
        <xdr:cNvPr id="460" name="テキスト ボックス 459"/>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121920</xdr:rowOff>
    </xdr:from>
    <xdr:to>
      <xdr:col>20</xdr:col>
      <xdr:colOff>209550</xdr:colOff>
      <xdr:row>75</xdr:row>
      <xdr:rowOff>52070</xdr:rowOff>
    </xdr:to>
    <xdr:sp macro="" textlink="">
      <xdr:nvSpPr>
        <xdr:cNvPr id="461" name="円/楕円 460"/>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36847</xdr:rowOff>
    </xdr:from>
    <xdr:ext cx="762000" cy="259045"/>
    <xdr:sp macro="" textlink="">
      <xdr:nvSpPr>
        <xdr:cNvPr id="462" name="テキスト ボックス 461"/>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63" name="円/楕円 462"/>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64" name="テキスト ボックス 463"/>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埼玉県久喜市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96711</xdr:rowOff>
    </xdr:from>
    <xdr:to>
      <xdr:col>4</xdr:col>
      <xdr:colOff>1117600</xdr:colOff>
      <xdr:row>15</xdr:row>
      <xdr:rowOff>134506</xdr:rowOff>
    </xdr:to>
    <xdr:cxnSp macro="">
      <xdr:nvCxnSpPr>
        <xdr:cNvPr id="50" name="直線コネクタ 49"/>
        <xdr:cNvCxnSpPr/>
      </xdr:nvCxnSpPr>
      <xdr:spPr bwMode="auto">
        <a:xfrm>
          <a:off x="5003800" y="2716086"/>
          <a:ext cx="647700" cy="37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96711</xdr:rowOff>
    </xdr:from>
    <xdr:to>
      <xdr:col>4</xdr:col>
      <xdr:colOff>469900</xdr:colOff>
      <xdr:row>15</xdr:row>
      <xdr:rowOff>157556</xdr:rowOff>
    </xdr:to>
    <xdr:cxnSp macro="">
      <xdr:nvCxnSpPr>
        <xdr:cNvPr id="53" name="直線コネクタ 52"/>
        <xdr:cNvCxnSpPr/>
      </xdr:nvCxnSpPr>
      <xdr:spPr bwMode="auto">
        <a:xfrm flipV="1">
          <a:off x="4305300" y="2716086"/>
          <a:ext cx="6985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143116</xdr:rowOff>
    </xdr:from>
    <xdr:to>
      <xdr:col>3</xdr:col>
      <xdr:colOff>904875</xdr:colOff>
      <xdr:row>15</xdr:row>
      <xdr:rowOff>157556</xdr:rowOff>
    </xdr:to>
    <xdr:cxnSp macro="">
      <xdr:nvCxnSpPr>
        <xdr:cNvPr id="56" name="直線コネクタ 55"/>
        <xdr:cNvCxnSpPr/>
      </xdr:nvCxnSpPr>
      <xdr:spPr bwMode="auto">
        <a:xfrm>
          <a:off x="3606800" y="2762491"/>
          <a:ext cx="698500" cy="1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77661</xdr:rowOff>
    </xdr:from>
    <xdr:to>
      <xdr:col>3</xdr:col>
      <xdr:colOff>206375</xdr:colOff>
      <xdr:row>15</xdr:row>
      <xdr:rowOff>143116</xdr:rowOff>
    </xdr:to>
    <xdr:cxnSp macro="">
      <xdr:nvCxnSpPr>
        <xdr:cNvPr id="59" name="直線コネクタ 58"/>
        <xdr:cNvCxnSpPr/>
      </xdr:nvCxnSpPr>
      <xdr:spPr bwMode="auto">
        <a:xfrm>
          <a:off x="2908300" y="2697036"/>
          <a:ext cx="698500" cy="6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83706</xdr:rowOff>
    </xdr:from>
    <xdr:to>
      <xdr:col>5</xdr:col>
      <xdr:colOff>34925</xdr:colOff>
      <xdr:row>16</xdr:row>
      <xdr:rowOff>13856</xdr:rowOff>
    </xdr:to>
    <xdr:sp macro="" textlink="">
      <xdr:nvSpPr>
        <xdr:cNvPr id="69" name="円/楕円 68"/>
        <xdr:cNvSpPr/>
      </xdr:nvSpPr>
      <xdr:spPr bwMode="auto">
        <a:xfrm>
          <a:off x="5600700" y="270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55783</xdr:rowOff>
    </xdr:from>
    <xdr:ext cx="762000" cy="259045"/>
    <xdr:sp macro="" textlink="">
      <xdr:nvSpPr>
        <xdr:cNvPr id="70" name="人口1人当たり決算額の推移該当値テキスト130"/>
        <xdr:cNvSpPr txBox="1"/>
      </xdr:nvSpPr>
      <xdr:spPr>
        <a:xfrm>
          <a:off x="5740400" y="26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61,053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45911</xdr:rowOff>
    </xdr:from>
    <xdr:to>
      <xdr:col>4</xdr:col>
      <xdr:colOff>520700</xdr:colOff>
      <xdr:row>15</xdr:row>
      <xdr:rowOff>147511</xdr:rowOff>
    </xdr:to>
    <xdr:sp macro="" textlink="">
      <xdr:nvSpPr>
        <xdr:cNvPr id="71" name="円/楕円 70"/>
        <xdr:cNvSpPr/>
      </xdr:nvSpPr>
      <xdr:spPr bwMode="auto">
        <a:xfrm>
          <a:off x="4953000" y="266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132288</xdr:rowOff>
    </xdr:from>
    <xdr:ext cx="736600" cy="259045"/>
    <xdr:sp macro="" textlink="">
      <xdr:nvSpPr>
        <xdr:cNvPr id="72" name="テキスト ボックス 71"/>
        <xdr:cNvSpPr txBox="1"/>
      </xdr:nvSpPr>
      <xdr:spPr>
        <a:xfrm>
          <a:off x="4622800" y="275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62,045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106756</xdr:rowOff>
    </xdr:from>
    <xdr:to>
      <xdr:col>3</xdr:col>
      <xdr:colOff>955675</xdr:colOff>
      <xdr:row>16</xdr:row>
      <xdr:rowOff>36906</xdr:rowOff>
    </xdr:to>
    <xdr:sp macro="" textlink="">
      <xdr:nvSpPr>
        <xdr:cNvPr id="73" name="円/楕円 72"/>
        <xdr:cNvSpPr/>
      </xdr:nvSpPr>
      <xdr:spPr bwMode="auto">
        <a:xfrm>
          <a:off x="4254500" y="272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21683</xdr:rowOff>
    </xdr:from>
    <xdr:ext cx="762000" cy="259045"/>
    <xdr:sp macro="" textlink="">
      <xdr:nvSpPr>
        <xdr:cNvPr id="74" name="テキスト ボックス 73"/>
        <xdr:cNvSpPr txBox="1"/>
      </xdr:nvSpPr>
      <xdr:spPr>
        <a:xfrm>
          <a:off x="3924300" y="281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60,448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92316</xdr:rowOff>
    </xdr:from>
    <xdr:to>
      <xdr:col>3</xdr:col>
      <xdr:colOff>257175</xdr:colOff>
      <xdr:row>16</xdr:row>
      <xdr:rowOff>22466</xdr:rowOff>
    </xdr:to>
    <xdr:sp macro="" textlink="">
      <xdr:nvSpPr>
        <xdr:cNvPr id="75" name="円/楕円 74"/>
        <xdr:cNvSpPr/>
      </xdr:nvSpPr>
      <xdr:spPr bwMode="auto">
        <a:xfrm>
          <a:off x="3556000" y="271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7243</xdr:rowOff>
    </xdr:from>
    <xdr:ext cx="762000" cy="259045"/>
    <xdr:sp macro="" textlink="">
      <xdr:nvSpPr>
        <xdr:cNvPr id="76" name="テキスト ボックス 75"/>
        <xdr:cNvSpPr txBox="1"/>
      </xdr:nvSpPr>
      <xdr:spPr>
        <a:xfrm>
          <a:off x="3225800" y="279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60,827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26861</xdr:rowOff>
    </xdr:from>
    <xdr:to>
      <xdr:col>2</xdr:col>
      <xdr:colOff>692150</xdr:colOff>
      <xdr:row>15</xdr:row>
      <xdr:rowOff>128461</xdr:rowOff>
    </xdr:to>
    <xdr:sp macro="" textlink="">
      <xdr:nvSpPr>
        <xdr:cNvPr id="77" name="円/楕円 76"/>
        <xdr:cNvSpPr/>
      </xdr:nvSpPr>
      <xdr:spPr bwMode="auto">
        <a:xfrm>
          <a:off x="2857500" y="264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138638</xdr:rowOff>
    </xdr:from>
    <xdr:ext cx="762000" cy="259045"/>
    <xdr:sp macro="" textlink="">
      <xdr:nvSpPr>
        <xdr:cNvPr id="78" name="テキスト ボックス 77"/>
        <xdr:cNvSpPr txBox="1"/>
      </xdr:nvSpPr>
      <xdr:spPr>
        <a:xfrm>
          <a:off x="2527300" y="24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60401</xdr:rowOff>
    </xdr:from>
    <xdr:to>
      <xdr:col>4</xdr:col>
      <xdr:colOff>1117600</xdr:colOff>
      <xdr:row>35</xdr:row>
      <xdr:rowOff>85433</xdr:rowOff>
    </xdr:to>
    <xdr:cxnSp macro="">
      <xdr:nvCxnSpPr>
        <xdr:cNvPr id="111" name="直線コネクタ 110"/>
        <xdr:cNvCxnSpPr/>
      </xdr:nvCxnSpPr>
      <xdr:spPr bwMode="auto">
        <a:xfrm>
          <a:off x="5003800" y="6670751"/>
          <a:ext cx="6477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321881</xdr:rowOff>
    </xdr:from>
    <xdr:to>
      <xdr:col>4</xdr:col>
      <xdr:colOff>469900</xdr:colOff>
      <xdr:row>35</xdr:row>
      <xdr:rowOff>60401</xdr:rowOff>
    </xdr:to>
    <xdr:cxnSp macro="">
      <xdr:nvCxnSpPr>
        <xdr:cNvPr id="114" name="直線コネクタ 113"/>
        <xdr:cNvCxnSpPr/>
      </xdr:nvCxnSpPr>
      <xdr:spPr bwMode="auto">
        <a:xfrm>
          <a:off x="4305300" y="6589331"/>
          <a:ext cx="698500" cy="8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321881</xdr:rowOff>
    </xdr:from>
    <xdr:to>
      <xdr:col>3</xdr:col>
      <xdr:colOff>904875</xdr:colOff>
      <xdr:row>34</xdr:row>
      <xdr:rowOff>337769</xdr:rowOff>
    </xdr:to>
    <xdr:cxnSp macro="">
      <xdr:nvCxnSpPr>
        <xdr:cNvPr id="117" name="直線コネクタ 116"/>
        <xdr:cNvCxnSpPr/>
      </xdr:nvCxnSpPr>
      <xdr:spPr bwMode="auto">
        <a:xfrm flipV="1">
          <a:off x="3606800" y="6589331"/>
          <a:ext cx="698500" cy="1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274600</xdr:rowOff>
    </xdr:from>
    <xdr:to>
      <xdr:col>3</xdr:col>
      <xdr:colOff>206375</xdr:colOff>
      <xdr:row>34</xdr:row>
      <xdr:rowOff>337769</xdr:rowOff>
    </xdr:to>
    <xdr:cxnSp macro="">
      <xdr:nvCxnSpPr>
        <xdr:cNvPr id="120" name="直線コネクタ 119"/>
        <xdr:cNvCxnSpPr/>
      </xdr:nvCxnSpPr>
      <xdr:spPr bwMode="auto">
        <a:xfrm>
          <a:off x="2908300" y="6542050"/>
          <a:ext cx="698500" cy="6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34633</xdr:rowOff>
    </xdr:from>
    <xdr:to>
      <xdr:col>5</xdr:col>
      <xdr:colOff>34925</xdr:colOff>
      <xdr:row>35</xdr:row>
      <xdr:rowOff>136233</xdr:rowOff>
    </xdr:to>
    <xdr:sp macro="" textlink="">
      <xdr:nvSpPr>
        <xdr:cNvPr id="130" name="円/楕円 129"/>
        <xdr:cNvSpPr/>
      </xdr:nvSpPr>
      <xdr:spPr bwMode="auto">
        <a:xfrm>
          <a:off x="5600700" y="664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222610</xdr:rowOff>
    </xdr:from>
    <xdr:ext cx="762000" cy="259045"/>
    <xdr:sp macro="" textlink="">
      <xdr:nvSpPr>
        <xdr:cNvPr id="131" name="人口1人当たり決算額の推移該当値テキスト445"/>
        <xdr:cNvSpPr txBox="1"/>
      </xdr:nvSpPr>
      <xdr:spPr>
        <a:xfrm>
          <a:off x="5740400" y="649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9601</xdr:rowOff>
    </xdr:from>
    <xdr:to>
      <xdr:col>4</xdr:col>
      <xdr:colOff>520700</xdr:colOff>
      <xdr:row>35</xdr:row>
      <xdr:rowOff>111201</xdr:rowOff>
    </xdr:to>
    <xdr:sp macro="" textlink="">
      <xdr:nvSpPr>
        <xdr:cNvPr id="132" name="円/楕円 131"/>
        <xdr:cNvSpPr/>
      </xdr:nvSpPr>
      <xdr:spPr bwMode="auto">
        <a:xfrm>
          <a:off x="4953000" y="661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121378</xdr:rowOff>
    </xdr:from>
    <xdr:ext cx="736600" cy="259045"/>
    <xdr:sp macro="" textlink="">
      <xdr:nvSpPr>
        <xdr:cNvPr id="133" name="テキスト ボックス 132"/>
        <xdr:cNvSpPr txBox="1"/>
      </xdr:nvSpPr>
      <xdr:spPr>
        <a:xfrm>
          <a:off x="4622800" y="638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271081</xdr:rowOff>
    </xdr:from>
    <xdr:to>
      <xdr:col>3</xdr:col>
      <xdr:colOff>955675</xdr:colOff>
      <xdr:row>35</xdr:row>
      <xdr:rowOff>29781</xdr:rowOff>
    </xdr:to>
    <xdr:sp macro="" textlink="">
      <xdr:nvSpPr>
        <xdr:cNvPr id="134" name="円/楕円 133"/>
        <xdr:cNvSpPr/>
      </xdr:nvSpPr>
      <xdr:spPr bwMode="auto">
        <a:xfrm>
          <a:off x="4254500" y="653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39959</xdr:rowOff>
    </xdr:from>
    <xdr:ext cx="762000" cy="259045"/>
    <xdr:sp macro="" textlink="">
      <xdr:nvSpPr>
        <xdr:cNvPr id="135" name="テキスト ボックス 134"/>
        <xdr:cNvSpPr txBox="1"/>
      </xdr:nvSpPr>
      <xdr:spPr>
        <a:xfrm>
          <a:off x="3924300" y="630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286969</xdr:rowOff>
    </xdr:from>
    <xdr:to>
      <xdr:col>3</xdr:col>
      <xdr:colOff>257175</xdr:colOff>
      <xdr:row>35</xdr:row>
      <xdr:rowOff>45669</xdr:rowOff>
    </xdr:to>
    <xdr:sp macro="" textlink="">
      <xdr:nvSpPr>
        <xdr:cNvPr id="136" name="円/楕円 135"/>
        <xdr:cNvSpPr/>
      </xdr:nvSpPr>
      <xdr:spPr bwMode="auto">
        <a:xfrm>
          <a:off x="3556000" y="655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55846</xdr:rowOff>
    </xdr:from>
    <xdr:ext cx="762000" cy="259045"/>
    <xdr:sp macro="" textlink="">
      <xdr:nvSpPr>
        <xdr:cNvPr id="137" name="テキスト ボックス 136"/>
        <xdr:cNvSpPr txBox="1"/>
      </xdr:nvSpPr>
      <xdr:spPr>
        <a:xfrm>
          <a:off x="3225800" y="632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223800</xdr:rowOff>
    </xdr:from>
    <xdr:to>
      <xdr:col>2</xdr:col>
      <xdr:colOff>692150</xdr:colOff>
      <xdr:row>34</xdr:row>
      <xdr:rowOff>325400</xdr:rowOff>
    </xdr:to>
    <xdr:sp macro="" textlink="">
      <xdr:nvSpPr>
        <xdr:cNvPr id="138" name="円/楕円 137"/>
        <xdr:cNvSpPr/>
      </xdr:nvSpPr>
      <xdr:spPr bwMode="auto">
        <a:xfrm>
          <a:off x="2857500" y="649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335577</xdr:rowOff>
    </xdr:from>
    <xdr:ext cx="762000" cy="259045"/>
    <xdr:sp macro="" textlink="">
      <xdr:nvSpPr>
        <xdr:cNvPr id="139" name="テキスト ボックス 138"/>
        <xdr:cNvSpPr txBox="1"/>
      </xdr:nvSpPr>
      <xdr:spPr>
        <a:xfrm>
          <a:off x="2527300" y="62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154,241
152,001
82.41
51,716,916
47,235,137
2,316,445
30,469,708
47,005,789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131287</xdr:rowOff>
    </xdr:from>
    <xdr:to>
      <xdr:col>6</xdr:col>
      <xdr:colOff>511175</xdr:colOff>
      <xdr:row>36</xdr:row>
      <xdr:rowOff>159954</xdr:rowOff>
    </xdr:to>
    <xdr:cxnSp macro="">
      <xdr:nvCxnSpPr>
        <xdr:cNvPr id="59" name="直線コネクタ 58"/>
        <xdr:cNvCxnSpPr/>
      </xdr:nvCxnSpPr>
      <xdr:spPr>
        <a:xfrm>
          <a:off x="3797300" y="6303487"/>
          <a:ext cx="8382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105136</xdr:rowOff>
    </xdr:from>
    <xdr:to>
      <xdr:col>5</xdr:col>
      <xdr:colOff>358775</xdr:colOff>
      <xdr:row>36</xdr:row>
      <xdr:rowOff>131287</xdr:rowOff>
    </xdr:to>
    <xdr:cxnSp macro="">
      <xdr:nvCxnSpPr>
        <xdr:cNvPr id="62" name="直線コネクタ 61"/>
        <xdr:cNvCxnSpPr/>
      </xdr:nvCxnSpPr>
      <xdr:spPr>
        <a:xfrm>
          <a:off x="2908300" y="6277336"/>
          <a:ext cx="889000" cy="2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105136</xdr:rowOff>
    </xdr:from>
    <xdr:to>
      <xdr:col>4</xdr:col>
      <xdr:colOff>155575</xdr:colOff>
      <xdr:row>36</xdr:row>
      <xdr:rowOff>140249</xdr:rowOff>
    </xdr:to>
    <xdr:cxnSp macro="">
      <xdr:nvCxnSpPr>
        <xdr:cNvPr id="65" name="直線コネクタ 64"/>
        <xdr:cNvCxnSpPr/>
      </xdr:nvCxnSpPr>
      <xdr:spPr>
        <a:xfrm flipV="1">
          <a:off x="2019300" y="6277336"/>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24440</xdr:rowOff>
    </xdr:from>
    <xdr:to>
      <xdr:col>2</xdr:col>
      <xdr:colOff>638175</xdr:colOff>
      <xdr:row>36</xdr:row>
      <xdr:rowOff>140249</xdr:rowOff>
    </xdr:to>
    <xdr:cxnSp macro="">
      <xdr:nvCxnSpPr>
        <xdr:cNvPr id="68" name="直線コネクタ 67"/>
        <xdr:cNvCxnSpPr/>
      </xdr:nvCxnSpPr>
      <xdr:spPr>
        <a:xfrm>
          <a:off x="1130300" y="6196640"/>
          <a:ext cx="889000" cy="1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109154</xdr:rowOff>
    </xdr:from>
    <xdr:to>
      <xdr:col>6</xdr:col>
      <xdr:colOff>561975</xdr:colOff>
      <xdr:row>37</xdr:row>
      <xdr:rowOff>39304</xdr:rowOff>
    </xdr:to>
    <xdr:sp macro="" textlink="">
      <xdr:nvSpPr>
        <xdr:cNvPr id="78" name="円/楕円 77"/>
        <xdr:cNvSpPr/>
      </xdr:nvSpPr>
      <xdr:spPr>
        <a:xfrm>
          <a:off x="4584700" y="62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87581</xdr:rowOff>
    </xdr:from>
    <xdr:ext cx="534377" cy="259045"/>
    <xdr:sp macro="" textlink="">
      <xdr:nvSpPr>
        <xdr:cNvPr id="79" name="人件費該当値テキスト"/>
        <xdr:cNvSpPr txBox="1"/>
      </xdr:nvSpPr>
      <xdr:spPr>
        <a:xfrm>
          <a:off x="4686300" y="62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47,057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80487</xdr:rowOff>
    </xdr:from>
    <xdr:to>
      <xdr:col>5</xdr:col>
      <xdr:colOff>409575</xdr:colOff>
      <xdr:row>37</xdr:row>
      <xdr:rowOff>10637</xdr:rowOff>
    </xdr:to>
    <xdr:sp macro="" textlink="">
      <xdr:nvSpPr>
        <xdr:cNvPr id="80" name="円/楕円 79"/>
        <xdr:cNvSpPr/>
      </xdr:nvSpPr>
      <xdr:spPr>
        <a:xfrm>
          <a:off x="3746500" y="62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1764</xdr:rowOff>
    </xdr:from>
    <xdr:ext cx="534377" cy="259045"/>
    <xdr:sp macro="" textlink="">
      <xdr:nvSpPr>
        <xdr:cNvPr id="81" name="テキスト ボックス 80"/>
        <xdr:cNvSpPr txBox="1"/>
      </xdr:nvSpPr>
      <xdr:spPr>
        <a:xfrm>
          <a:off x="3530111" y="63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54336</xdr:rowOff>
    </xdr:from>
    <xdr:to>
      <xdr:col>4</xdr:col>
      <xdr:colOff>206375</xdr:colOff>
      <xdr:row>36</xdr:row>
      <xdr:rowOff>155936</xdr:rowOff>
    </xdr:to>
    <xdr:sp macro="" textlink="">
      <xdr:nvSpPr>
        <xdr:cNvPr id="82" name="円/楕円 81"/>
        <xdr:cNvSpPr/>
      </xdr:nvSpPr>
      <xdr:spPr>
        <a:xfrm>
          <a:off x="2857500" y="62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147063</xdr:rowOff>
    </xdr:from>
    <xdr:ext cx="534377" cy="259045"/>
    <xdr:sp macro="" textlink="">
      <xdr:nvSpPr>
        <xdr:cNvPr id="83" name="テキスト ボックス 82"/>
        <xdr:cNvSpPr txBox="1"/>
      </xdr:nvSpPr>
      <xdr:spPr>
        <a:xfrm>
          <a:off x="2641111" y="63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89449</xdr:rowOff>
    </xdr:from>
    <xdr:to>
      <xdr:col>3</xdr:col>
      <xdr:colOff>3175</xdr:colOff>
      <xdr:row>37</xdr:row>
      <xdr:rowOff>19599</xdr:rowOff>
    </xdr:to>
    <xdr:sp macro="" textlink="">
      <xdr:nvSpPr>
        <xdr:cNvPr id="84" name="円/楕円 83"/>
        <xdr:cNvSpPr/>
      </xdr:nvSpPr>
      <xdr:spPr>
        <a:xfrm>
          <a:off x="1968500" y="62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10726</xdr:rowOff>
    </xdr:from>
    <xdr:ext cx="534377" cy="259045"/>
    <xdr:sp macro="" textlink="">
      <xdr:nvSpPr>
        <xdr:cNvPr id="85" name="テキスト ボックス 84"/>
        <xdr:cNvSpPr txBox="1"/>
      </xdr:nvSpPr>
      <xdr:spPr>
        <a:xfrm>
          <a:off x="1752111" y="63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145090</xdr:rowOff>
    </xdr:from>
    <xdr:to>
      <xdr:col>1</xdr:col>
      <xdr:colOff>485775</xdr:colOff>
      <xdr:row>36</xdr:row>
      <xdr:rowOff>75240</xdr:rowOff>
    </xdr:to>
    <xdr:sp macro="" textlink="">
      <xdr:nvSpPr>
        <xdr:cNvPr id="86" name="円/楕円 85"/>
        <xdr:cNvSpPr/>
      </xdr:nvSpPr>
      <xdr:spPr>
        <a:xfrm>
          <a:off x="1079500" y="61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66367</xdr:rowOff>
    </xdr:from>
    <xdr:ext cx="534377" cy="259045"/>
    <xdr:sp macro="" textlink="">
      <xdr:nvSpPr>
        <xdr:cNvPr id="87" name="テキスト ボックス 86"/>
        <xdr:cNvSpPr txBox="1"/>
      </xdr:nvSpPr>
      <xdr:spPr>
        <a:xfrm>
          <a:off x="863111" y="62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53953</xdr:rowOff>
    </xdr:from>
    <xdr:to>
      <xdr:col>6</xdr:col>
      <xdr:colOff>511175</xdr:colOff>
      <xdr:row>58</xdr:row>
      <xdr:rowOff>64628</xdr:rowOff>
    </xdr:to>
    <xdr:cxnSp macro="">
      <xdr:nvCxnSpPr>
        <xdr:cNvPr id="116" name="直線コネクタ 115"/>
        <xdr:cNvCxnSpPr/>
      </xdr:nvCxnSpPr>
      <xdr:spPr>
        <a:xfrm flipV="1">
          <a:off x="3797300" y="9998053"/>
          <a:ext cx="838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64628</xdr:rowOff>
    </xdr:from>
    <xdr:to>
      <xdr:col>5</xdr:col>
      <xdr:colOff>358775</xdr:colOff>
      <xdr:row>58</xdr:row>
      <xdr:rowOff>70617</xdr:rowOff>
    </xdr:to>
    <xdr:cxnSp macro="">
      <xdr:nvCxnSpPr>
        <xdr:cNvPr id="119" name="直線コネクタ 118"/>
        <xdr:cNvCxnSpPr/>
      </xdr:nvCxnSpPr>
      <xdr:spPr>
        <a:xfrm flipV="1">
          <a:off x="2908300" y="10008728"/>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62308</xdr:rowOff>
    </xdr:from>
    <xdr:to>
      <xdr:col>4</xdr:col>
      <xdr:colOff>155575</xdr:colOff>
      <xdr:row>58</xdr:row>
      <xdr:rowOff>70617</xdr:rowOff>
    </xdr:to>
    <xdr:cxnSp macro="">
      <xdr:nvCxnSpPr>
        <xdr:cNvPr id="122" name="直線コネクタ 121"/>
        <xdr:cNvCxnSpPr/>
      </xdr:nvCxnSpPr>
      <xdr:spPr>
        <a:xfrm>
          <a:off x="2019300" y="10006408"/>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62308</xdr:rowOff>
    </xdr:from>
    <xdr:to>
      <xdr:col>2</xdr:col>
      <xdr:colOff>638175</xdr:colOff>
      <xdr:row>58</xdr:row>
      <xdr:rowOff>78279</xdr:rowOff>
    </xdr:to>
    <xdr:cxnSp macro="">
      <xdr:nvCxnSpPr>
        <xdr:cNvPr id="125" name="直線コネクタ 124"/>
        <xdr:cNvCxnSpPr/>
      </xdr:nvCxnSpPr>
      <xdr:spPr>
        <a:xfrm flipV="1">
          <a:off x="1130300" y="10006408"/>
          <a:ext cx="889000" cy="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3153</xdr:rowOff>
    </xdr:from>
    <xdr:to>
      <xdr:col>6</xdr:col>
      <xdr:colOff>561975</xdr:colOff>
      <xdr:row>58</xdr:row>
      <xdr:rowOff>104753</xdr:rowOff>
    </xdr:to>
    <xdr:sp macro="" textlink="">
      <xdr:nvSpPr>
        <xdr:cNvPr id="135" name="円/楕円 134"/>
        <xdr:cNvSpPr/>
      </xdr:nvSpPr>
      <xdr:spPr>
        <a:xfrm>
          <a:off x="4584700" y="99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89530</xdr:rowOff>
    </xdr:from>
    <xdr:ext cx="534377" cy="259045"/>
    <xdr:sp macro="" textlink="">
      <xdr:nvSpPr>
        <xdr:cNvPr id="136" name="物件費該当値テキスト"/>
        <xdr:cNvSpPr txBox="1"/>
      </xdr:nvSpPr>
      <xdr:spPr>
        <a:xfrm>
          <a:off x="4686300" y="986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13828</xdr:rowOff>
    </xdr:from>
    <xdr:to>
      <xdr:col>5</xdr:col>
      <xdr:colOff>409575</xdr:colOff>
      <xdr:row>58</xdr:row>
      <xdr:rowOff>115428</xdr:rowOff>
    </xdr:to>
    <xdr:sp macro="" textlink="">
      <xdr:nvSpPr>
        <xdr:cNvPr id="137" name="円/楕円 136"/>
        <xdr:cNvSpPr/>
      </xdr:nvSpPr>
      <xdr:spPr>
        <a:xfrm>
          <a:off x="37465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106555</xdr:rowOff>
    </xdr:from>
    <xdr:ext cx="534377" cy="259045"/>
    <xdr:sp macro="" textlink="">
      <xdr:nvSpPr>
        <xdr:cNvPr id="138" name="テキスト ボックス 137"/>
        <xdr:cNvSpPr txBox="1"/>
      </xdr:nvSpPr>
      <xdr:spPr>
        <a:xfrm>
          <a:off x="3530111" y="100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19817</xdr:rowOff>
    </xdr:from>
    <xdr:to>
      <xdr:col>4</xdr:col>
      <xdr:colOff>206375</xdr:colOff>
      <xdr:row>58</xdr:row>
      <xdr:rowOff>121417</xdr:rowOff>
    </xdr:to>
    <xdr:sp macro="" textlink="">
      <xdr:nvSpPr>
        <xdr:cNvPr id="139" name="円/楕円 138"/>
        <xdr:cNvSpPr/>
      </xdr:nvSpPr>
      <xdr:spPr>
        <a:xfrm>
          <a:off x="2857500" y="99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112544</xdr:rowOff>
    </xdr:from>
    <xdr:ext cx="534377" cy="259045"/>
    <xdr:sp macro="" textlink="">
      <xdr:nvSpPr>
        <xdr:cNvPr id="140" name="テキスト ボックス 139"/>
        <xdr:cNvSpPr txBox="1"/>
      </xdr:nvSpPr>
      <xdr:spPr>
        <a:xfrm>
          <a:off x="2641111" y="10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11508</xdr:rowOff>
    </xdr:from>
    <xdr:to>
      <xdr:col>3</xdr:col>
      <xdr:colOff>3175</xdr:colOff>
      <xdr:row>58</xdr:row>
      <xdr:rowOff>113108</xdr:rowOff>
    </xdr:to>
    <xdr:sp macro="" textlink="">
      <xdr:nvSpPr>
        <xdr:cNvPr id="141" name="円/楕円 140"/>
        <xdr:cNvSpPr/>
      </xdr:nvSpPr>
      <xdr:spPr>
        <a:xfrm>
          <a:off x="1968500" y="99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104235</xdr:rowOff>
    </xdr:from>
    <xdr:ext cx="534377" cy="259045"/>
    <xdr:sp macro="" textlink="">
      <xdr:nvSpPr>
        <xdr:cNvPr id="142" name="テキスト ボックス 141"/>
        <xdr:cNvSpPr txBox="1"/>
      </xdr:nvSpPr>
      <xdr:spPr>
        <a:xfrm>
          <a:off x="1752111" y="100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27479</xdr:rowOff>
    </xdr:from>
    <xdr:to>
      <xdr:col>1</xdr:col>
      <xdr:colOff>485775</xdr:colOff>
      <xdr:row>58</xdr:row>
      <xdr:rowOff>129079</xdr:rowOff>
    </xdr:to>
    <xdr:sp macro="" textlink="">
      <xdr:nvSpPr>
        <xdr:cNvPr id="143" name="円/楕円 142"/>
        <xdr:cNvSpPr/>
      </xdr:nvSpPr>
      <xdr:spPr>
        <a:xfrm>
          <a:off x="1079500" y="99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120206</xdr:rowOff>
    </xdr:from>
    <xdr:ext cx="534377" cy="259045"/>
    <xdr:sp macro="" textlink="">
      <xdr:nvSpPr>
        <xdr:cNvPr id="144" name="テキスト ボックス 143"/>
        <xdr:cNvSpPr txBox="1"/>
      </xdr:nvSpPr>
      <xdr:spPr>
        <a:xfrm>
          <a:off x="863111" y="100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25073</xdr:rowOff>
    </xdr:from>
    <xdr:to>
      <xdr:col>6</xdr:col>
      <xdr:colOff>511175</xdr:colOff>
      <xdr:row>78</xdr:row>
      <xdr:rowOff>83857</xdr:rowOff>
    </xdr:to>
    <xdr:cxnSp macro="">
      <xdr:nvCxnSpPr>
        <xdr:cNvPr id="175" name="直線コネクタ 174"/>
        <xdr:cNvCxnSpPr/>
      </xdr:nvCxnSpPr>
      <xdr:spPr>
        <a:xfrm flipV="1">
          <a:off x="3797300" y="13398173"/>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28884</xdr:rowOff>
    </xdr:from>
    <xdr:to>
      <xdr:col>5</xdr:col>
      <xdr:colOff>358775</xdr:colOff>
      <xdr:row>78</xdr:row>
      <xdr:rowOff>83857</xdr:rowOff>
    </xdr:to>
    <xdr:cxnSp macro="">
      <xdr:nvCxnSpPr>
        <xdr:cNvPr id="178" name="直線コネクタ 177"/>
        <xdr:cNvCxnSpPr/>
      </xdr:nvCxnSpPr>
      <xdr:spPr>
        <a:xfrm>
          <a:off x="2908300" y="13401984"/>
          <a:ext cx="8890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26815</xdr:rowOff>
    </xdr:from>
    <xdr:to>
      <xdr:col>4</xdr:col>
      <xdr:colOff>155575</xdr:colOff>
      <xdr:row>78</xdr:row>
      <xdr:rowOff>28884</xdr:rowOff>
    </xdr:to>
    <xdr:cxnSp macro="">
      <xdr:nvCxnSpPr>
        <xdr:cNvPr id="181" name="直線コネクタ 180"/>
        <xdr:cNvCxnSpPr/>
      </xdr:nvCxnSpPr>
      <xdr:spPr>
        <a:xfrm>
          <a:off x="2019300" y="13399915"/>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135672</xdr:rowOff>
    </xdr:from>
    <xdr:to>
      <xdr:col>2</xdr:col>
      <xdr:colOff>638175</xdr:colOff>
      <xdr:row>78</xdr:row>
      <xdr:rowOff>26815</xdr:rowOff>
    </xdr:to>
    <xdr:cxnSp macro="">
      <xdr:nvCxnSpPr>
        <xdr:cNvPr id="184" name="直線コネクタ 183"/>
        <xdr:cNvCxnSpPr/>
      </xdr:nvCxnSpPr>
      <xdr:spPr>
        <a:xfrm>
          <a:off x="1130300" y="13337322"/>
          <a:ext cx="8890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145723</xdr:rowOff>
    </xdr:from>
    <xdr:to>
      <xdr:col>6</xdr:col>
      <xdr:colOff>561975</xdr:colOff>
      <xdr:row>78</xdr:row>
      <xdr:rowOff>75873</xdr:rowOff>
    </xdr:to>
    <xdr:sp macro="" textlink="">
      <xdr:nvSpPr>
        <xdr:cNvPr id="194" name="円/楕円 193"/>
        <xdr:cNvSpPr/>
      </xdr:nvSpPr>
      <xdr:spPr>
        <a:xfrm>
          <a:off x="4584700" y="133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124150</xdr:rowOff>
    </xdr:from>
    <xdr:ext cx="469744" cy="259045"/>
    <xdr:sp macro="" textlink="">
      <xdr:nvSpPr>
        <xdr:cNvPr id="195" name="維持補修費該当値テキスト"/>
        <xdr:cNvSpPr txBox="1"/>
      </xdr:nvSpPr>
      <xdr:spPr>
        <a:xfrm>
          <a:off x="4686300" y="1332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33057</xdr:rowOff>
    </xdr:from>
    <xdr:to>
      <xdr:col>5</xdr:col>
      <xdr:colOff>409575</xdr:colOff>
      <xdr:row>78</xdr:row>
      <xdr:rowOff>134657</xdr:rowOff>
    </xdr:to>
    <xdr:sp macro="" textlink="">
      <xdr:nvSpPr>
        <xdr:cNvPr id="196" name="円/楕円 195"/>
        <xdr:cNvSpPr/>
      </xdr:nvSpPr>
      <xdr:spPr>
        <a:xfrm>
          <a:off x="3746500" y="134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125784</xdr:rowOff>
    </xdr:from>
    <xdr:ext cx="469744" cy="259045"/>
    <xdr:sp macro="" textlink="">
      <xdr:nvSpPr>
        <xdr:cNvPr id="197" name="テキスト ボックス 196"/>
        <xdr:cNvSpPr txBox="1"/>
      </xdr:nvSpPr>
      <xdr:spPr>
        <a:xfrm>
          <a:off x="3562427" y="1349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149534</xdr:rowOff>
    </xdr:from>
    <xdr:to>
      <xdr:col>4</xdr:col>
      <xdr:colOff>206375</xdr:colOff>
      <xdr:row>78</xdr:row>
      <xdr:rowOff>79684</xdr:rowOff>
    </xdr:to>
    <xdr:sp macro="" textlink="">
      <xdr:nvSpPr>
        <xdr:cNvPr id="198" name="円/楕円 197"/>
        <xdr:cNvSpPr/>
      </xdr:nvSpPr>
      <xdr:spPr>
        <a:xfrm>
          <a:off x="2857500" y="133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70811</xdr:rowOff>
    </xdr:from>
    <xdr:ext cx="469744" cy="259045"/>
    <xdr:sp macro="" textlink="">
      <xdr:nvSpPr>
        <xdr:cNvPr id="199" name="テキスト ボックス 198"/>
        <xdr:cNvSpPr txBox="1"/>
      </xdr:nvSpPr>
      <xdr:spPr>
        <a:xfrm>
          <a:off x="2673427" y="1344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147465</xdr:rowOff>
    </xdr:from>
    <xdr:to>
      <xdr:col>3</xdr:col>
      <xdr:colOff>3175</xdr:colOff>
      <xdr:row>78</xdr:row>
      <xdr:rowOff>77615</xdr:rowOff>
    </xdr:to>
    <xdr:sp macro="" textlink="">
      <xdr:nvSpPr>
        <xdr:cNvPr id="200" name="円/楕円 199"/>
        <xdr:cNvSpPr/>
      </xdr:nvSpPr>
      <xdr:spPr>
        <a:xfrm>
          <a:off x="1968500" y="133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68742</xdr:rowOff>
    </xdr:from>
    <xdr:ext cx="469744" cy="259045"/>
    <xdr:sp macro="" textlink="">
      <xdr:nvSpPr>
        <xdr:cNvPr id="201" name="テキスト ボックス 200"/>
        <xdr:cNvSpPr txBox="1"/>
      </xdr:nvSpPr>
      <xdr:spPr>
        <a:xfrm>
          <a:off x="1784427" y="1344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84872</xdr:rowOff>
    </xdr:from>
    <xdr:to>
      <xdr:col>1</xdr:col>
      <xdr:colOff>485775</xdr:colOff>
      <xdr:row>78</xdr:row>
      <xdr:rowOff>15022</xdr:rowOff>
    </xdr:to>
    <xdr:sp macro="" textlink="">
      <xdr:nvSpPr>
        <xdr:cNvPr id="202" name="円/楕円 201"/>
        <xdr:cNvSpPr/>
      </xdr:nvSpPr>
      <xdr:spPr>
        <a:xfrm>
          <a:off x="1079500" y="132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6149</xdr:rowOff>
    </xdr:from>
    <xdr:ext cx="469744" cy="259045"/>
    <xdr:sp macro="" textlink="">
      <xdr:nvSpPr>
        <xdr:cNvPr id="203" name="テキスト ボックス 202"/>
        <xdr:cNvSpPr txBox="1"/>
      </xdr:nvSpPr>
      <xdr:spPr>
        <a:xfrm>
          <a:off x="895427" y="1337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48113</xdr:rowOff>
    </xdr:from>
    <xdr:to>
      <xdr:col>6</xdr:col>
      <xdr:colOff>511175</xdr:colOff>
      <xdr:row>98</xdr:row>
      <xdr:rowOff>110440</xdr:rowOff>
    </xdr:to>
    <xdr:cxnSp macro="">
      <xdr:nvCxnSpPr>
        <xdr:cNvPr id="235" name="直線コネクタ 234"/>
        <xdr:cNvCxnSpPr/>
      </xdr:nvCxnSpPr>
      <xdr:spPr>
        <a:xfrm flipV="1">
          <a:off x="3797300" y="16850213"/>
          <a:ext cx="838200" cy="6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110440</xdr:rowOff>
    </xdr:from>
    <xdr:to>
      <xdr:col>5</xdr:col>
      <xdr:colOff>358775</xdr:colOff>
      <xdr:row>98</xdr:row>
      <xdr:rowOff>169320</xdr:rowOff>
    </xdr:to>
    <xdr:cxnSp macro="">
      <xdr:nvCxnSpPr>
        <xdr:cNvPr id="238" name="直線コネクタ 237"/>
        <xdr:cNvCxnSpPr/>
      </xdr:nvCxnSpPr>
      <xdr:spPr>
        <a:xfrm flipV="1">
          <a:off x="2908300" y="16912540"/>
          <a:ext cx="889000" cy="5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169320</xdr:rowOff>
    </xdr:from>
    <xdr:to>
      <xdr:col>4</xdr:col>
      <xdr:colOff>155575</xdr:colOff>
      <xdr:row>99</xdr:row>
      <xdr:rowOff>72165</xdr:rowOff>
    </xdr:to>
    <xdr:cxnSp macro="">
      <xdr:nvCxnSpPr>
        <xdr:cNvPr id="241" name="直線コネクタ 240"/>
        <xdr:cNvCxnSpPr/>
      </xdr:nvCxnSpPr>
      <xdr:spPr>
        <a:xfrm flipV="1">
          <a:off x="2019300" y="169714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72165</xdr:rowOff>
    </xdr:from>
    <xdr:to>
      <xdr:col>2</xdr:col>
      <xdr:colOff>638175</xdr:colOff>
      <xdr:row>99</xdr:row>
      <xdr:rowOff>106046</xdr:rowOff>
    </xdr:to>
    <xdr:cxnSp macro="">
      <xdr:nvCxnSpPr>
        <xdr:cNvPr id="244" name="直線コネクタ 243"/>
        <xdr:cNvCxnSpPr/>
      </xdr:nvCxnSpPr>
      <xdr:spPr>
        <a:xfrm flipV="1">
          <a:off x="1130300" y="17045715"/>
          <a:ext cx="8890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168763</xdr:rowOff>
    </xdr:from>
    <xdr:to>
      <xdr:col>6</xdr:col>
      <xdr:colOff>561975</xdr:colOff>
      <xdr:row>98</xdr:row>
      <xdr:rowOff>98913</xdr:rowOff>
    </xdr:to>
    <xdr:sp macro="" textlink="">
      <xdr:nvSpPr>
        <xdr:cNvPr id="254" name="円/楕円 253"/>
        <xdr:cNvSpPr/>
      </xdr:nvSpPr>
      <xdr:spPr>
        <a:xfrm>
          <a:off x="4584700" y="167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83690</xdr:rowOff>
    </xdr:from>
    <xdr:ext cx="534377" cy="259045"/>
    <xdr:sp macro="" textlink="">
      <xdr:nvSpPr>
        <xdr:cNvPr id="255" name="扶助費該当値テキスト"/>
        <xdr:cNvSpPr txBox="1"/>
      </xdr:nvSpPr>
      <xdr:spPr>
        <a:xfrm>
          <a:off x="4686300" y="1671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59640</xdr:rowOff>
    </xdr:from>
    <xdr:to>
      <xdr:col>5</xdr:col>
      <xdr:colOff>409575</xdr:colOff>
      <xdr:row>98</xdr:row>
      <xdr:rowOff>161240</xdr:rowOff>
    </xdr:to>
    <xdr:sp macro="" textlink="">
      <xdr:nvSpPr>
        <xdr:cNvPr id="256" name="円/楕円 255"/>
        <xdr:cNvSpPr/>
      </xdr:nvSpPr>
      <xdr:spPr>
        <a:xfrm>
          <a:off x="3746500" y="168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152367</xdr:rowOff>
    </xdr:from>
    <xdr:ext cx="534377" cy="259045"/>
    <xdr:sp macro="" textlink="">
      <xdr:nvSpPr>
        <xdr:cNvPr id="257" name="テキスト ボックス 256"/>
        <xdr:cNvSpPr txBox="1"/>
      </xdr:nvSpPr>
      <xdr:spPr>
        <a:xfrm>
          <a:off x="3530111" y="169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118520</xdr:rowOff>
    </xdr:from>
    <xdr:to>
      <xdr:col>4</xdr:col>
      <xdr:colOff>206375</xdr:colOff>
      <xdr:row>99</xdr:row>
      <xdr:rowOff>48670</xdr:rowOff>
    </xdr:to>
    <xdr:sp macro="" textlink="">
      <xdr:nvSpPr>
        <xdr:cNvPr id="258" name="円/楕円 257"/>
        <xdr:cNvSpPr/>
      </xdr:nvSpPr>
      <xdr:spPr>
        <a:xfrm>
          <a:off x="2857500" y="169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39797</xdr:rowOff>
    </xdr:from>
    <xdr:ext cx="534377" cy="259045"/>
    <xdr:sp macro="" textlink="">
      <xdr:nvSpPr>
        <xdr:cNvPr id="259" name="テキスト ボックス 258"/>
        <xdr:cNvSpPr txBox="1"/>
      </xdr:nvSpPr>
      <xdr:spPr>
        <a:xfrm>
          <a:off x="2641111" y="170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21365</xdr:rowOff>
    </xdr:from>
    <xdr:to>
      <xdr:col>3</xdr:col>
      <xdr:colOff>3175</xdr:colOff>
      <xdr:row>99</xdr:row>
      <xdr:rowOff>122965</xdr:rowOff>
    </xdr:to>
    <xdr:sp macro="" textlink="">
      <xdr:nvSpPr>
        <xdr:cNvPr id="260" name="円/楕円 259"/>
        <xdr:cNvSpPr/>
      </xdr:nvSpPr>
      <xdr:spPr>
        <a:xfrm>
          <a:off x="1968500" y="169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114092</xdr:rowOff>
    </xdr:from>
    <xdr:ext cx="534377" cy="259045"/>
    <xdr:sp macro="" textlink="">
      <xdr:nvSpPr>
        <xdr:cNvPr id="261" name="テキスト ボックス 260"/>
        <xdr:cNvSpPr txBox="1"/>
      </xdr:nvSpPr>
      <xdr:spPr>
        <a:xfrm>
          <a:off x="1752111" y="170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55246</xdr:rowOff>
    </xdr:from>
    <xdr:to>
      <xdr:col>1</xdr:col>
      <xdr:colOff>485775</xdr:colOff>
      <xdr:row>99</xdr:row>
      <xdr:rowOff>156846</xdr:rowOff>
    </xdr:to>
    <xdr:sp macro="" textlink="">
      <xdr:nvSpPr>
        <xdr:cNvPr id="262" name="円/楕円 261"/>
        <xdr:cNvSpPr/>
      </xdr:nvSpPr>
      <xdr:spPr>
        <a:xfrm>
          <a:off x="1079500" y="170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147973</xdr:rowOff>
    </xdr:from>
    <xdr:ext cx="534377" cy="259045"/>
    <xdr:sp macro="" textlink="">
      <xdr:nvSpPr>
        <xdr:cNvPr id="263" name="テキスト ボックス 262"/>
        <xdr:cNvSpPr txBox="1"/>
      </xdr:nvSpPr>
      <xdr:spPr>
        <a:xfrm>
          <a:off x="863111" y="171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108153</xdr:rowOff>
    </xdr:from>
    <xdr:to>
      <xdr:col>15</xdr:col>
      <xdr:colOff>180975</xdr:colOff>
      <xdr:row>32</xdr:row>
      <xdr:rowOff>116116</xdr:rowOff>
    </xdr:to>
    <xdr:cxnSp macro="">
      <xdr:nvCxnSpPr>
        <xdr:cNvPr id="293" name="直線コネクタ 292"/>
        <xdr:cNvCxnSpPr/>
      </xdr:nvCxnSpPr>
      <xdr:spPr>
        <a:xfrm>
          <a:off x="9639300" y="5594553"/>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55461</xdr:rowOff>
    </xdr:from>
    <xdr:to>
      <xdr:col>14</xdr:col>
      <xdr:colOff>28575</xdr:colOff>
      <xdr:row>32</xdr:row>
      <xdr:rowOff>108153</xdr:rowOff>
    </xdr:to>
    <xdr:cxnSp macro="">
      <xdr:nvCxnSpPr>
        <xdr:cNvPr id="296" name="直線コネクタ 295"/>
        <xdr:cNvCxnSpPr/>
      </xdr:nvCxnSpPr>
      <xdr:spPr>
        <a:xfrm>
          <a:off x="8750300" y="5541861"/>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55461</xdr:rowOff>
    </xdr:from>
    <xdr:to>
      <xdr:col>12</xdr:col>
      <xdr:colOff>511175</xdr:colOff>
      <xdr:row>33</xdr:row>
      <xdr:rowOff>3035</xdr:rowOff>
    </xdr:to>
    <xdr:cxnSp macro="">
      <xdr:nvCxnSpPr>
        <xdr:cNvPr id="299" name="直線コネクタ 298"/>
        <xdr:cNvCxnSpPr/>
      </xdr:nvCxnSpPr>
      <xdr:spPr>
        <a:xfrm flipV="1">
          <a:off x="7861300" y="5541861"/>
          <a:ext cx="889000" cy="1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3035</xdr:rowOff>
    </xdr:from>
    <xdr:to>
      <xdr:col>11</xdr:col>
      <xdr:colOff>307975</xdr:colOff>
      <xdr:row>33</xdr:row>
      <xdr:rowOff>74282</xdr:rowOff>
    </xdr:to>
    <xdr:cxnSp macro="">
      <xdr:nvCxnSpPr>
        <xdr:cNvPr id="302" name="直線コネクタ 301"/>
        <xdr:cNvCxnSpPr/>
      </xdr:nvCxnSpPr>
      <xdr:spPr>
        <a:xfrm flipV="1">
          <a:off x="6972300" y="5660885"/>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39971</xdr:rowOff>
    </xdr:from>
    <xdr:ext cx="534377" cy="259045"/>
    <xdr:sp macro="" textlink="">
      <xdr:nvSpPr>
        <xdr:cNvPr id="304" name="テキスト ボックス 303"/>
        <xdr:cNvSpPr txBox="1"/>
      </xdr:nvSpPr>
      <xdr:spPr>
        <a:xfrm>
          <a:off x="7594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97083</xdr:rowOff>
    </xdr:from>
    <xdr:ext cx="534377" cy="259045"/>
    <xdr:sp macro="" textlink="">
      <xdr:nvSpPr>
        <xdr:cNvPr id="306" name="テキスト ボックス 305"/>
        <xdr:cNvSpPr txBox="1"/>
      </xdr:nvSpPr>
      <xdr:spPr>
        <a:xfrm>
          <a:off x="6705111" y="59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65316</xdr:rowOff>
    </xdr:from>
    <xdr:to>
      <xdr:col>15</xdr:col>
      <xdr:colOff>231775</xdr:colOff>
      <xdr:row>32</xdr:row>
      <xdr:rowOff>166916</xdr:rowOff>
    </xdr:to>
    <xdr:sp macro="" textlink="">
      <xdr:nvSpPr>
        <xdr:cNvPr id="312" name="円/楕円 311"/>
        <xdr:cNvSpPr/>
      </xdr:nvSpPr>
      <xdr:spPr>
        <a:xfrm>
          <a:off x="10426700" y="55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88193</xdr:rowOff>
    </xdr:from>
    <xdr:ext cx="534377" cy="259045"/>
    <xdr:sp macro="" textlink="">
      <xdr:nvSpPr>
        <xdr:cNvPr id="313" name="補助費等該当値テキスト"/>
        <xdr:cNvSpPr txBox="1"/>
      </xdr:nvSpPr>
      <xdr:spPr>
        <a:xfrm>
          <a:off x="10528300" y="540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39,619</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57353</xdr:rowOff>
    </xdr:from>
    <xdr:to>
      <xdr:col>14</xdr:col>
      <xdr:colOff>79375</xdr:colOff>
      <xdr:row>32</xdr:row>
      <xdr:rowOff>158953</xdr:rowOff>
    </xdr:to>
    <xdr:sp macro="" textlink="">
      <xdr:nvSpPr>
        <xdr:cNvPr id="314" name="円/楕円 313"/>
        <xdr:cNvSpPr/>
      </xdr:nvSpPr>
      <xdr:spPr>
        <a:xfrm>
          <a:off x="9588500" y="55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4030</xdr:rowOff>
    </xdr:from>
    <xdr:ext cx="534377" cy="259045"/>
    <xdr:sp macro="" textlink="">
      <xdr:nvSpPr>
        <xdr:cNvPr id="315" name="テキスト ボックス 314"/>
        <xdr:cNvSpPr txBox="1"/>
      </xdr:nvSpPr>
      <xdr:spPr>
        <a:xfrm>
          <a:off x="9372111" y="53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4661</xdr:rowOff>
    </xdr:from>
    <xdr:to>
      <xdr:col>12</xdr:col>
      <xdr:colOff>561975</xdr:colOff>
      <xdr:row>32</xdr:row>
      <xdr:rowOff>106261</xdr:rowOff>
    </xdr:to>
    <xdr:sp macro="" textlink="">
      <xdr:nvSpPr>
        <xdr:cNvPr id="316" name="円/楕円 315"/>
        <xdr:cNvSpPr/>
      </xdr:nvSpPr>
      <xdr:spPr>
        <a:xfrm>
          <a:off x="8699500" y="549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122788</xdr:rowOff>
    </xdr:from>
    <xdr:ext cx="534377" cy="259045"/>
    <xdr:sp macro="" textlink="">
      <xdr:nvSpPr>
        <xdr:cNvPr id="317" name="テキスト ボックス 316"/>
        <xdr:cNvSpPr txBox="1"/>
      </xdr:nvSpPr>
      <xdr:spPr>
        <a:xfrm>
          <a:off x="8483111" y="526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123685</xdr:rowOff>
    </xdr:from>
    <xdr:to>
      <xdr:col>11</xdr:col>
      <xdr:colOff>358775</xdr:colOff>
      <xdr:row>33</xdr:row>
      <xdr:rowOff>53835</xdr:rowOff>
    </xdr:to>
    <xdr:sp macro="" textlink="">
      <xdr:nvSpPr>
        <xdr:cNvPr id="318" name="円/楕円 317"/>
        <xdr:cNvSpPr/>
      </xdr:nvSpPr>
      <xdr:spPr>
        <a:xfrm>
          <a:off x="7810500" y="56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70362</xdr:rowOff>
    </xdr:from>
    <xdr:ext cx="534377" cy="259045"/>
    <xdr:sp macro="" textlink="">
      <xdr:nvSpPr>
        <xdr:cNvPr id="319" name="テキスト ボックス 318"/>
        <xdr:cNvSpPr txBox="1"/>
      </xdr:nvSpPr>
      <xdr:spPr>
        <a:xfrm>
          <a:off x="7594111" y="538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23482</xdr:rowOff>
    </xdr:from>
    <xdr:to>
      <xdr:col>10</xdr:col>
      <xdr:colOff>155575</xdr:colOff>
      <xdr:row>33</xdr:row>
      <xdr:rowOff>125082</xdr:rowOff>
    </xdr:to>
    <xdr:sp macro="" textlink="">
      <xdr:nvSpPr>
        <xdr:cNvPr id="320" name="円/楕円 319"/>
        <xdr:cNvSpPr/>
      </xdr:nvSpPr>
      <xdr:spPr>
        <a:xfrm>
          <a:off x="6921500" y="56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141609</xdr:rowOff>
    </xdr:from>
    <xdr:ext cx="534377" cy="259045"/>
    <xdr:sp macro="" textlink="">
      <xdr:nvSpPr>
        <xdr:cNvPr id="321" name="テキスト ボックス 320"/>
        <xdr:cNvSpPr txBox="1"/>
      </xdr:nvSpPr>
      <xdr:spPr>
        <a:xfrm>
          <a:off x="6705111" y="545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84855</xdr:rowOff>
    </xdr:from>
    <xdr:to>
      <xdr:col>15</xdr:col>
      <xdr:colOff>180975</xdr:colOff>
      <xdr:row>58</xdr:row>
      <xdr:rowOff>142157</xdr:rowOff>
    </xdr:to>
    <xdr:cxnSp macro="">
      <xdr:nvCxnSpPr>
        <xdr:cNvPr id="351" name="直線コネクタ 350"/>
        <xdr:cNvCxnSpPr/>
      </xdr:nvCxnSpPr>
      <xdr:spPr>
        <a:xfrm>
          <a:off x="9639300" y="9857505"/>
          <a:ext cx="838200" cy="2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84855</xdr:rowOff>
    </xdr:from>
    <xdr:to>
      <xdr:col>14</xdr:col>
      <xdr:colOff>28575</xdr:colOff>
      <xdr:row>58</xdr:row>
      <xdr:rowOff>19190</xdr:rowOff>
    </xdr:to>
    <xdr:cxnSp macro="">
      <xdr:nvCxnSpPr>
        <xdr:cNvPr id="354" name="直線コネクタ 353"/>
        <xdr:cNvCxnSpPr/>
      </xdr:nvCxnSpPr>
      <xdr:spPr>
        <a:xfrm flipV="1">
          <a:off x="8750300" y="9857505"/>
          <a:ext cx="889000" cy="10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19190</xdr:rowOff>
    </xdr:from>
    <xdr:to>
      <xdr:col>12</xdr:col>
      <xdr:colOff>511175</xdr:colOff>
      <xdr:row>58</xdr:row>
      <xdr:rowOff>60985</xdr:rowOff>
    </xdr:to>
    <xdr:cxnSp macro="">
      <xdr:nvCxnSpPr>
        <xdr:cNvPr id="357" name="直線コネクタ 356"/>
        <xdr:cNvCxnSpPr/>
      </xdr:nvCxnSpPr>
      <xdr:spPr>
        <a:xfrm flipV="1">
          <a:off x="7861300" y="9963290"/>
          <a:ext cx="889000" cy="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60985</xdr:rowOff>
    </xdr:from>
    <xdr:to>
      <xdr:col>11</xdr:col>
      <xdr:colOff>307975</xdr:colOff>
      <xdr:row>59</xdr:row>
      <xdr:rowOff>25419</xdr:rowOff>
    </xdr:to>
    <xdr:cxnSp macro="">
      <xdr:nvCxnSpPr>
        <xdr:cNvPr id="360" name="直線コネクタ 359"/>
        <xdr:cNvCxnSpPr/>
      </xdr:nvCxnSpPr>
      <xdr:spPr>
        <a:xfrm flipV="1">
          <a:off x="6972300" y="10005085"/>
          <a:ext cx="889000" cy="13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91357</xdr:rowOff>
    </xdr:from>
    <xdr:to>
      <xdr:col>15</xdr:col>
      <xdr:colOff>231775</xdr:colOff>
      <xdr:row>59</xdr:row>
      <xdr:rowOff>21507</xdr:rowOff>
    </xdr:to>
    <xdr:sp macro="" textlink="">
      <xdr:nvSpPr>
        <xdr:cNvPr id="370" name="円/楕円 369"/>
        <xdr:cNvSpPr/>
      </xdr:nvSpPr>
      <xdr:spPr>
        <a:xfrm>
          <a:off x="10426700" y="100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6284</xdr:rowOff>
    </xdr:from>
    <xdr:ext cx="534377" cy="259045"/>
    <xdr:sp macro="" textlink="">
      <xdr:nvSpPr>
        <xdr:cNvPr id="371" name="普通建設事業費該当値テキスト"/>
        <xdr:cNvSpPr txBox="1"/>
      </xdr:nvSpPr>
      <xdr:spPr>
        <a:xfrm>
          <a:off x="10528300" y="99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34055</xdr:rowOff>
    </xdr:from>
    <xdr:to>
      <xdr:col>14</xdr:col>
      <xdr:colOff>79375</xdr:colOff>
      <xdr:row>57</xdr:row>
      <xdr:rowOff>135655</xdr:rowOff>
    </xdr:to>
    <xdr:sp macro="" textlink="">
      <xdr:nvSpPr>
        <xdr:cNvPr id="372" name="円/楕円 371"/>
        <xdr:cNvSpPr/>
      </xdr:nvSpPr>
      <xdr:spPr>
        <a:xfrm>
          <a:off x="9588500" y="9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126782</xdr:rowOff>
    </xdr:from>
    <xdr:ext cx="534377" cy="259045"/>
    <xdr:sp macro="" textlink="">
      <xdr:nvSpPr>
        <xdr:cNvPr id="373" name="テキスト ボックス 372"/>
        <xdr:cNvSpPr txBox="1"/>
      </xdr:nvSpPr>
      <xdr:spPr>
        <a:xfrm>
          <a:off x="9372111" y="98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139840</xdr:rowOff>
    </xdr:from>
    <xdr:to>
      <xdr:col>12</xdr:col>
      <xdr:colOff>561975</xdr:colOff>
      <xdr:row>58</xdr:row>
      <xdr:rowOff>69990</xdr:rowOff>
    </xdr:to>
    <xdr:sp macro="" textlink="">
      <xdr:nvSpPr>
        <xdr:cNvPr id="374" name="円/楕円 373"/>
        <xdr:cNvSpPr/>
      </xdr:nvSpPr>
      <xdr:spPr>
        <a:xfrm>
          <a:off x="8699500" y="99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61117</xdr:rowOff>
    </xdr:from>
    <xdr:ext cx="534377" cy="259045"/>
    <xdr:sp macro="" textlink="">
      <xdr:nvSpPr>
        <xdr:cNvPr id="375" name="テキスト ボックス 374"/>
        <xdr:cNvSpPr txBox="1"/>
      </xdr:nvSpPr>
      <xdr:spPr>
        <a:xfrm>
          <a:off x="8483111" y="100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10185</xdr:rowOff>
    </xdr:from>
    <xdr:to>
      <xdr:col>11</xdr:col>
      <xdr:colOff>358775</xdr:colOff>
      <xdr:row>58</xdr:row>
      <xdr:rowOff>111785</xdr:rowOff>
    </xdr:to>
    <xdr:sp macro="" textlink="">
      <xdr:nvSpPr>
        <xdr:cNvPr id="376" name="円/楕円 375"/>
        <xdr:cNvSpPr/>
      </xdr:nvSpPr>
      <xdr:spPr>
        <a:xfrm>
          <a:off x="7810500" y="99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102912</xdr:rowOff>
    </xdr:from>
    <xdr:ext cx="534377" cy="259045"/>
    <xdr:sp macro="" textlink="">
      <xdr:nvSpPr>
        <xdr:cNvPr id="377" name="テキスト ボックス 376"/>
        <xdr:cNvSpPr txBox="1"/>
      </xdr:nvSpPr>
      <xdr:spPr>
        <a:xfrm>
          <a:off x="7594111" y="100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146069</xdr:rowOff>
    </xdr:from>
    <xdr:to>
      <xdr:col>10</xdr:col>
      <xdr:colOff>155575</xdr:colOff>
      <xdr:row>59</xdr:row>
      <xdr:rowOff>76219</xdr:rowOff>
    </xdr:to>
    <xdr:sp macro="" textlink="">
      <xdr:nvSpPr>
        <xdr:cNvPr id="378" name="円/楕円 377"/>
        <xdr:cNvSpPr/>
      </xdr:nvSpPr>
      <xdr:spPr>
        <a:xfrm>
          <a:off x="6921500" y="100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67346</xdr:rowOff>
    </xdr:from>
    <xdr:ext cx="534377" cy="259045"/>
    <xdr:sp macro="" textlink="">
      <xdr:nvSpPr>
        <xdr:cNvPr id="379" name="テキスト ボックス 378"/>
        <xdr:cNvSpPr txBox="1"/>
      </xdr:nvSpPr>
      <xdr:spPr>
        <a:xfrm>
          <a:off x="6705111" y="1018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144081</xdr:rowOff>
    </xdr:from>
    <xdr:to>
      <xdr:col>15</xdr:col>
      <xdr:colOff>180975</xdr:colOff>
      <xdr:row>79</xdr:row>
      <xdr:rowOff>44450</xdr:rowOff>
    </xdr:to>
    <xdr:cxnSp macro="">
      <xdr:nvCxnSpPr>
        <xdr:cNvPr id="408" name="直線コネクタ 407"/>
        <xdr:cNvCxnSpPr/>
      </xdr:nvCxnSpPr>
      <xdr:spPr>
        <a:xfrm flipV="1">
          <a:off x="9639300" y="13174281"/>
          <a:ext cx="838200" cy="4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136195</xdr:rowOff>
    </xdr:from>
    <xdr:to>
      <xdr:col>14</xdr:col>
      <xdr:colOff>28575</xdr:colOff>
      <xdr:row>79</xdr:row>
      <xdr:rowOff>44450</xdr:rowOff>
    </xdr:to>
    <xdr:cxnSp macro="">
      <xdr:nvCxnSpPr>
        <xdr:cNvPr id="411" name="直線コネクタ 410"/>
        <xdr:cNvCxnSpPr/>
      </xdr:nvCxnSpPr>
      <xdr:spPr>
        <a:xfrm>
          <a:off x="8750300" y="13166395"/>
          <a:ext cx="889000" cy="4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93281</xdr:rowOff>
    </xdr:from>
    <xdr:to>
      <xdr:col>15</xdr:col>
      <xdr:colOff>231775</xdr:colOff>
      <xdr:row>77</xdr:row>
      <xdr:rowOff>23431</xdr:rowOff>
    </xdr:to>
    <xdr:sp macro="" textlink="">
      <xdr:nvSpPr>
        <xdr:cNvPr id="421" name="円/楕円 420"/>
        <xdr:cNvSpPr/>
      </xdr:nvSpPr>
      <xdr:spPr>
        <a:xfrm>
          <a:off x="10426700" y="131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116158</xdr:rowOff>
    </xdr:from>
    <xdr:ext cx="534377" cy="259045"/>
    <xdr:sp macro="" textlink="">
      <xdr:nvSpPr>
        <xdr:cNvPr id="422" name="普通建設事業費 （ うち新規整備　）該当値テキスト"/>
        <xdr:cNvSpPr txBox="1"/>
      </xdr:nvSpPr>
      <xdr:spPr>
        <a:xfrm>
          <a:off x="10528300" y="129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3" name="円/楕円 422"/>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4" name="テキスト ボックス 423"/>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85395</xdr:rowOff>
    </xdr:from>
    <xdr:to>
      <xdr:col>12</xdr:col>
      <xdr:colOff>561975</xdr:colOff>
      <xdr:row>77</xdr:row>
      <xdr:rowOff>15545</xdr:rowOff>
    </xdr:to>
    <xdr:sp macro="" textlink="">
      <xdr:nvSpPr>
        <xdr:cNvPr id="425" name="円/楕円 424"/>
        <xdr:cNvSpPr/>
      </xdr:nvSpPr>
      <xdr:spPr>
        <a:xfrm>
          <a:off x="8699500" y="131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6672</xdr:rowOff>
    </xdr:from>
    <xdr:ext cx="534377" cy="259045"/>
    <xdr:sp macro="" textlink="">
      <xdr:nvSpPr>
        <xdr:cNvPr id="426" name="テキスト ボックス 425"/>
        <xdr:cNvSpPr txBox="1"/>
      </xdr:nvSpPr>
      <xdr:spPr>
        <a:xfrm>
          <a:off x="8483111" y="132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87694</xdr:rowOff>
    </xdr:from>
    <xdr:to>
      <xdr:col>15</xdr:col>
      <xdr:colOff>180975</xdr:colOff>
      <xdr:row>98</xdr:row>
      <xdr:rowOff>63252</xdr:rowOff>
    </xdr:to>
    <xdr:cxnSp macro="">
      <xdr:nvCxnSpPr>
        <xdr:cNvPr id="455" name="直線コネクタ 454"/>
        <xdr:cNvCxnSpPr/>
      </xdr:nvCxnSpPr>
      <xdr:spPr>
        <a:xfrm>
          <a:off x="9639300" y="16375444"/>
          <a:ext cx="838200" cy="48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87694</xdr:rowOff>
    </xdr:from>
    <xdr:to>
      <xdr:col>14</xdr:col>
      <xdr:colOff>28575</xdr:colOff>
      <xdr:row>97</xdr:row>
      <xdr:rowOff>163531</xdr:rowOff>
    </xdr:to>
    <xdr:cxnSp macro="">
      <xdr:nvCxnSpPr>
        <xdr:cNvPr id="458" name="直線コネクタ 457"/>
        <xdr:cNvCxnSpPr/>
      </xdr:nvCxnSpPr>
      <xdr:spPr>
        <a:xfrm flipV="1">
          <a:off x="8750300" y="16375444"/>
          <a:ext cx="889000" cy="4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12452</xdr:rowOff>
    </xdr:from>
    <xdr:to>
      <xdr:col>15</xdr:col>
      <xdr:colOff>231775</xdr:colOff>
      <xdr:row>98</xdr:row>
      <xdr:rowOff>114052</xdr:rowOff>
    </xdr:to>
    <xdr:sp macro="" textlink="">
      <xdr:nvSpPr>
        <xdr:cNvPr id="468" name="円/楕円 467"/>
        <xdr:cNvSpPr/>
      </xdr:nvSpPr>
      <xdr:spPr>
        <a:xfrm>
          <a:off x="10426700" y="168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98829</xdr:rowOff>
    </xdr:from>
    <xdr:ext cx="469744" cy="259045"/>
    <xdr:sp macro="" textlink="">
      <xdr:nvSpPr>
        <xdr:cNvPr id="469" name="普通建設事業費 （ うち更新整備　）該当値テキスト"/>
        <xdr:cNvSpPr txBox="1"/>
      </xdr:nvSpPr>
      <xdr:spPr>
        <a:xfrm>
          <a:off x="10528300" y="1672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36894</xdr:rowOff>
    </xdr:from>
    <xdr:to>
      <xdr:col>14</xdr:col>
      <xdr:colOff>79375</xdr:colOff>
      <xdr:row>95</xdr:row>
      <xdr:rowOff>138494</xdr:rowOff>
    </xdr:to>
    <xdr:sp macro="" textlink="">
      <xdr:nvSpPr>
        <xdr:cNvPr id="470" name="円/楕円 469"/>
        <xdr:cNvSpPr/>
      </xdr:nvSpPr>
      <xdr:spPr>
        <a:xfrm>
          <a:off x="9588500" y="163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155021</xdr:rowOff>
    </xdr:from>
    <xdr:ext cx="534377" cy="259045"/>
    <xdr:sp macro="" textlink="">
      <xdr:nvSpPr>
        <xdr:cNvPr id="471" name="テキスト ボックス 470"/>
        <xdr:cNvSpPr txBox="1"/>
      </xdr:nvSpPr>
      <xdr:spPr>
        <a:xfrm>
          <a:off x="9372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112731</xdr:rowOff>
    </xdr:from>
    <xdr:to>
      <xdr:col>12</xdr:col>
      <xdr:colOff>561975</xdr:colOff>
      <xdr:row>98</xdr:row>
      <xdr:rowOff>42881</xdr:rowOff>
    </xdr:to>
    <xdr:sp macro="" textlink="">
      <xdr:nvSpPr>
        <xdr:cNvPr id="472" name="円/楕円 471"/>
        <xdr:cNvSpPr/>
      </xdr:nvSpPr>
      <xdr:spPr>
        <a:xfrm>
          <a:off x="8699500" y="167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34008</xdr:rowOff>
    </xdr:from>
    <xdr:ext cx="534377" cy="259045"/>
    <xdr:sp macro="" textlink="">
      <xdr:nvSpPr>
        <xdr:cNvPr id="473" name="テキスト ボックス 472"/>
        <xdr:cNvSpPr txBox="1"/>
      </xdr:nvSpPr>
      <xdr:spPr>
        <a:xfrm>
          <a:off x="8483111" y="1683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91074</xdr:rowOff>
    </xdr:from>
    <xdr:to>
      <xdr:col>19</xdr:col>
      <xdr:colOff>644525</xdr:colOff>
      <xdr:row>39</xdr:row>
      <xdr:rowOff>98878</xdr:rowOff>
    </xdr:to>
    <xdr:cxnSp macro="">
      <xdr:nvCxnSpPr>
        <xdr:cNvPr id="513" name="直線コネクタ 512"/>
        <xdr:cNvCxnSpPr/>
      </xdr:nvCxnSpPr>
      <xdr:spPr>
        <a:xfrm>
          <a:off x="12814300" y="6777624"/>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40274</xdr:rowOff>
    </xdr:from>
    <xdr:to>
      <xdr:col>18</xdr:col>
      <xdr:colOff>492125</xdr:colOff>
      <xdr:row>39</xdr:row>
      <xdr:rowOff>141874</xdr:rowOff>
    </xdr:to>
    <xdr:sp macro="" textlink="">
      <xdr:nvSpPr>
        <xdr:cNvPr id="531" name="円/楕円 530"/>
        <xdr:cNvSpPr/>
      </xdr:nvSpPr>
      <xdr:spPr>
        <a:xfrm>
          <a:off x="12763500" y="67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133001</xdr:rowOff>
    </xdr:from>
    <xdr:ext cx="378565" cy="259045"/>
    <xdr:sp macro="" textlink="">
      <xdr:nvSpPr>
        <xdr:cNvPr id="532" name="テキスト ボックス 531"/>
        <xdr:cNvSpPr txBox="1"/>
      </xdr:nvSpPr>
      <xdr:spPr>
        <a:xfrm>
          <a:off x="12625017" y="6819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110306</xdr:rowOff>
    </xdr:from>
    <xdr:to>
      <xdr:col>23</xdr:col>
      <xdr:colOff>517525</xdr:colOff>
      <xdr:row>75</xdr:row>
      <xdr:rowOff>133109</xdr:rowOff>
    </xdr:to>
    <xdr:cxnSp macro="">
      <xdr:nvCxnSpPr>
        <xdr:cNvPr id="610" name="直線コネクタ 609"/>
        <xdr:cNvCxnSpPr/>
      </xdr:nvCxnSpPr>
      <xdr:spPr>
        <a:xfrm flipV="1">
          <a:off x="15481300" y="12969056"/>
          <a:ext cx="8382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97752</xdr:rowOff>
    </xdr:from>
    <xdr:to>
      <xdr:col>22</xdr:col>
      <xdr:colOff>365125</xdr:colOff>
      <xdr:row>75</xdr:row>
      <xdr:rowOff>133109</xdr:rowOff>
    </xdr:to>
    <xdr:cxnSp macro="">
      <xdr:nvCxnSpPr>
        <xdr:cNvPr id="613" name="直線コネクタ 612"/>
        <xdr:cNvCxnSpPr/>
      </xdr:nvCxnSpPr>
      <xdr:spPr>
        <a:xfrm>
          <a:off x="14592300" y="12956502"/>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5" name="テキスト ボックス 614"/>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66148</xdr:rowOff>
    </xdr:from>
    <xdr:to>
      <xdr:col>21</xdr:col>
      <xdr:colOff>161925</xdr:colOff>
      <xdr:row>75</xdr:row>
      <xdr:rowOff>97752</xdr:rowOff>
    </xdr:to>
    <xdr:cxnSp macro="">
      <xdr:nvCxnSpPr>
        <xdr:cNvPr id="616" name="直線コネクタ 615"/>
        <xdr:cNvCxnSpPr/>
      </xdr:nvCxnSpPr>
      <xdr:spPr>
        <a:xfrm>
          <a:off x="13703300" y="12924898"/>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66148</xdr:rowOff>
    </xdr:from>
    <xdr:to>
      <xdr:col>19</xdr:col>
      <xdr:colOff>644525</xdr:colOff>
      <xdr:row>75</xdr:row>
      <xdr:rowOff>107639</xdr:rowOff>
    </xdr:to>
    <xdr:cxnSp macro="">
      <xdr:nvCxnSpPr>
        <xdr:cNvPr id="619" name="直線コネクタ 618"/>
        <xdr:cNvCxnSpPr/>
      </xdr:nvCxnSpPr>
      <xdr:spPr>
        <a:xfrm flipV="1">
          <a:off x="12814300" y="12924898"/>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59506</xdr:rowOff>
    </xdr:from>
    <xdr:to>
      <xdr:col>23</xdr:col>
      <xdr:colOff>568325</xdr:colOff>
      <xdr:row>75</xdr:row>
      <xdr:rowOff>161106</xdr:rowOff>
    </xdr:to>
    <xdr:sp macro="" textlink="">
      <xdr:nvSpPr>
        <xdr:cNvPr id="629" name="円/楕円 628"/>
        <xdr:cNvSpPr/>
      </xdr:nvSpPr>
      <xdr:spPr>
        <a:xfrm>
          <a:off x="16268700" y="129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82383</xdr:rowOff>
    </xdr:from>
    <xdr:ext cx="534377" cy="259045"/>
    <xdr:sp macro="" textlink="">
      <xdr:nvSpPr>
        <xdr:cNvPr id="630" name="公債費該当値テキスト"/>
        <xdr:cNvSpPr txBox="1"/>
      </xdr:nvSpPr>
      <xdr:spPr>
        <a:xfrm>
          <a:off x="16370300" y="127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82309</xdr:rowOff>
    </xdr:from>
    <xdr:to>
      <xdr:col>22</xdr:col>
      <xdr:colOff>415925</xdr:colOff>
      <xdr:row>76</xdr:row>
      <xdr:rowOff>12458</xdr:rowOff>
    </xdr:to>
    <xdr:sp macro="" textlink="">
      <xdr:nvSpPr>
        <xdr:cNvPr id="631" name="円/楕円 630"/>
        <xdr:cNvSpPr/>
      </xdr:nvSpPr>
      <xdr:spPr>
        <a:xfrm>
          <a:off x="154305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28986</xdr:rowOff>
    </xdr:from>
    <xdr:ext cx="534377" cy="259045"/>
    <xdr:sp macro="" textlink="">
      <xdr:nvSpPr>
        <xdr:cNvPr id="632" name="テキスト ボックス 631"/>
        <xdr:cNvSpPr txBox="1"/>
      </xdr:nvSpPr>
      <xdr:spPr>
        <a:xfrm>
          <a:off x="15214111" y="127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46952</xdr:rowOff>
    </xdr:from>
    <xdr:to>
      <xdr:col>21</xdr:col>
      <xdr:colOff>212725</xdr:colOff>
      <xdr:row>75</xdr:row>
      <xdr:rowOff>148552</xdr:rowOff>
    </xdr:to>
    <xdr:sp macro="" textlink="">
      <xdr:nvSpPr>
        <xdr:cNvPr id="633" name="円/楕円 632"/>
        <xdr:cNvSpPr/>
      </xdr:nvSpPr>
      <xdr:spPr>
        <a:xfrm>
          <a:off x="14541500" y="129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165079</xdr:rowOff>
    </xdr:from>
    <xdr:ext cx="534377" cy="259045"/>
    <xdr:sp macro="" textlink="">
      <xdr:nvSpPr>
        <xdr:cNvPr id="634" name="テキスト ボックス 633"/>
        <xdr:cNvSpPr txBox="1"/>
      </xdr:nvSpPr>
      <xdr:spPr>
        <a:xfrm>
          <a:off x="14325111" y="126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15348</xdr:rowOff>
    </xdr:from>
    <xdr:to>
      <xdr:col>20</xdr:col>
      <xdr:colOff>9525</xdr:colOff>
      <xdr:row>75</xdr:row>
      <xdr:rowOff>116948</xdr:rowOff>
    </xdr:to>
    <xdr:sp macro="" textlink="">
      <xdr:nvSpPr>
        <xdr:cNvPr id="635" name="円/楕円 634"/>
        <xdr:cNvSpPr/>
      </xdr:nvSpPr>
      <xdr:spPr>
        <a:xfrm>
          <a:off x="13652500" y="128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133475</xdr:rowOff>
    </xdr:from>
    <xdr:ext cx="534377" cy="259045"/>
    <xdr:sp macro="" textlink="">
      <xdr:nvSpPr>
        <xdr:cNvPr id="636" name="テキスト ボックス 635"/>
        <xdr:cNvSpPr txBox="1"/>
      </xdr:nvSpPr>
      <xdr:spPr>
        <a:xfrm>
          <a:off x="13436111" y="126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56839</xdr:rowOff>
    </xdr:from>
    <xdr:to>
      <xdr:col>18</xdr:col>
      <xdr:colOff>492125</xdr:colOff>
      <xdr:row>75</xdr:row>
      <xdr:rowOff>158440</xdr:rowOff>
    </xdr:to>
    <xdr:sp macro="" textlink="">
      <xdr:nvSpPr>
        <xdr:cNvPr id="637" name="円/楕円 636"/>
        <xdr:cNvSpPr/>
      </xdr:nvSpPr>
      <xdr:spPr>
        <a:xfrm>
          <a:off x="12763500" y="12915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149565</xdr:rowOff>
    </xdr:from>
    <xdr:ext cx="534377" cy="259045"/>
    <xdr:sp macro="" textlink="">
      <xdr:nvSpPr>
        <xdr:cNvPr id="638" name="テキスト ボックス 637"/>
        <xdr:cNvSpPr txBox="1"/>
      </xdr:nvSpPr>
      <xdr:spPr>
        <a:xfrm>
          <a:off x="12547111" y="130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68422</xdr:rowOff>
    </xdr:from>
    <xdr:to>
      <xdr:col>23</xdr:col>
      <xdr:colOff>517525</xdr:colOff>
      <xdr:row>97</xdr:row>
      <xdr:rowOff>113640</xdr:rowOff>
    </xdr:to>
    <xdr:cxnSp macro="">
      <xdr:nvCxnSpPr>
        <xdr:cNvPr id="665" name="直線コネクタ 664"/>
        <xdr:cNvCxnSpPr/>
      </xdr:nvCxnSpPr>
      <xdr:spPr>
        <a:xfrm>
          <a:off x="15481300" y="15498922"/>
          <a:ext cx="838200" cy="124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68422</xdr:rowOff>
    </xdr:from>
    <xdr:to>
      <xdr:col>22</xdr:col>
      <xdr:colOff>365125</xdr:colOff>
      <xdr:row>96</xdr:row>
      <xdr:rowOff>105319</xdr:rowOff>
    </xdr:to>
    <xdr:cxnSp macro="">
      <xdr:nvCxnSpPr>
        <xdr:cNvPr id="668" name="直線コネクタ 667"/>
        <xdr:cNvCxnSpPr/>
      </xdr:nvCxnSpPr>
      <xdr:spPr>
        <a:xfrm flipV="1">
          <a:off x="14592300" y="15498922"/>
          <a:ext cx="889000" cy="10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70" name="テキスト ボックス 669"/>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105319</xdr:rowOff>
    </xdr:from>
    <xdr:to>
      <xdr:col>21</xdr:col>
      <xdr:colOff>161925</xdr:colOff>
      <xdr:row>98</xdr:row>
      <xdr:rowOff>73085</xdr:rowOff>
    </xdr:to>
    <xdr:cxnSp macro="">
      <xdr:nvCxnSpPr>
        <xdr:cNvPr id="671" name="直線コネクタ 670"/>
        <xdr:cNvCxnSpPr/>
      </xdr:nvCxnSpPr>
      <xdr:spPr>
        <a:xfrm flipV="1">
          <a:off x="13703300" y="16564519"/>
          <a:ext cx="889000" cy="31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29287</xdr:rowOff>
    </xdr:from>
    <xdr:to>
      <xdr:col>19</xdr:col>
      <xdr:colOff>644525</xdr:colOff>
      <xdr:row>98</xdr:row>
      <xdr:rowOff>73085</xdr:rowOff>
    </xdr:to>
    <xdr:cxnSp macro="">
      <xdr:nvCxnSpPr>
        <xdr:cNvPr id="674" name="直線コネクタ 673"/>
        <xdr:cNvCxnSpPr/>
      </xdr:nvCxnSpPr>
      <xdr:spPr>
        <a:xfrm>
          <a:off x="12814300" y="16831387"/>
          <a:ext cx="889000" cy="4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62840</xdr:rowOff>
    </xdr:from>
    <xdr:to>
      <xdr:col>23</xdr:col>
      <xdr:colOff>568325</xdr:colOff>
      <xdr:row>97</xdr:row>
      <xdr:rowOff>164440</xdr:rowOff>
    </xdr:to>
    <xdr:sp macro="" textlink="">
      <xdr:nvSpPr>
        <xdr:cNvPr id="684" name="円/楕円 683"/>
        <xdr:cNvSpPr/>
      </xdr:nvSpPr>
      <xdr:spPr>
        <a:xfrm>
          <a:off x="16268700" y="166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41267</xdr:rowOff>
    </xdr:from>
    <xdr:ext cx="469744" cy="259045"/>
    <xdr:sp macro="" textlink="">
      <xdr:nvSpPr>
        <xdr:cNvPr id="685" name="積立金該当値テキスト"/>
        <xdr:cNvSpPr txBox="1"/>
      </xdr:nvSpPr>
      <xdr:spPr>
        <a:xfrm>
          <a:off x="16370300" y="1667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4,320</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17622</xdr:rowOff>
    </xdr:from>
    <xdr:to>
      <xdr:col>22</xdr:col>
      <xdr:colOff>415925</xdr:colOff>
      <xdr:row>90</xdr:row>
      <xdr:rowOff>119222</xdr:rowOff>
    </xdr:to>
    <xdr:sp macro="" textlink="">
      <xdr:nvSpPr>
        <xdr:cNvPr id="686" name="円/楕円 685"/>
        <xdr:cNvSpPr/>
      </xdr:nvSpPr>
      <xdr:spPr>
        <a:xfrm>
          <a:off x="15430500" y="154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135749</xdr:rowOff>
    </xdr:from>
    <xdr:ext cx="534377" cy="259045"/>
    <xdr:sp macro="" textlink="">
      <xdr:nvSpPr>
        <xdr:cNvPr id="687" name="テキスト ボックス 686"/>
        <xdr:cNvSpPr txBox="1"/>
      </xdr:nvSpPr>
      <xdr:spPr>
        <a:xfrm>
          <a:off x="15214111" y="15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54519</xdr:rowOff>
    </xdr:from>
    <xdr:to>
      <xdr:col>21</xdr:col>
      <xdr:colOff>212725</xdr:colOff>
      <xdr:row>96</xdr:row>
      <xdr:rowOff>156119</xdr:rowOff>
    </xdr:to>
    <xdr:sp macro="" textlink="">
      <xdr:nvSpPr>
        <xdr:cNvPr id="688" name="円/楕円 687"/>
        <xdr:cNvSpPr/>
      </xdr:nvSpPr>
      <xdr:spPr>
        <a:xfrm>
          <a:off x="14541500" y="165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147246</xdr:rowOff>
    </xdr:from>
    <xdr:ext cx="469744" cy="259045"/>
    <xdr:sp macro="" textlink="">
      <xdr:nvSpPr>
        <xdr:cNvPr id="689" name="テキスト ボックス 688"/>
        <xdr:cNvSpPr txBox="1"/>
      </xdr:nvSpPr>
      <xdr:spPr>
        <a:xfrm>
          <a:off x="14357427" y="166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22285</xdr:rowOff>
    </xdr:from>
    <xdr:to>
      <xdr:col>20</xdr:col>
      <xdr:colOff>9525</xdr:colOff>
      <xdr:row>98</xdr:row>
      <xdr:rowOff>123885</xdr:rowOff>
    </xdr:to>
    <xdr:sp macro="" textlink="">
      <xdr:nvSpPr>
        <xdr:cNvPr id="690" name="円/楕円 689"/>
        <xdr:cNvSpPr/>
      </xdr:nvSpPr>
      <xdr:spPr>
        <a:xfrm>
          <a:off x="13652500" y="16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115012</xdr:rowOff>
    </xdr:from>
    <xdr:ext cx="469744" cy="259045"/>
    <xdr:sp macro="" textlink="">
      <xdr:nvSpPr>
        <xdr:cNvPr id="691" name="テキスト ボックス 690"/>
        <xdr:cNvSpPr txBox="1"/>
      </xdr:nvSpPr>
      <xdr:spPr>
        <a:xfrm>
          <a:off x="13468427" y="169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149937</xdr:rowOff>
    </xdr:from>
    <xdr:to>
      <xdr:col>18</xdr:col>
      <xdr:colOff>492125</xdr:colOff>
      <xdr:row>98</xdr:row>
      <xdr:rowOff>80087</xdr:rowOff>
    </xdr:to>
    <xdr:sp macro="" textlink="">
      <xdr:nvSpPr>
        <xdr:cNvPr id="692" name="円/楕円 691"/>
        <xdr:cNvSpPr/>
      </xdr:nvSpPr>
      <xdr:spPr>
        <a:xfrm>
          <a:off x="12763500" y="167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71214</xdr:rowOff>
    </xdr:from>
    <xdr:ext cx="469744" cy="259045"/>
    <xdr:sp macro="" textlink="">
      <xdr:nvSpPr>
        <xdr:cNvPr id="693" name="テキスト ボックス 692"/>
        <xdr:cNvSpPr txBox="1"/>
      </xdr:nvSpPr>
      <xdr:spPr>
        <a:xfrm>
          <a:off x="12579427" y="168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134259</xdr:rowOff>
    </xdr:from>
    <xdr:to>
      <xdr:col>32</xdr:col>
      <xdr:colOff>187325</xdr:colOff>
      <xdr:row>58</xdr:row>
      <xdr:rowOff>135494</xdr:rowOff>
    </xdr:to>
    <xdr:cxnSp macro="">
      <xdr:nvCxnSpPr>
        <xdr:cNvPr id="775" name="直線コネクタ 774"/>
        <xdr:cNvCxnSpPr/>
      </xdr:nvCxnSpPr>
      <xdr:spPr>
        <a:xfrm>
          <a:off x="21323300" y="10078359"/>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132522</xdr:rowOff>
    </xdr:from>
    <xdr:to>
      <xdr:col>31</xdr:col>
      <xdr:colOff>34925</xdr:colOff>
      <xdr:row>58</xdr:row>
      <xdr:rowOff>134259</xdr:rowOff>
    </xdr:to>
    <xdr:cxnSp macro="">
      <xdr:nvCxnSpPr>
        <xdr:cNvPr id="778" name="直線コネクタ 777"/>
        <xdr:cNvCxnSpPr/>
      </xdr:nvCxnSpPr>
      <xdr:spPr>
        <a:xfrm>
          <a:off x="20434300" y="1007662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132522</xdr:rowOff>
    </xdr:from>
    <xdr:to>
      <xdr:col>29</xdr:col>
      <xdr:colOff>517525</xdr:colOff>
      <xdr:row>58</xdr:row>
      <xdr:rowOff>133253</xdr:rowOff>
    </xdr:to>
    <xdr:cxnSp macro="">
      <xdr:nvCxnSpPr>
        <xdr:cNvPr id="781" name="直線コネクタ 780"/>
        <xdr:cNvCxnSpPr/>
      </xdr:nvCxnSpPr>
      <xdr:spPr>
        <a:xfrm flipV="1">
          <a:off x="19545300" y="10076622"/>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133253</xdr:rowOff>
    </xdr:from>
    <xdr:to>
      <xdr:col>28</xdr:col>
      <xdr:colOff>314325</xdr:colOff>
      <xdr:row>58</xdr:row>
      <xdr:rowOff>133299</xdr:rowOff>
    </xdr:to>
    <xdr:cxnSp macro="">
      <xdr:nvCxnSpPr>
        <xdr:cNvPr id="784" name="直線コネクタ 783"/>
        <xdr:cNvCxnSpPr/>
      </xdr:nvCxnSpPr>
      <xdr:spPr>
        <a:xfrm flipV="1">
          <a:off x="18656300" y="100773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84694</xdr:rowOff>
    </xdr:from>
    <xdr:to>
      <xdr:col>32</xdr:col>
      <xdr:colOff>238125</xdr:colOff>
      <xdr:row>59</xdr:row>
      <xdr:rowOff>14844</xdr:rowOff>
    </xdr:to>
    <xdr:sp macro="" textlink="">
      <xdr:nvSpPr>
        <xdr:cNvPr id="794" name="円/楕円 793"/>
        <xdr:cNvSpPr/>
      </xdr:nvSpPr>
      <xdr:spPr>
        <a:xfrm>
          <a:off x="221107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171071</xdr:rowOff>
    </xdr:from>
    <xdr:ext cx="313932" cy="259045"/>
    <xdr:sp macro="" textlink="">
      <xdr:nvSpPr>
        <xdr:cNvPr id="795" name="貸付金該当値テキスト"/>
        <xdr:cNvSpPr txBox="1"/>
      </xdr:nvSpPr>
      <xdr:spPr>
        <a:xfrm>
          <a:off x="22212300" y="994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83459</xdr:rowOff>
    </xdr:from>
    <xdr:to>
      <xdr:col>31</xdr:col>
      <xdr:colOff>85725</xdr:colOff>
      <xdr:row>59</xdr:row>
      <xdr:rowOff>13609</xdr:rowOff>
    </xdr:to>
    <xdr:sp macro="" textlink="">
      <xdr:nvSpPr>
        <xdr:cNvPr id="796" name="円/楕円 795"/>
        <xdr:cNvSpPr/>
      </xdr:nvSpPr>
      <xdr:spPr>
        <a:xfrm>
          <a:off x="21272500" y="100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4736</xdr:rowOff>
    </xdr:from>
    <xdr:ext cx="378565" cy="259045"/>
    <xdr:sp macro="" textlink="">
      <xdr:nvSpPr>
        <xdr:cNvPr id="797" name="テキスト ボックス 796"/>
        <xdr:cNvSpPr txBox="1"/>
      </xdr:nvSpPr>
      <xdr:spPr>
        <a:xfrm>
          <a:off x="21134017" y="1012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81722</xdr:rowOff>
    </xdr:from>
    <xdr:to>
      <xdr:col>29</xdr:col>
      <xdr:colOff>568325</xdr:colOff>
      <xdr:row>59</xdr:row>
      <xdr:rowOff>11872</xdr:rowOff>
    </xdr:to>
    <xdr:sp macro="" textlink="">
      <xdr:nvSpPr>
        <xdr:cNvPr id="798" name="円/楕円 797"/>
        <xdr:cNvSpPr/>
      </xdr:nvSpPr>
      <xdr:spPr>
        <a:xfrm>
          <a:off x="20383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2999</xdr:rowOff>
    </xdr:from>
    <xdr:ext cx="378565" cy="259045"/>
    <xdr:sp macro="" textlink="">
      <xdr:nvSpPr>
        <xdr:cNvPr id="799" name="テキスト ボックス 798"/>
        <xdr:cNvSpPr txBox="1"/>
      </xdr:nvSpPr>
      <xdr:spPr>
        <a:xfrm>
          <a:off x="20245017" y="1011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82453</xdr:rowOff>
    </xdr:from>
    <xdr:to>
      <xdr:col>28</xdr:col>
      <xdr:colOff>365125</xdr:colOff>
      <xdr:row>59</xdr:row>
      <xdr:rowOff>12603</xdr:rowOff>
    </xdr:to>
    <xdr:sp macro="" textlink="">
      <xdr:nvSpPr>
        <xdr:cNvPr id="800" name="円/楕円 799"/>
        <xdr:cNvSpPr/>
      </xdr:nvSpPr>
      <xdr:spPr>
        <a:xfrm>
          <a:off x="19494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3730</xdr:rowOff>
    </xdr:from>
    <xdr:ext cx="378565" cy="259045"/>
    <xdr:sp macro="" textlink="">
      <xdr:nvSpPr>
        <xdr:cNvPr id="801" name="テキスト ボックス 800"/>
        <xdr:cNvSpPr txBox="1"/>
      </xdr:nvSpPr>
      <xdr:spPr>
        <a:xfrm>
          <a:off x="19356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82499</xdr:rowOff>
    </xdr:from>
    <xdr:to>
      <xdr:col>27</xdr:col>
      <xdr:colOff>161925</xdr:colOff>
      <xdr:row>59</xdr:row>
      <xdr:rowOff>12649</xdr:rowOff>
    </xdr:to>
    <xdr:sp macro="" textlink="">
      <xdr:nvSpPr>
        <xdr:cNvPr id="802" name="円/楕円 801"/>
        <xdr:cNvSpPr/>
      </xdr:nvSpPr>
      <xdr:spPr>
        <a:xfrm>
          <a:off x="18605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3776</xdr:rowOff>
    </xdr:from>
    <xdr:ext cx="378565" cy="259045"/>
    <xdr:sp macro="" textlink="">
      <xdr:nvSpPr>
        <xdr:cNvPr id="803" name="テキスト ボックス 802"/>
        <xdr:cNvSpPr txBox="1"/>
      </xdr:nvSpPr>
      <xdr:spPr>
        <a:xfrm>
          <a:off x="18467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65497</xdr:rowOff>
    </xdr:from>
    <xdr:to>
      <xdr:col>32</xdr:col>
      <xdr:colOff>187325</xdr:colOff>
      <xdr:row>73</xdr:row>
      <xdr:rowOff>87076</xdr:rowOff>
    </xdr:to>
    <xdr:cxnSp macro="">
      <xdr:nvCxnSpPr>
        <xdr:cNvPr id="831" name="直線コネクタ 830"/>
        <xdr:cNvCxnSpPr/>
      </xdr:nvCxnSpPr>
      <xdr:spPr>
        <a:xfrm flipV="1">
          <a:off x="21323300" y="12581347"/>
          <a:ext cx="8382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87076</xdr:rowOff>
    </xdr:from>
    <xdr:to>
      <xdr:col>31</xdr:col>
      <xdr:colOff>34925</xdr:colOff>
      <xdr:row>73</xdr:row>
      <xdr:rowOff>110576</xdr:rowOff>
    </xdr:to>
    <xdr:cxnSp macro="">
      <xdr:nvCxnSpPr>
        <xdr:cNvPr id="834" name="直線コネクタ 833"/>
        <xdr:cNvCxnSpPr/>
      </xdr:nvCxnSpPr>
      <xdr:spPr>
        <a:xfrm flipV="1">
          <a:off x="20434300" y="12602926"/>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6" name="テキスト ボックス 835"/>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110576</xdr:rowOff>
    </xdr:from>
    <xdr:to>
      <xdr:col>29</xdr:col>
      <xdr:colOff>517525</xdr:colOff>
      <xdr:row>74</xdr:row>
      <xdr:rowOff>36785</xdr:rowOff>
    </xdr:to>
    <xdr:cxnSp macro="">
      <xdr:nvCxnSpPr>
        <xdr:cNvPr id="837" name="直線コネクタ 836"/>
        <xdr:cNvCxnSpPr/>
      </xdr:nvCxnSpPr>
      <xdr:spPr>
        <a:xfrm flipV="1">
          <a:off x="19545300" y="12626426"/>
          <a:ext cx="889000" cy="9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9" name="テキスト ボックス 838"/>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110348</xdr:rowOff>
    </xdr:from>
    <xdr:to>
      <xdr:col>28</xdr:col>
      <xdr:colOff>314325</xdr:colOff>
      <xdr:row>74</xdr:row>
      <xdr:rowOff>36785</xdr:rowOff>
    </xdr:to>
    <xdr:cxnSp macro="">
      <xdr:nvCxnSpPr>
        <xdr:cNvPr id="840" name="直線コネクタ 839"/>
        <xdr:cNvCxnSpPr/>
      </xdr:nvCxnSpPr>
      <xdr:spPr>
        <a:xfrm>
          <a:off x="18656300" y="12626198"/>
          <a:ext cx="889000" cy="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2" name="テキスト ボックス 841"/>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14697</xdr:rowOff>
    </xdr:from>
    <xdr:to>
      <xdr:col>32</xdr:col>
      <xdr:colOff>238125</xdr:colOff>
      <xdr:row>73</xdr:row>
      <xdr:rowOff>116297</xdr:rowOff>
    </xdr:to>
    <xdr:sp macro="" textlink="">
      <xdr:nvSpPr>
        <xdr:cNvPr id="850" name="円/楕円 849"/>
        <xdr:cNvSpPr/>
      </xdr:nvSpPr>
      <xdr:spPr>
        <a:xfrm>
          <a:off x="22110700" y="125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37574</xdr:rowOff>
    </xdr:from>
    <xdr:ext cx="534377" cy="259045"/>
    <xdr:sp macro="" textlink="">
      <xdr:nvSpPr>
        <xdr:cNvPr id="851" name="繰出金該当値テキスト"/>
        <xdr:cNvSpPr txBox="1"/>
      </xdr:nvSpPr>
      <xdr:spPr>
        <a:xfrm>
          <a:off x="22212300" y="1238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40,373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36276</xdr:rowOff>
    </xdr:from>
    <xdr:to>
      <xdr:col>31</xdr:col>
      <xdr:colOff>85725</xdr:colOff>
      <xdr:row>73</xdr:row>
      <xdr:rowOff>137876</xdr:rowOff>
    </xdr:to>
    <xdr:sp macro="" textlink="">
      <xdr:nvSpPr>
        <xdr:cNvPr id="852" name="円/楕円 851"/>
        <xdr:cNvSpPr/>
      </xdr:nvSpPr>
      <xdr:spPr>
        <a:xfrm>
          <a:off x="21272500" y="125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154403</xdr:rowOff>
    </xdr:from>
    <xdr:ext cx="534377" cy="259045"/>
    <xdr:sp macro="" textlink="">
      <xdr:nvSpPr>
        <xdr:cNvPr id="853" name="テキスト ボックス 852"/>
        <xdr:cNvSpPr txBox="1"/>
      </xdr:nvSpPr>
      <xdr:spPr>
        <a:xfrm>
          <a:off x="21056111" y="1232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59776</xdr:rowOff>
    </xdr:from>
    <xdr:to>
      <xdr:col>29</xdr:col>
      <xdr:colOff>568325</xdr:colOff>
      <xdr:row>73</xdr:row>
      <xdr:rowOff>161376</xdr:rowOff>
    </xdr:to>
    <xdr:sp macro="" textlink="">
      <xdr:nvSpPr>
        <xdr:cNvPr id="854" name="円/楕円 853"/>
        <xdr:cNvSpPr/>
      </xdr:nvSpPr>
      <xdr:spPr>
        <a:xfrm>
          <a:off x="20383500" y="125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6453</xdr:rowOff>
    </xdr:from>
    <xdr:ext cx="534377" cy="259045"/>
    <xdr:sp macro="" textlink="">
      <xdr:nvSpPr>
        <xdr:cNvPr id="855" name="テキスト ボックス 854"/>
        <xdr:cNvSpPr txBox="1"/>
      </xdr:nvSpPr>
      <xdr:spPr>
        <a:xfrm>
          <a:off x="20167111" y="123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157435</xdr:rowOff>
    </xdr:from>
    <xdr:to>
      <xdr:col>28</xdr:col>
      <xdr:colOff>365125</xdr:colOff>
      <xdr:row>74</xdr:row>
      <xdr:rowOff>87585</xdr:rowOff>
    </xdr:to>
    <xdr:sp macro="" textlink="">
      <xdr:nvSpPr>
        <xdr:cNvPr id="856" name="円/楕円 855"/>
        <xdr:cNvSpPr/>
      </xdr:nvSpPr>
      <xdr:spPr>
        <a:xfrm>
          <a:off x="19494500" y="126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104112</xdr:rowOff>
    </xdr:from>
    <xdr:ext cx="534377" cy="259045"/>
    <xdr:sp macro="" textlink="">
      <xdr:nvSpPr>
        <xdr:cNvPr id="857" name="テキスト ボックス 856"/>
        <xdr:cNvSpPr txBox="1"/>
      </xdr:nvSpPr>
      <xdr:spPr>
        <a:xfrm>
          <a:off x="19278111" y="124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59548</xdr:rowOff>
    </xdr:from>
    <xdr:to>
      <xdr:col>27</xdr:col>
      <xdr:colOff>161925</xdr:colOff>
      <xdr:row>73</xdr:row>
      <xdr:rowOff>161148</xdr:rowOff>
    </xdr:to>
    <xdr:sp macro="" textlink="">
      <xdr:nvSpPr>
        <xdr:cNvPr id="858" name="円/楕円 857"/>
        <xdr:cNvSpPr/>
      </xdr:nvSpPr>
      <xdr:spPr>
        <a:xfrm>
          <a:off x="18605500" y="125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6225</xdr:rowOff>
    </xdr:from>
    <xdr:ext cx="534377" cy="259045"/>
    <xdr:sp macro="" textlink="">
      <xdr:nvSpPr>
        <xdr:cNvPr id="859" name="テキスト ボックス 858"/>
        <xdr:cNvSpPr txBox="1"/>
      </xdr:nvSpPr>
      <xdr:spPr>
        <a:xfrm>
          <a:off x="18389111" y="123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306,242</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47,057</a:t>
          </a:r>
          <a:r>
            <a:rPr kumimoji="1" lang="ja-JP" altLang="ja-JP" sz="1100">
              <a:solidFill>
                <a:schemeClr val="dk1"/>
              </a:solidFill>
              <a:effectLst/>
              <a:latin typeface="+mn-lt"/>
              <a:ea typeface="+mn-ea"/>
              <a:cs typeface="+mn-cs"/>
            </a:rPr>
            <a:t>円で、例年減少傾向にある。類似団体平均、全国平均、埼玉県平均のいずれと比較しても下回っている状況であり、これは合併効果による職員数の減等によるものであると考えられる。今後も市民サービスの低下を招くことのないようにしながらも、職員定員数の適正管理に努めていく。</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23,871</a:t>
          </a:r>
          <a:r>
            <a:rPr kumimoji="1" lang="ja-JP" altLang="ja-JP" sz="1100">
              <a:solidFill>
                <a:schemeClr val="dk1"/>
              </a:solidFill>
              <a:effectLst/>
              <a:latin typeface="+mn-lt"/>
              <a:ea typeface="+mn-ea"/>
              <a:cs typeface="+mn-cs"/>
            </a:rPr>
            <a:t>円となっており、類似団体平均、全国平均、埼玉県平均のいずれと比較しても</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状況となっている。</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年度に大規模な本庁舎耐震補強工事が</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したことが大きな要因である。しかし、今後は旧理科大校舎等改修事業や学校給食センター整備事業、（仮称）本多静六記念　市民の森・緑の公園整備事業、ごみ処理施設整備推進事業などの大規模</a:t>
          </a:r>
          <a:r>
            <a:rPr kumimoji="1" lang="ja-JP" altLang="en-US" sz="1100">
              <a:solidFill>
                <a:schemeClr val="dk1"/>
              </a:solidFill>
              <a:effectLst/>
              <a:latin typeface="+mn-lt"/>
              <a:ea typeface="+mn-ea"/>
              <a:cs typeface="+mn-cs"/>
            </a:rPr>
            <a:t>工事</a:t>
          </a:r>
          <a:r>
            <a:rPr kumimoji="1" lang="ja-JP" altLang="ja-JP" sz="1100">
              <a:solidFill>
                <a:schemeClr val="dk1"/>
              </a:solidFill>
              <a:effectLst/>
              <a:latin typeface="+mn-lt"/>
              <a:ea typeface="+mn-ea"/>
              <a:cs typeface="+mn-cs"/>
            </a:rPr>
            <a:t>が控えており、増加が見込まれる。より一層、事業の必要性の検証や見直しを徹底していくことで、事業費の減少に努める。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154,241
152,001
82.41
51,716,916
47,235,137
2,316,445
30,469,708
47,005,789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60234</xdr:rowOff>
    </xdr:from>
    <xdr:to>
      <xdr:col>6</xdr:col>
      <xdr:colOff>511175</xdr:colOff>
      <xdr:row>34</xdr:row>
      <xdr:rowOff>73297</xdr:rowOff>
    </xdr:to>
    <xdr:cxnSp macro="">
      <xdr:nvCxnSpPr>
        <xdr:cNvPr id="63" name="直線コネクタ 62"/>
        <xdr:cNvCxnSpPr/>
      </xdr:nvCxnSpPr>
      <xdr:spPr>
        <a:xfrm flipV="1">
          <a:off x="3797300" y="588953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34108</xdr:rowOff>
    </xdr:from>
    <xdr:to>
      <xdr:col>5</xdr:col>
      <xdr:colOff>358775</xdr:colOff>
      <xdr:row>34</xdr:row>
      <xdr:rowOff>73297</xdr:rowOff>
    </xdr:to>
    <xdr:cxnSp macro="">
      <xdr:nvCxnSpPr>
        <xdr:cNvPr id="66" name="直線コネクタ 65"/>
        <xdr:cNvCxnSpPr/>
      </xdr:nvCxnSpPr>
      <xdr:spPr>
        <a:xfrm>
          <a:off x="2908300" y="586340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40096</xdr:rowOff>
    </xdr:from>
    <xdr:to>
      <xdr:col>4</xdr:col>
      <xdr:colOff>155575</xdr:colOff>
      <xdr:row>34</xdr:row>
      <xdr:rowOff>34108</xdr:rowOff>
    </xdr:to>
    <xdr:cxnSp macro="">
      <xdr:nvCxnSpPr>
        <xdr:cNvPr id="69" name="直線コネクタ 68"/>
        <xdr:cNvCxnSpPr/>
      </xdr:nvCxnSpPr>
      <xdr:spPr>
        <a:xfrm>
          <a:off x="2019300" y="5697946"/>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88537</xdr:rowOff>
    </xdr:from>
    <xdr:to>
      <xdr:col>2</xdr:col>
      <xdr:colOff>638175</xdr:colOff>
      <xdr:row>33</xdr:row>
      <xdr:rowOff>40096</xdr:rowOff>
    </xdr:to>
    <xdr:cxnSp macro="">
      <xdr:nvCxnSpPr>
        <xdr:cNvPr id="72" name="直線コネクタ 71"/>
        <xdr:cNvCxnSpPr/>
      </xdr:nvCxnSpPr>
      <xdr:spPr>
        <a:xfrm>
          <a:off x="1130300" y="5574937"/>
          <a:ext cx="889000" cy="1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9434</xdr:rowOff>
    </xdr:from>
    <xdr:to>
      <xdr:col>6</xdr:col>
      <xdr:colOff>561975</xdr:colOff>
      <xdr:row>34</xdr:row>
      <xdr:rowOff>111034</xdr:rowOff>
    </xdr:to>
    <xdr:sp macro="" textlink="">
      <xdr:nvSpPr>
        <xdr:cNvPr id="82" name="円/楕円 81"/>
        <xdr:cNvSpPr/>
      </xdr:nvSpPr>
      <xdr:spPr>
        <a:xfrm>
          <a:off x="45847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32311</xdr:rowOff>
    </xdr:from>
    <xdr:ext cx="469744" cy="259045"/>
    <xdr:sp macro="" textlink="">
      <xdr:nvSpPr>
        <xdr:cNvPr id="83" name="議会費該当値テキスト"/>
        <xdr:cNvSpPr txBox="1"/>
      </xdr:nvSpPr>
      <xdr:spPr>
        <a:xfrm>
          <a:off x="4686300"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22497</xdr:rowOff>
    </xdr:from>
    <xdr:to>
      <xdr:col>5</xdr:col>
      <xdr:colOff>409575</xdr:colOff>
      <xdr:row>34</xdr:row>
      <xdr:rowOff>124097</xdr:rowOff>
    </xdr:to>
    <xdr:sp macro="" textlink="">
      <xdr:nvSpPr>
        <xdr:cNvPr id="84" name="円/楕円 83"/>
        <xdr:cNvSpPr/>
      </xdr:nvSpPr>
      <xdr:spPr>
        <a:xfrm>
          <a:off x="3746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140624</xdr:rowOff>
    </xdr:from>
    <xdr:ext cx="469744" cy="259045"/>
    <xdr:sp macro="" textlink="">
      <xdr:nvSpPr>
        <xdr:cNvPr id="85" name="テキスト ボックス 84"/>
        <xdr:cNvSpPr txBox="1"/>
      </xdr:nvSpPr>
      <xdr:spPr>
        <a:xfrm>
          <a:off x="3562427"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154758</xdr:rowOff>
    </xdr:from>
    <xdr:to>
      <xdr:col>4</xdr:col>
      <xdr:colOff>206375</xdr:colOff>
      <xdr:row>34</xdr:row>
      <xdr:rowOff>84908</xdr:rowOff>
    </xdr:to>
    <xdr:sp macro="" textlink="">
      <xdr:nvSpPr>
        <xdr:cNvPr id="86" name="円/楕円 85"/>
        <xdr:cNvSpPr/>
      </xdr:nvSpPr>
      <xdr:spPr>
        <a:xfrm>
          <a:off x="2857500" y="58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101435</xdr:rowOff>
    </xdr:from>
    <xdr:ext cx="469744" cy="259045"/>
    <xdr:sp macro="" textlink="">
      <xdr:nvSpPr>
        <xdr:cNvPr id="87" name="テキスト ボックス 86"/>
        <xdr:cNvSpPr txBox="1"/>
      </xdr:nvSpPr>
      <xdr:spPr>
        <a:xfrm>
          <a:off x="2673427" y="558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160746</xdr:rowOff>
    </xdr:from>
    <xdr:to>
      <xdr:col>3</xdr:col>
      <xdr:colOff>3175</xdr:colOff>
      <xdr:row>33</xdr:row>
      <xdr:rowOff>90896</xdr:rowOff>
    </xdr:to>
    <xdr:sp macro="" textlink="">
      <xdr:nvSpPr>
        <xdr:cNvPr id="88" name="円/楕円 87"/>
        <xdr:cNvSpPr/>
      </xdr:nvSpPr>
      <xdr:spPr>
        <a:xfrm>
          <a:off x="1968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107423</xdr:rowOff>
    </xdr:from>
    <xdr:ext cx="469744" cy="259045"/>
    <xdr:sp macro="" textlink="">
      <xdr:nvSpPr>
        <xdr:cNvPr id="89" name="テキスト ボックス 88"/>
        <xdr:cNvSpPr txBox="1"/>
      </xdr:nvSpPr>
      <xdr:spPr>
        <a:xfrm>
          <a:off x="1784427"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37737</xdr:rowOff>
    </xdr:from>
    <xdr:to>
      <xdr:col>1</xdr:col>
      <xdr:colOff>485775</xdr:colOff>
      <xdr:row>32</xdr:row>
      <xdr:rowOff>139337</xdr:rowOff>
    </xdr:to>
    <xdr:sp macro="" textlink="">
      <xdr:nvSpPr>
        <xdr:cNvPr id="90" name="円/楕円 89"/>
        <xdr:cNvSpPr/>
      </xdr:nvSpPr>
      <xdr:spPr>
        <a:xfrm>
          <a:off x="1079500" y="55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155864</xdr:rowOff>
    </xdr:from>
    <xdr:ext cx="469744" cy="259045"/>
    <xdr:sp macro="" textlink="">
      <xdr:nvSpPr>
        <xdr:cNvPr id="91" name="テキスト ボックス 90"/>
        <xdr:cNvSpPr txBox="1"/>
      </xdr:nvSpPr>
      <xdr:spPr>
        <a:xfrm>
          <a:off x="895427" y="52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32772</xdr:rowOff>
    </xdr:from>
    <xdr:to>
      <xdr:col>6</xdr:col>
      <xdr:colOff>511175</xdr:colOff>
      <xdr:row>58</xdr:row>
      <xdr:rowOff>3835</xdr:rowOff>
    </xdr:to>
    <xdr:cxnSp macro="">
      <xdr:nvCxnSpPr>
        <xdr:cNvPr id="121" name="直線コネクタ 120"/>
        <xdr:cNvCxnSpPr/>
      </xdr:nvCxnSpPr>
      <xdr:spPr>
        <a:xfrm>
          <a:off x="3797300" y="9805422"/>
          <a:ext cx="838200" cy="14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32772</xdr:rowOff>
    </xdr:from>
    <xdr:to>
      <xdr:col>5</xdr:col>
      <xdr:colOff>358775</xdr:colOff>
      <xdr:row>57</xdr:row>
      <xdr:rowOff>78474</xdr:rowOff>
    </xdr:to>
    <xdr:cxnSp macro="">
      <xdr:nvCxnSpPr>
        <xdr:cNvPr id="124" name="直線コネクタ 123"/>
        <xdr:cNvCxnSpPr/>
      </xdr:nvCxnSpPr>
      <xdr:spPr>
        <a:xfrm flipV="1">
          <a:off x="2908300" y="9805422"/>
          <a:ext cx="889000" cy="4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6" name="テキスト ボックス 125"/>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78474</xdr:rowOff>
    </xdr:from>
    <xdr:to>
      <xdr:col>4</xdr:col>
      <xdr:colOff>155575</xdr:colOff>
      <xdr:row>57</xdr:row>
      <xdr:rowOff>118345</xdr:rowOff>
    </xdr:to>
    <xdr:cxnSp macro="">
      <xdr:nvCxnSpPr>
        <xdr:cNvPr id="127" name="直線コネクタ 126"/>
        <xdr:cNvCxnSpPr/>
      </xdr:nvCxnSpPr>
      <xdr:spPr>
        <a:xfrm flipV="1">
          <a:off x="2019300" y="9851124"/>
          <a:ext cx="889000" cy="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118345</xdr:rowOff>
    </xdr:from>
    <xdr:to>
      <xdr:col>2</xdr:col>
      <xdr:colOff>638175</xdr:colOff>
      <xdr:row>57</xdr:row>
      <xdr:rowOff>160083</xdr:rowOff>
    </xdr:to>
    <xdr:cxnSp macro="">
      <xdr:nvCxnSpPr>
        <xdr:cNvPr id="130" name="直線コネクタ 129"/>
        <xdr:cNvCxnSpPr/>
      </xdr:nvCxnSpPr>
      <xdr:spPr>
        <a:xfrm flipV="1">
          <a:off x="1130300" y="9890995"/>
          <a:ext cx="8890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124485</xdr:rowOff>
    </xdr:from>
    <xdr:to>
      <xdr:col>6</xdr:col>
      <xdr:colOff>561975</xdr:colOff>
      <xdr:row>58</xdr:row>
      <xdr:rowOff>54635</xdr:rowOff>
    </xdr:to>
    <xdr:sp macro="" textlink="">
      <xdr:nvSpPr>
        <xdr:cNvPr id="140" name="円/楕円 139"/>
        <xdr:cNvSpPr/>
      </xdr:nvSpPr>
      <xdr:spPr>
        <a:xfrm>
          <a:off x="4584700" y="98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102912</xdr:rowOff>
    </xdr:from>
    <xdr:ext cx="534377" cy="259045"/>
    <xdr:sp macro="" textlink="">
      <xdr:nvSpPr>
        <xdr:cNvPr id="141" name="総務費該当値テキスト"/>
        <xdr:cNvSpPr txBox="1"/>
      </xdr:nvSpPr>
      <xdr:spPr>
        <a:xfrm>
          <a:off x="4686300" y="98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153422</xdr:rowOff>
    </xdr:from>
    <xdr:to>
      <xdr:col>5</xdr:col>
      <xdr:colOff>409575</xdr:colOff>
      <xdr:row>57</xdr:row>
      <xdr:rowOff>83572</xdr:rowOff>
    </xdr:to>
    <xdr:sp macro="" textlink="">
      <xdr:nvSpPr>
        <xdr:cNvPr id="142" name="円/楕円 141"/>
        <xdr:cNvSpPr/>
      </xdr:nvSpPr>
      <xdr:spPr>
        <a:xfrm>
          <a:off x="3746500" y="97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100099</xdr:rowOff>
    </xdr:from>
    <xdr:ext cx="534377" cy="259045"/>
    <xdr:sp macro="" textlink="">
      <xdr:nvSpPr>
        <xdr:cNvPr id="143" name="テキスト ボックス 142"/>
        <xdr:cNvSpPr txBox="1"/>
      </xdr:nvSpPr>
      <xdr:spPr>
        <a:xfrm>
          <a:off x="3530111" y="95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27674</xdr:rowOff>
    </xdr:from>
    <xdr:to>
      <xdr:col>4</xdr:col>
      <xdr:colOff>206375</xdr:colOff>
      <xdr:row>57</xdr:row>
      <xdr:rowOff>129274</xdr:rowOff>
    </xdr:to>
    <xdr:sp macro="" textlink="">
      <xdr:nvSpPr>
        <xdr:cNvPr id="144" name="円/楕円 143"/>
        <xdr:cNvSpPr/>
      </xdr:nvSpPr>
      <xdr:spPr>
        <a:xfrm>
          <a:off x="2857500" y="98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120401</xdr:rowOff>
    </xdr:from>
    <xdr:ext cx="534377" cy="259045"/>
    <xdr:sp macro="" textlink="">
      <xdr:nvSpPr>
        <xdr:cNvPr id="145" name="テキスト ボックス 144"/>
        <xdr:cNvSpPr txBox="1"/>
      </xdr:nvSpPr>
      <xdr:spPr>
        <a:xfrm>
          <a:off x="2641111" y="98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67545</xdr:rowOff>
    </xdr:from>
    <xdr:to>
      <xdr:col>3</xdr:col>
      <xdr:colOff>3175</xdr:colOff>
      <xdr:row>57</xdr:row>
      <xdr:rowOff>169145</xdr:rowOff>
    </xdr:to>
    <xdr:sp macro="" textlink="">
      <xdr:nvSpPr>
        <xdr:cNvPr id="146" name="円/楕円 145"/>
        <xdr:cNvSpPr/>
      </xdr:nvSpPr>
      <xdr:spPr>
        <a:xfrm>
          <a:off x="1968500" y="98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160272</xdr:rowOff>
    </xdr:from>
    <xdr:ext cx="534377" cy="259045"/>
    <xdr:sp macro="" textlink="">
      <xdr:nvSpPr>
        <xdr:cNvPr id="147" name="テキスト ボックス 146"/>
        <xdr:cNvSpPr txBox="1"/>
      </xdr:nvSpPr>
      <xdr:spPr>
        <a:xfrm>
          <a:off x="1752111" y="99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109283</xdr:rowOff>
    </xdr:from>
    <xdr:to>
      <xdr:col>1</xdr:col>
      <xdr:colOff>485775</xdr:colOff>
      <xdr:row>58</xdr:row>
      <xdr:rowOff>39433</xdr:rowOff>
    </xdr:to>
    <xdr:sp macro="" textlink="">
      <xdr:nvSpPr>
        <xdr:cNvPr id="148" name="円/楕円 147"/>
        <xdr:cNvSpPr/>
      </xdr:nvSpPr>
      <xdr:spPr>
        <a:xfrm>
          <a:off x="1079500" y="98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30560</xdr:rowOff>
    </xdr:from>
    <xdr:ext cx="534377" cy="259045"/>
    <xdr:sp macro="" textlink="">
      <xdr:nvSpPr>
        <xdr:cNvPr id="149" name="テキスト ボックス 148"/>
        <xdr:cNvSpPr txBox="1"/>
      </xdr:nvSpPr>
      <xdr:spPr>
        <a:xfrm>
          <a:off x="863111" y="99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35770</xdr:rowOff>
    </xdr:from>
    <xdr:to>
      <xdr:col>6</xdr:col>
      <xdr:colOff>511175</xdr:colOff>
      <xdr:row>78</xdr:row>
      <xdr:rowOff>47231</xdr:rowOff>
    </xdr:to>
    <xdr:cxnSp macro="">
      <xdr:nvCxnSpPr>
        <xdr:cNvPr id="177" name="直線コネクタ 176"/>
        <xdr:cNvCxnSpPr/>
      </xdr:nvCxnSpPr>
      <xdr:spPr>
        <a:xfrm flipV="1">
          <a:off x="3797300" y="13408870"/>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47231</xdr:rowOff>
    </xdr:from>
    <xdr:to>
      <xdr:col>5</xdr:col>
      <xdr:colOff>358775</xdr:colOff>
      <xdr:row>78</xdr:row>
      <xdr:rowOff>75586</xdr:rowOff>
    </xdr:to>
    <xdr:cxnSp macro="">
      <xdr:nvCxnSpPr>
        <xdr:cNvPr id="180" name="直線コネクタ 179"/>
        <xdr:cNvCxnSpPr/>
      </xdr:nvCxnSpPr>
      <xdr:spPr>
        <a:xfrm flipV="1">
          <a:off x="2908300" y="13420331"/>
          <a:ext cx="889000" cy="2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75586</xdr:rowOff>
    </xdr:from>
    <xdr:to>
      <xdr:col>4</xdr:col>
      <xdr:colOff>155575</xdr:colOff>
      <xdr:row>78</xdr:row>
      <xdr:rowOff>105730</xdr:rowOff>
    </xdr:to>
    <xdr:cxnSp macro="">
      <xdr:nvCxnSpPr>
        <xdr:cNvPr id="183" name="直線コネクタ 182"/>
        <xdr:cNvCxnSpPr/>
      </xdr:nvCxnSpPr>
      <xdr:spPr>
        <a:xfrm flipV="1">
          <a:off x="2019300" y="13448686"/>
          <a:ext cx="8890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105730</xdr:rowOff>
    </xdr:from>
    <xdr:to>
      <xdr:col>2</xdr:col>
      <xdr:colOff>638175</xdr:colOff>
      <xdr:row>78</xdr:row>
      <xdr:rowOff>106246</xdr:rowOff>
    </xdr:to>
    <xdr:cxnSp macro="">
      <xdr:nvCxnSpPr>
        <xdr:cNvPr id="186" name="直線コネクタ 185"/>
        <xdr:cNvCxnSpPr/>
      </xdr:nvCxnSpPr>
      <xdr:spPr>
        <a:xfrm flipV="1">
          <a:off x="1130300" y="13478830"/>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156420</xdr:rowOff>
    </xdr:from>
    <xdr:to>
      <xdr:col>6</xdr:col>
      <xdr:colOff>561975</xdr:colOff>
      <xdr:row>78</xdr:row>
      <xdr:rowOff>86570</xdr:rowOff>
    </xdr:to>
    <xdr:sp macro="" textlink="">
      <xdr:nvSpPr>
        <xdr:cNvPr id="196" name="円/楕円 195"/>
        <xdr:cNvSpPr/>
      </xdr:nvSpPr>
      <xdr:spPr>
        <a:xfrm>
          <a:off x="4584700" y="133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71347</xdr:rowOff>
    </xdr:from>
    <xdr:ext cx="599010" cy="259045"/>
    <xdr:sp macro="" textlink="">
      <xdr:nvSpPr>
        <xdr:cNvPr id="197" name="民生費該当値テキスト"/>
        <xdr:cNvSpPr txBox="1"/>
      </xdr:nvSpPr>
      <xdr:spPr>
        <a:xfrm>
          <a:off x="4686300" y="1327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167881</xdr:rowOff>
    </xdr:from>
    <xdr:to>
      <xdr:col>5</xdr:col>
      <xdr:colOff>409575</xdr:colOff>
      <xdr:row>78</xdr:row>
      <xdr:rowOff>98031</xdr:rowOff>
    </xdr:to>
    <xdr:sp macro="" textlink="">
      <xdr:nvSpPr>
        <xdr:cNvPr id="198" name="円/楕円 197"/>
        <xdr:cNvSpPr/>
      </xdr:nvSpPr>
      <xdr:spPr>
        <a:xfrm>
          <a:off x="3746500" y="13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89158</xdr:rowOff>
    </xdr:from>
    <xdr:ext cx="599010" cy="259045"/>
    <xdr:sp macro="" textlink="">
      <xdr:nvSpPr>
        <xdr:cNvPr id="199" name="テキスト ボックス 198"/>
        <xdr:cNvSpPr txBox="1"/>
      </xdr:nvSpPr>
      <xdr:spPr>
        <a:xfrm>
          <a:off x="3497794" y="1346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24786</xdr:rowOff>
    </xdr:from>
    <xdr:to>
      <xdr:col>4</xdr:col>
      <xdr:colOff>206375</xdr:colOff>
      <xdr:row>78</xdr:row>
      <xdr:rowOff>126386</xdr:rowOff>
    </xdr:to>
    <xdr:sp macro="" textlink="">
      <xdr:nvSpPr>
        <xdr:cNvPr id="200" name="円/楕円 199"/>
        <xdr:cNvSpPr/>
      </xdr:nvSpPr>
      <xdr:spPr>
        <a:xfrm>
          <a:off x="2857500" y="133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117513</xdr:rowOff>
    </xdr:from>
    <xdr:ext cx="599010" cy="259045"/>
    <xdr:sp macro="" textlink="">
      <xdr:nvSpPr>
        <xdr:cNvPr id="201" name="テキスト ボックス 200"/>
        <xdr:cNvSpPr txBox="1"/>
      </xdr:nvSpPr>
      <xdr:spPr>
        <a:xfrm>
          <a:off x="2608794" y="134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54930</xdr:rowOff>
    </xdr:from>
    <xdr:to>
      <xdr:col>3</xdr:col>
      <xdr:colOff>3175</xdr:colOff>
      <xdr:row>78</xdr:row>
      <xdr:rowOff>156530</xdr:rowOff>
    </xdr:to>
    <xdr:sp macro="" textlink="">
      <xdr:nvSpPr>
        <xdr:cNvPr id="202" name="円/楕円 201"/>
        <xdr:cNvSpPr/>
      </xdr:nvSpPr>
      <xdr:spPr>
        <a:xfrm>
          <a:off x="1968500" y="134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147657</xdr:rowOff>
    </xdr:from>
    <xdr:ext cx="599010" cy="259045"/>
    <xdr:sp macro="" textlink="">
      <xdr:nvSpPr>
        <xdr:cNvPr id="203" name="テキスト ボックス 202"/>
        <xdr:cNvSpPr txBox="1"/>
      </xdr:nvSpPr>
      <xdr:spPr>
        <a:xfrm>
          <a:off x="1719794" y="1352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55446</xdr:rowOff>
    </xdr:from>
    <xdr:to>
      <xdr:col>1</xdr:col>
      <xdr:colOff>485775</xdr:colOff>
      <xdr:row>78</xdr:row>
      <xdr:rowOff>157046</xdr:rowOff>
    </xdr:to>
    <xdr:sp macro="" textlink="">
      <xdr:nvSpPr>
        <xdr:cNvPr id="204" name="円/楕円 203"/>
        <xdr:cNvSpPr/>
      </xdr:nvSpPr>
      <xdr:spPr>
        <a:xfrm>
          <a:off x="1079500" y="134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148173</xdr:rowOff>
    </xdr:from>
    <xdr:ext cx="599010" cy="259045"/>
    <xdr:sp macro="" textlink="">
      <xdr:nvSpPr>
        <xdr:cNvPr id="205" name="テキスト ボックス 204"/>
        <xdr:cNvSpPr txBox="1"/>
      </xdr:nvSpPr>
      <xdr:spPr>
        <a:xfrm>
          <a:off x="830794" y="135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28067</xdr:rowOff>
    </xdr:from>
    <xdr:to>
      <xdr:col>6</xdr:col>
      <xdr:colOff>511175</xdr:colOff>
      <xdr:row>95</xdr:row>
      <xdr:rowOff>167246</xdr:rowOff>
    </xdr:to>
    <xdr:cxnSp macro="">
      <xdr:nvCxnSpPr>
        <xdr:cNvPr id="235" name="直線コネクタ 234"/>
        <xdr:cNvCxnSpPr/>
      </xdr:nvCxnSpPr>
      <xdr:spPr>
        <a:xfrm>
          <a:off x="3797300" y="16315817"/>
          <a:ext cx="8382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28067</xdr:rowOff>
    </xdr:from>
    <xdr:to>
      <xdr:col>5</xdr:col>
      <xdr:colOff>358775</xdr:colOff>
      <xdr:row>95</xdr:row>
      <xdr:rowOff>122213</xdr:rowOff>
    </xdr:to>
    <xdr:cxnSp macro="">
      <xdr:nvCxnSpPr>
        <xdr:cNvPr id="238" name="直線コネクタ 237"/>
        <xdr:cNvCxnSpPr/>
      </xdr:nvCxnSpPr>
      <xdr:spPr>
        <a:xfrm flipV="1">
          <a:off x="2908300" y="16315817"/>
          <a:ext cx="889000" cy="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122213</xdr:rowOff>
    </xdr:from>
    <xdr:to>
      <xdr:col>4</xdr:col>
      <xdr:colOff>155575</xdr:colOff>
      <xdr:row>96</xdr:row>
      <xdr:rowOff>3417</xdr:rowOff>
    </xdr:to>
    <xdr:cxnSp macro="">
      <xdr:nvCxnSpPr>
        <xdr:cNvPr id="241" name="直線コネクタ 240"/>
        <xdr:cNvCxnSpPr/>
      </xdr:nvCxnSpPr>
      <xdr:spPr>
        <a:xfrm flipV="1">
          <a:off x="2019300" y="16409963"/>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3417</xdr:rowOff>
    </xdr:from>
    <xdr:to>
      <xdr:col>2</xdr:col>
      <xdr:colOff>638175</xdr:colOff>
      <xdr:row>96</xdr:row>
      <xdr:rowOff>69938</xdr:rowOff>
    </xdr:to>
    <xdr:cxnSp macro="">
      <xdr:nvCxnSpPr>
        <xdr:cNvPr id="244" name="直線コネクタ 243"/>
        <xdr:cNvCxnSpPr/>
      </xdr:nvCxnSpPr>
      <xdr:spPr>
        <a:xfrm flipV="1">
          <a:off x="1130300" y="16462617"/>
          <a:ext cx="889000" cy="6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116446</xdr:rowOff>
    </xdr:from>
    <xdr:to>
      <xdr:col>6</xdr:col>
      <xdr:colOff>561975</xdr:colOff>
      <xdr:row>96</xdr:row>
      <xdr:rowOff>46596</xdr:rowOff>
    </xdr:to>
    <xdr:sp macro="" textlink="">
      <xdr:nvSpPr>
        <xdr:cNvPr id="254" name="円/楕円 253"/>
        <xdr:cNvSpPr/>
      </xdr:nvSpPr>
      <xdr:spPr>
        <a:xfrm>
          <a:off x="4584700" y="164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94873</xdr:rowOff>
    </xdr:from>
    <xdr:ext cx="534377" cy="259045"/>
    <xdr:sp macro="" textlink="">
      <xdr:nvSpPr>
        <xdr:cNvPr id="255" name="衛生費該当値テキスト"/>
        <xdr:cNvSpPr txBox="1"/>
      </xdr:nvSpPr>
      <xdr:spPr>
        <a:xfrm>
          <a:off x="4686300" y="163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148717</xdr:rowOff>
    </xdr:from>
    <xdr:to>
      <xdr:col>5</xdr:col>
      <xdr:colOff>409575</xdr:colOff>
      <xdr:row>95</xdr:row>
      <xdr:rowOff>78867</xdr:rowOff>
    </xdr:to>
    <xdr:sp macro="" textlink="">
      <xdr:nvSpPr>
        <xdr:cNvPr id="256" name="円/楕円 255"/>
        <xdr:cNvSpPr/>
      </xdr:nvSpPr>
      <xdr:spPr>
        <a:xfrm>
          <a:off x="3746500" y="162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69994</xdr:rowOff>
    </xdr:from>
    <xdr:ext cx="534377" cy="259045"/>
    <xdr:sp macro="" textlink="">
      <xdr:nvSpPr>
        <xdr:cNvPr id="257" name="テキスト ボックス 256"/>
        <xdr:cNvSpPr txBox="1"/>
      </xdr:nvSpPr>
      <xdr:spPr>
        <a:xfrm>
          <a:off x="3530111" y="163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71413</xdr:rowOff>
    </xdr:from>
    <xdr:to>
      <xdr:col>4</xdr:col>
      <xdr:colOff>206375</xdr:colOff>
      <xdr:row>96</xdr:row>
      <xdr:rowOff>1563</xdr:rowOff>
    </xdr:to>
    <xdr:sp macro="" textlink="">
      <xdr:nvSpPr>
        <xdr:cNvPr id="258" name="円/楕円 257"/>
        <xdr:cNvSpPr/>
      </xdr:nvSpPr>
      <xdr:spPr>
        <a:xfrm>
          <a:off x="2857500" y="163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164140</xdr:rowOff>
    </xdr:from>
    <xdr:ext cx="534377" cy="259045"/>
    <xdr:sp macro="" textlink="">
      <xdr:nvSpPr>
        <xdr:cNvPr id="259" name="テキスト ボックス 258"/>
        <xdr:cNvSpPr txBox="1"/>
      </xdr:nvSpPr>
      <xdr:spPr>
        <a:xfrm>
          <a:off x="2641111" y="164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124067</xdr:rowOff>
    </xdr:from>
    <xdr:to>
      <xdr:col>3</xdr:col>
      <xdr:colOff>3175</xdr:colOff>
      <xdr:row>96</xdr:row>
      <xdr:rowOff>54217</xdr:rowOff>
    </xdr:to>
    <xdr:sp macro="" textlink="">
      <xdr:nvSpPr>
        <xdr:cNvPr id="260" name="円/楕円 259"/>
        <xdr:cNvSpPr/>
      </xdr:nvSpPr>
      <xdr:spPr>
        <a:xfrm>
          <a:off x="1968500" y="164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45344</xdr:rowOff>
    </xdr:from>
    <xdr:ext cx="534377" cy="259045"/>
    <xdr:sp macro="" textlink="">
      <xdr:nvSpPr>
        <xdr:cNvPr id="261" name="テキスト ボックス 260"/>
        <xdr:cNvSpPr txBox="1"/>
      </xdr:nvSpPr>
      <xdr:spPr>
        <a:xfrm>
          <a:off x="1752111" y="165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19138</xdr:rowOff>
    </xdr:from>
    <xdr:to>
      <xdr:col>1</xdr:col>
      <xdr:colOff>485775</xdr:colOff>
      <xdr:row>96</xdr:row>
      <xdr:rowOff>120738</xdr:rowOff>
    </xdr:to>
    <xdr:sp macro="" textlink="">
      <xdr:nvSpPr>
        <xdr:cNvPr id="262" name="円/楕円 261"/>
        <xdr:cNvSpPr/>
      </xdr:nvSpPr>
      <xdr:spPr>
        <a:xfrm>
          <a:off x="1079500" y="164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111865</xdr:rowOff>
    </xdr:from>
    <xdr:ext cx="534377" cy="259045"/>
    <xdr:sp macro="" textlink="">
      <xdr:nvSpPr>
        <xdr:cNvPr id="263" name="テキスト ボックス 262"/>
        <xdr:cNvSpPr txBox="1"/>
      </xdr:nvSpPr>
      <xdr:spPr>
        <a:xfrm>
          <a:off x="863111" y="1657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17170</xdr:rowOff>
    </xdr:from>
    <xdr:to>
      <xdr:col>15</xdr:col>
      <xdr:colOff>180975</xdr:colOff>
      <xdr:row>38</xdr:row>
      <xdr:rowOff>51460</xdr:rowOff>
    </xdr:to>
    <xdr:cxnSp macro="">
      <xdr:nvCxnSpPr>
        <xdr:cNvPr id="290" name="直線コネクタ 289"/>
        <xdr:cNvCxnSpPr/>
      </xdr:nvCxnSpPr>
      <xdr:spPr>
        <a:xfrm>
          <a:off x="9639300" y="6532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17170</xdr:rowOff>
    </xdr:from>
    <xdr:to>
      <xdr:col>14</xdr:col>
      <xdr:colOff>28575</xdr:colOff>
      <xdr:row>38</xdr:row>
      <xdr:rowOff>41859</xdr:rowOff>
    </xdr:to>
    <xdr:cxnSp macro="">
      <xdr:nvCxnSpPr>
        <xdr:cNvPr id="293" name="直線コネクタ 292"/>
        <xdr:cNvCxnSpPr/>
      </xdr:nvCxnSpPr>
      <xdr:spPr>
        <a:xfrm flipV="1">
          <a:off x="8750300" y="653227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41859</xdr:rowOff>
    </xdr:from>
    <xdr:to>
      <xdr:col>12</xdr:col>
      <xdr:colOff>511175</xdr:colOff>
      <xdr:row>38</xdr:row>
      <xdr:rowOff>51918</xdr:rowOff>
    </xdr:to>
    <xdr:cxnSp macro="">
      <xdr:nvCxnSpPr>
        <xdr:cNvPr id="296" name="直線コネクタ 295"/>
        <xdr:cNvCxnSpPr/>
      </xdr:nvCxnSpPr>
      <xdr:spPr>
        <a:xfrm flipV="1">
          <a:off x="7861300" y="655695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51918</xdr:rowOff>
    </xdr:from>
    <xdr:to>
      <xdr:col>11</xdr:col>
      <xdr:colOff>307975</xdr:colOff>
      <xdr:row>38</xdr:row>
      <xdr:rowOff>64719</xdr:rowOff>
    </xdr:to>
    <xdr:cxnSp macro="">
      <xdr:nvCxnSpPr>
        <xdr:cNvPr id="299" name="直線コネクタ 298"/>
        <xdr:cNvCxnSpPr/>
      </xdr:nvCxnSpPr>
      <xdr:spPr>
        <a:xfrm flipV="1">
          <a:off x="6972300" y="656701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309" name="円/楕円 308"/>
        <xdr:cNvSpPr/>
      </xdr:nvSpPr>
      <xdr:spPr>
        <a:xfrm>
          <a:off x="104267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87037</xdr:rowOff>
    </xdr:from>
    <xdr:ext cx="378565" cy="259045"/>
    <xdr:sp macro="" textlink="">
      <xdr:nvSpPr>
        <xdr:cNvPr id="310" name="労働費該当値テキスト"/>
        <xdr:cNvSpPr txBox="1"/>
      </xdr:nvSpPr>
      <xdr:spPr>
        <a:xfrm>
          <a:off x="10528300" y="643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137820</xdr:rowOff>
    </xdr:from>
    <xdr:to>
      <xdr:col>14</xdr:col>
      <xdr:colOff>79375</xdr:colOff>
      <xdr:row>38</xdr:row>
      <xdr:rowOff>67970</xdr:rowOff>
    </xdr:to>
    <xdr:sp macro="" textlink="">
      <xdr:nvSpPr>
        <xdr:cNvPr id="311" name="円/楕円 310"/>
        <xdr:cNvSpPr/>
      </xdr:nvSpPr>
      <xdr:spPr>
        <a:xfrm>
          <a:off x="958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59097</xdr:rowOff>
    </xdr:from>
    <xdr:ext cx="378565" cy="259045"/>
    <xdr:sp macro="" textlink="">
      <xdr:nvSpPr>
        <xdr:cNvPr id="312" name="テキスト ボックス 311"/>
        <xdr:cNvSpPr txBox="1"/>
      </xdr:nvSpPr>
      <xdr:spPr>
        <a:xfrm>
          <a:off x="9450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162509</xdr:rowOff>
    </xdr:from>
    <xdr:to>
      <xdr:col>12</xdr:col>
      <xdr:colOff>561975</xdr:colOff>
      <xdr:row>38</xdr:row>
      <xdr:rowOff>92659</xdr:rowOff>
    </xdr:to>
    <xdr:sp macro="" textlink="">
      <xdr:nvSpPr>
        <xdr:cNvPr id="313" name="円/楕円 312"/>
        <xdr:cNvSpPr/>
      </xdr:nvSpPr>
      <xdr:spPr>
        <a:xfrm>
          <a:off x="86995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83786</xdr:rowOff>
    </xdr:from>
    <xdr:ext cx="378565" cy="259045"/>
    <xdr:sp macro="" textlink="">
      <xdr:nvSpPr>
        <xdr:cNvPr id="314" name="テキスト ボックス 313"/>
        <xdr:cNvSpPr txBox="1"/>
      </xdr:nvSpPr>
      <xdr:spPr>
        <a:xfrm>
          <a:off x="8561017" y="65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1118</xdr:rowOff>
    </xdr:from>
    <xdr:to>
      <xdr:col>11</xdr:col>
      <xdr:colOff>358775</xdr:colOff>
      <xdr:row>38</xdr:row>
      <xdr:rowOff>102718</xdr:rowOff>
    </xdr:to>
    <xdr:sp macro="" textlink="">
      <xdr:nvSpPr>
        <xdr:cNvPr id="315" name="円/楕円 314"/>
        <xdr:cNvSpPr/>
      </xdr:nvSpPr>
      <xdr:spPr>
        <a:xfrm>
          <a:off x="7810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93845</xdr:rowOff>
    </xdr:from>
    <xdr:ext cx="378565" cy="259045"/>
    <xdr:sp macro="" textlink="">
      <xdr:nvSpPr>
        <xdr:cNvPr id="316" name="テキスト ボックス 315"/>
        <xdr:cNvSpPr txBox="1"/>
      </xdr:nvSpPr>
      <xdr:spPr>
        <a:xfrm>
          <a:off x="7672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13919</xdr:rowOff>
    </xdr:from>
    <xdr:to>
      <xdr:col>10</xdr:col>
      <xdr:colOff>155575</xdr:colOff>
      <xdr:row>38</xdr:row>
      <xdr:rowOff>115519</xdr:rowOff>
    </xdr:to>
    <xdr:sp macro="" textlink="">
      <xdr:nvSpPr>
        <xdr:cNvPr id="317" name="円/楕円 316"/>
        <xdr:cNvSpPr/>
      </xdr:nvSpPr>
      <xdr:spPr>
        <a:xfrm>
          <a:off x="6921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106646</xdr:rowOff>
    </xdr:from>
    <xdr:ext cx="378565" cy="259045"/>
    <xdr:sp macro="" textlink="">
      <xdr:nvSpPr>
        <xdr:cNvPr id="318" name="テキスト ボックス 317"/>
        <xdr:cNvSpPr txBox="1"/>
      </xdr:nvSpPr>
      <xdr:spPr>
        <a:xfrm>
          <a:off x="6783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10770</xdr:rowOff>
    </xdr:from>
    <xdr:to>
      <xdr:col>15</xdr:col>
      <xdr:colOff>180975</xdr:colOff>
      <xdr:row>57</xdr:row>
      <xdr:rowOff>40411</xdr:rowOff>
    </xdr:to>
    <xdr:cxnSp macro="">
      <xdr:nvCxnSpPr>
        <xdr:cNvPr id="347" name="直線コネクタ 346"/>
        <xdr:cNvCxnSpPr/>
      </xdr:nvCxnSpPr>
      <xdr:spPr>
        <a:xfrm>
          <a:off x="9639300" y="9783420"/>
          <a:ext cx="8382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48"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114630</xdr:rowOff>
    </xdr:from>
    <xdr:to>
      <xdr:col>14</xdr:col>
      <xdr:colOff>28575</xdr:colOff>
      <xdr:row>57</xdr:row>
      <xdr:rowOff>10770</xdr:rowOff>
    </xdr:to>
    <xdr:cxnSp macro="">
      <xdr:nvCxnSpPr>
        <xdr:cNvPr id="350" name="直線コネクタ 349"/>
        <xdr:cNvCxnSpPr/>
      </xdr:nvCxnSpPr>
      <xdr:spPr>
        <a:xfrm>
          <a:off x="8750300" y="9715830"/>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2" name="テキスト ボックス 351"/>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114630</xdr:rowOff>
    </xdr:from>
    <xdr:to>
      <xdr:col>12</xdr:col>
      <xdr:colOff>511175</xdr:colOff>
      <xdr:row>57</xdr:row>
      <xdr:rowOff>12751</xdr:rowOff>
    </xdr:to>
    <xdr:cxnSp macro="">
      <xdr:nvCxnSpPr>
        <xdr:cNvPr id="353" name="直線コネクタ 352"/>
        <xdr:cNvCxnSpPr/>
      </xdr:nvCxnSpPr>
      <xdr:spPr>
        <a:xfrm flipV="1">
          <a:off x="7861300" y="9715830"/>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5" name="テキスト ボックス 354"/>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11226</xdr:rowOff>
    </xdr:from>
    <xdr:to>
      <xdr:col>11</xdr:col>
      <xdr:colOff>307975</xdr:colOff>
      <xdr:row>57</xdr:row>
      <xdr:rowOff>12751</xdr:rowOff>
    </xdr:to>
    <xdr:cxnSp macro="">
      <xdr:nvCxnSpPr>
        <xdr:cNvPr id="356" name="直線コネクタ 355"/>
        <xdr:cNvCxnSpPr/>
      </xdr:nvCxnSpPr>
      <xdr:spPr>
        <a:xfrm>
          <a:off x="6972300" y="9783876"/>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161061</xdr:rowOff>
    </xdr:from>
    <xdr:to>
      <xdr:col>15</xdr:col>
      <xdr:colOff>231775</xdr:colOff>
      <xdr:row>57</xdr:row>
      <xdr:rowOff>91211</xdr:rowOff>
    </xdr:to>
    <xdr:sp macro="" textlink="">
      <xdr:nvSpPr>
        <xdr:cNvPr id="366" name="円/楕円 365"/>
        <xdr:cNvSpPr/>
      </xdr:nvSpPr>
      <xdr:spPr>
        <a:xfrm>
          <a:off x="10426700" y="9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12488</xdr:rowOff>
    </xdr:from>
    <xdr:ext cx="469744" cy="259045"/>
    <xdr:sp macro="" textlink="">
      <xdr:nvSpPr>
        <xdr:cNvPr id="367" name="農林水産業費該当値テキスト"/>
        <xdr:cNvSpPr txBox="1"/>
      </xdr:nvSpPr>
      <xdr:spPr>
        <a:xfrm>
          <a:off x="10528300" y="961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131420</xdr:rowOff>
    </xdr:from>
    <xdr:to>
      <xdr:col>14</xdr:col>
      <xdr:colOff>79375</xdr:colOff>
      <xdr:row>57</xdr:row>
      <xdr:rowOff>61570</xdr:rowOff>
    </xdr:to>
    <xdr:sp macro="" textlink="">
      <xdr:nvSpPr>
        <xdr:cNvPr id="368" name="円/楕円 367"/>
        <xdr:cNvSpPr/>
      </xdr:nvSpPr>
      <xdr:spPr>
        <a:xfrm>
          <a:off x="9588500" y="97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78097</xdr:rowOff>
    </xdr:from>
    <xdr:ext cx="469744" cy="259045"/>
    <xdr:sp macro="" textlink="">
      <xdr:nvSpPr>
        <xdr:cNvPr id="369" name="テキスト ボックス 368"/>
        <xdr:cNvSpPr txBox="1"/>
      </xdr:nvSpPr>
      <xdr:spPr>
        <a:xfrm>
          <a:off x="9404427" y="95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63830</xdr:rowOff>
    </xdr:from>
    <xdr:to>
      <xdr:col>12</xdr:col>
      <xdr:colOff>561975</xdr:colOff>
      <xdr:row>56</xdr:row>
      <xdr:rowOff>165430</xdr:rowOff>
    </xdr:to>
    <xdr:sp macro="" textlink="">
      <xdr:nvSpPr>
        <xdr:cNvPr id="370" name="円/楕円 369"/>
        <xdr:cNvSpPr/>
      </xdr:nvSpPr>
      <xdr:spPr>
        <a:xfrm>
          <a:off x="8699500" y="96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10507</xdr:rowOff>
    </xdr:from>
    <xdr:ext cx="469744" cy="259045"/>
    <xdr:sp macro="" textlink="">
      <xdr:nvSpPr>
        <xdr:cNvPr id="371" name="テキスト ボックス 370"/>
        <xdr:cNvSpPr txBox="1"/>
      </xdr:nvSpPr>
      <xdr:spPr>
        <a:xfrm>
          <a:off x="8515427" y="94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133401</xdr:rowOff>
    </xdr:from>
    <xdr:to>
      <xdr:col>11</xdr:col>
      <xdr:colOff>358775</xdr:colOff>
      <xdr:row>57</xdr:row>
      <xdr:rowOff>63551</xdr:rowOff>
    </xdr:to>
    <xdr:sp macro="" textlink="">
      <xdr:nvSpPr>
        <xdr:cNvPr id="372" name="円/楕円 371"/>
        <xdr:cNvSpPr/>
      </xdr:nvSpPr>
      <xdr:spPr>
        <a:xfrm>
          <a:off x="7810500" y="97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54678</xdr:rowOff>
    </xdr:from>
    <xdr:ext cx="469744" cy="259045"/>
    <xdr:sp macro="" textlink="">
      <xdr:nvSpPr>
        <xdr:cNvPr id="373" name="テキスト ボックス 372"/>
        <xdr:cNvSpPr txBox="1"/>
      </xdr:nvSpPr>
      <xdr:spPr>
        <a:xfrm>
          <a:off x="7626427" y="982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131876</xdr:rowOff>
    </xdr:from>
    <xdr:to>
      <xdr:col>10</xdr:col>
      <xdr:colOff>155575</xdr:colOff>
      <xdr:row>57</xdr:row>
      <xdr:rowOff>62026</xdr:rowOff>
    </xdr:to>
    <xdr:sp macro="" textlink="">
      <xdr:nvSpPr>
        <xdr:cNvPr id="374" name="円/楕円 373"/>
        <xdr:cNvSpPr/>
      </xdr:nvSpPr>
      <xdr:spPr>
        <a:xfrm>
          <a:off x="6921500" y="97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53153</xdr:rowOff>
    </xdr:from>
    <xdr:ext cx="469744" cy="259045"/>
    <xdr:sp macro="" textlink="">
      <xdr:nvSpPr>
        <xdr:cNvPr id="375" name="テキスト ボックス 374"/>
        <xdr:cNvSpPr txBox="1"/>
      </xdr:nvSpPr>
      <xdr:spPr>
        <a:xfrm>
          <a:off x="6737427" y="982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71044</xdr:rowOff>
    </xdr:from>
    <xdr:to>
      <xdr:col>15</xdr:col>
      <xdr:colOff>180975</xdr:colOff>
      <xdr:row>78</xdr:row>
      <xdr:rowOff>113792</xdr:rowOff>
    </xdr:to>
    <xdr:cxnSp macro="">
      <xdr:nvCxnSpPr>
        <xdr:cNvPr id="404" name="直線コネクタ 403"/>
        <xdr:cNvCxnSpPr/>
      </xdr:nvCxnSpPr>
      <xdr:spPr>
        <a:xfrm>
          <a:off x="9639300" y="13444144"/>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71044</xdr:rowOff>
    </xdr:from>
    <xdr:to>
      <xdr:col>14</xdr:col>
      <xdr:colOff>28575</xdr:colOff>
      <xdr:row>78</xdr:row>
      <xdr:rowOff>141757</xdr:rowOff>
    </xdr:to>
    <xdr:cxnSp macro="">
      <xdr:nvCxnSpPr>
        <xdr:cNvPr id="407" name="直線コネクタ 406"/>
        <xdr:cNvCxnSpPr/>
      </xdr:nvCxnSpPr>
      <xdr:spPr>
        <a:xfrm flipV="1">
          <a:off x="8750300" y="13444144"/>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141757</xdr:rowOff>
    </xdr:from>
    <xdr:to>
      <xdr:col>12</xdr:col>
      <xdr:colOff>511175</xdr:colOff>
      <xdr:row>78</xdr:row>
      <xdr:rowOff>151016</xdr:rowOff>
    </xdr:to>
    <xdr:cxnSp macro="">
      <xdr:nvCxnSpPr>
        <xdr:cNvPr id="410" name="直線コネクタ 409"/>
        <xdr:cNvCxnSpPr/>
      </xdr:nvCxnSpPr>
      <xdr:spPr>
        <a:xfrm flipV="1">
          <a:off x="7861300" y="13514857"/>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148273</xdr:rowOff>
    </xdr:from>
    <xdr:to>
      <xdr:col>11</xdr:col>
      <xdr:colOff>307975</xdr:colOff>
      <xdr:row>78</xdr:row>
      <xdr:rowOff>151016</xdr:rowOff>
    </xdr:to>
    <xdr:cxnSp macro="">
      <xdr:nvCxnSpPr>
        <xdr:cNvPr id="413" name="直線コネクタ 412"/>
        <xdr:cNvCxnSpPr/>
      </xdr:nvCxnSpPr>
      <xdr:spPr>
        <a:xfrm>
          <a:off x="6972300" y="1352137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62992</xdr:rowOff>
    </xdr:from>
    <xdr:to>
      <xdr:col>15</xdr:col>
      <xdr:colOff>231775</xdr:colOff>
      <xdr:row>78</xdr:row>
      <xdr:rowOff>164592</xdr:rowOff>
    </xdr:to>
    <xdr:sp macro="" textlink="">
      <xdr:nvSpPr>
        <xdr:cNvPr id="423" name="円/楕円 422"/>
        <xdr:cNvSpPr/>
      </xdr:nvSpPr>
      <xdr:spPr>
        <a:xfrm>
          <a:off x="104267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149369</xdr:rowOff>
    </xdr:from>
    <xdr:ext cx="469744" cy="259045"/>
    <xdr:sp macro="" textlink="">
      <xdr:nvSpPr>
        <xdr:cNvPr id="424" name="商工費該当値テキスト"/>
        <xdr:cNvSpPr txBox="1"/>
      </xdr:nvSpPr>
      <xdr:spPr>
        <a:xfrm>
          <a:off x="105283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20244</xdr:rowOff>
    </xdr:from>
    <xdr:to>
      <xdr:col>14</xdr:col>
      <xdr:colOff>79375</xdr:colOff>
      <xdr:row>78</xdr:row>
      <xdr:rowOff>121844</xdr:rowOff>
    </xdr:to>
    <xdr:sp macro="" textlink="">
      <xdr:nvSpPr>
        <xdr:cNvPr id="425" name="円/楕円 424"/>
        <xdr:cNvSpPr/>
      </xdr:nvSpPr>
      <xdr:spPr>
        <a:xfrm>
          <a:off x="9588500" y="133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112971</xdr:rowOff>
    </xdr:from>
    <xdr:ext cx="469744" cy="259045"/>
    <xdr:sp macro="" textlink="">
      <xdr:nvSpPr>
        <xdr:cNvPr id="426" name="テキスト ボックス 425"/>
        <xdr:cNvSpPr txBox="1"/>
      </xdr:nvSpPr>
      <xdr:spPr>
        <a:xfrm>
          <a:off x="9404427" y="1348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90957</xdr:rowOff>
    </xdr:from>
    <xdr:to>
      <xdr:col>12</xdr:col>
      <xdr:colOff>561975</xdr:colOff>
      <xdr:row>79</xdr:row>
      <xdr:rowOff>21107</xdr:rowOff>
    </xdr:to>
    <xdr:sp macro="" textlink="">
      <xdr:nvSpPr>
        <xdr:cNvPr id="427" name="円/楕円 426"/>
        <xdr:cNvSpPr/>
      </xdr:nvSpPr>
      <xdr:spPr>
        <a:xfrm>
          <a:off x="8699500" y="134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12234</xdr:rowOff>
    </xdr:from>
    <xdr:ext cx="469744" cy="259045"/>
    <xdr:sp macro="" textlink="">
      <xdr:nvSpPr>
        <xdr:cNvPr id="428" name="テキスト ボックス 427"/>
        <xdr:cNvSpPr txBox="1"/>
      </xdr:nvSpPr>
      <xdr:spPr>
        <a:xfrm>
          <a:off x="8515427" y="1355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100216</xdr:rowOff>
    </xdr:from>
    <xdr:to>
      <xdr:col>11</xdr:col>
      <xdr:colOff>358775</xdr:colOff>
      <xdr:row>79</xdr:row>
      <xdr:rowOff>30366</xdr:rowOff>
    </xdr:to>
    <xdr:sp macro="" textlink="">
      <xdr:nvSpPr>
        <xdr:cNvPr id="429" name="円/楕円 428"/>
        <xdr:cNvSpPr/>
      </xdr:nvSpPr>
      <xdr:spPr>
        <a:xfrm>
          <a:off x="7810500" y="134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21493</xdr:rowOff>
    </xdr:from>
    <xdr:ext cx="469744" cy="259045"/>
    <xdr:sp macro="" textlink="">
      <xdr:nvSpPr>
        <xdr:cNvPr id="430" name="テキスト ボックス 429"/>
        <xdr:cNvSpPr txBox="1"/>
      </xdr:nvSpPr>
      <xdr:spPr>
        <a:xfrm>
          <a:off x="7626427" y="135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97473</xdr:rowOff>
    </xdr:from>
    <xdr:to>
      <xdr:col>10</xdr:col>
      <xdr:colOff>155575</xdr:colOff>
      <xdr:row>79</xdr:row>
      <xdr:rowOff>27623</xdr:rowOff>
    </xdr:to>
    <xdr:sp macro="" textlink="">
      <xdr:nvSpPr>
        <xdr:cNvPr id="431" name="円/楕円 430"/>
        <xdr:cNvSpPr/>
      </xdr:nvSpPr>
      <xdr:spPr>
        <a:xfrm>
          <a:off x="69215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18750</xdr:rowOff>
    </xdr:from>
    <xdr:ext cx="469744" cy="259045"/>
    <xdr:sp macro="" textlink="">
      <xdr:nvSpPr>
        <xdr:cNvPr id="432" name="テキスト ボックス 431"/>
        <xdr:cNvSpPr txBox="1"/>
      </xdr:nvSpPr>
      <xdr:spPr>
        <a:xfrm>
          <a:off x="6737427" y="1356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25445</xdr:rowOff>
    </xdr:from>
    <xdr:to>
      <xdr:col>15</xdr:col>
      <xdr:colOff>180975</xdr:colOff>
      <xdr:row>96</xdr:row>
      <xdr:rowOff>16759</xdr:rowOff>
    </xdr:to>
    <xdr:cxnSp macro="">
      <xdr:nvCxnSpPr>
        <xdr:cNvPr id="460" name="直線コネクタ 459"/>
        <xdr:cNvCxnSpPr/>
      </xdr:nvCxnSpPr>
      <xdr:spPr>
        <a:xfrm>
          <a:off x="9639300" y="15970295"/>
          <a:ext cx="838200" cy="50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25445</xdr:rowOff>
    </xdr:from>
    <xdr:to>
      <xdr:col>14</xdr:col>
      <xdr:colOff>28575</xdr:colOff>
      <xdr:row>96</xdr:row>
      <xdr:rowOff>15273</xdr:rowOff>
    </xdr:to>
    <xdr:cxnSp macro="">
      <xdr:nvCxnSpPr>
        <xdr:cNvPr id="463" name="直線コネクタ 462"/>
        <xdr:cNvCxnSpPr/>
      </xdr:nvCxnSpPr>
      <xdr:spPr>
        <a:xfrm flipV="1">
          <a:off x="8750300" y="15970295"/>
          <a:ext cx="889000" cy="5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15273</xdr:rowOff>
    </xdr:from>
    <xdr:to>
      <xdr:col>12</xdr:col>
      <xdr:colOff>511175</xdr:colOff>
      <xdr:row>97</xdr:row>
      <xdr:rowOff>33629</xdr:rowOff>
    </xdr:to>
    <xdr:cxnSp macro="">
      <xdr:nvCxnSpPr>
        <xdr:cNvPr id="466" name="直線コネクタ 465"/>
        <xdr:cNvCxnSpPr/>
      </xdr:nvCxnSpPr>
      <xdr:spPr>
        <a:xfrm flipV="1">
          <a:off x="7861300" y="16474473"/>
          <a:ext cx="889000" cy="1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33629</xdr:rowOff>
    </xdr:from>
    <xdr:to>
      <xdr:col>11</xdr:col>
      <xdr:colOff>307975</xdr:colOff>
      <xdr:row>97</xdr:row>
      <xdr:rowOff>98827</xdr:rowOff>
    </xdr:to>
    <xdr:cxnSp macro="">
      <xdr:nvCxnSpPr>
        <xdr:cNvPr id="469" name="直線コネクタ 468"/>
        <xdr:cNvCxnSpPr/>
      </xdr:nvCxnSpPr>
      <xdr:spPr>
        <a:xfrm flipV="1">
          <a:off x="6972300" y="16664279"/>
          <a:ext cx="889000" cy="6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137409</xdr:rowOff>
    </xdr:from>
    <xdr:to>
      <xdr:col>15</xdr:col>
      <xdr:colOff>231775</xdr:colOff>
      <xdr:row>96</xdr:row>
      <xdr:rowOff>67559</xdr:rowOff>
    </xdr:to>
    <xdr:sp macro="" textlink="">
      <xdr:nvSpPr>
        <xdr:cNvPr id="479" name="円/楕円 478"/>
        <xdr:cNvSpPr/>
      </xdr:nvSpPr>
      <xdr:spPr>
        <a:xfrm>
          <a:off x="10426700" y="164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160286</xdr:rowOff>
    </xdr:from>
    <xdr:ext cx="534377" cy="259045"/>
    <xdr:sp macro="" textlink="">
      <xdr:nvSpPr>
        <xdr:cNvPr id="480" name="土木費該当値テキスト"/>
        <xdr:cNvSpPr txBox="1"/>
      </xdr:nvSpPr>
      <xdr:spPr>
        <a:xfrm>
          <a:off x="10528300" y="16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40,378</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146095</xdr:rowOff>
    </xdr:from>
    <xdr:to>
      <xdr:col>14</xdr:col>
      <xdr:colOff>79375</xdr:colOff>
      <xdr:row>93</xdr:row>
      <xdr:rowOff>76245</xdr:rowOff>
    </xdr:to>
    <xdr:sp macro="" textlink="">
      <xdr:nvSpPr>
        <xdr:cNvPr id="481" name="円/楕円 480"/>
        <xdr:cNvSpPr/>
      </xdr:nvSpPr>
      <xdr:spPr>
        <a:xfrm>
          <a:off x="9588500" y="159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92772</xdr:rowOff>
    </xdr:from>
    <xdr:ext cx="534377" cy="259045"/>
    <xdr:sp macro="" textlink="">
      <xdr:nvSpPr>
        <xdr:cNvPr id="482" name="テキスト ボックス 481"/>
        <xdr:cNvSpPr txBox="1"/>
      </xdr:nvSpPr>
      <xdr:spPr>
        <a:xfrm>
          <a:off x="9372111" y="156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135923</xdr:rowOff>
    </xdr:from>
    <xdr:to>
      <xdr:col>12</xdr:col>
      <xdr:colOff>561975</xdr:colOff>
      <xdr:row>96</xdr:row>
      <xdr:rowOff>66073</xdr:rowOff>
    </xdr:to>
    <xdr:sp macro="" textlink="">
      <xdr:nvSpPr>
        <xdr:cNvPr id="483" name="円/楕円 482"/>
        <xdr:cNvSpPr/>
      </xdr:nvSpPr>
      <xdr:spPr>
        <a:xfrm>
          <a:off x="8699500" y="164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82600</xdr:rowOff>
    </xdr:from>
    <xdr:ext cx="534377" cy="259045"/>
    <xdr:sp macro="" textlink="">
      <xdr:nvSpPr>
        <xdr:cNvPr id="484" name="テキスト ボックス 483"/>
        <xdr:cNvSpPr txBox="1"/>
      </xdr:nvSpPr>
      <xdr:spPr>
        <a:xfrm>
          <a:off x="8483111" y="161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154279</xdr:rowOff>
    </xdr:from>
    <xdr:to>
      <xdr:col>11</xdr:col>
      <xdr:colOff>358775</xdr:colOff>
      <xdr:row>97</xdr:row>
      <xdr:rowOff>84429</xdr:rowOff>
    </xdr:to>
    <xdr:sp macro="" textlink="">
      <xdr:nvSpPr>
        <xdr:cNvPr id="485" name="円/楕円 484"/>
        <xdr:cNvSpPr/>
      </xdr:nvSpPr>
      <xdr:spPr>
        <a:xfrm>
          <a:off x="7810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75556</xdr:rowOff>
    </xdr:from>
    <xdr:ext cx="534377" cy="259045"/>
    <xdr:sp macro="" textlink="">
      <xdr:nvSpPr>
        <xdr:cNvPr id="486" name="テキスト ボックス 485"/>
        <xdr:cNvSpPr txBox="1"/>
      </xdr:nvSpPr>
      <xdr:spPr>
        <a:xfrm>
          <a:off x="7594111" y="167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48027</xdr:rowOff>
    </xdr:from>
    <xdr:to>
      <xdr:col>10</xdr:col>
      <xdr:colOff>155575</xdr:colOff>
      <xdr:row>97</xdr:row>
      <xdr:rowOff>149627</xdr:rowOff>
    </xdr:to>
    <xdr:sp macro="" textlink="">
      <xdr:nvSpPr>
        <xdr:cNvPr id="487" name="円/楕円 486"/>
        <xdr:cNvSpPr/>
      </xdr:nvSpPr>
      <xdr:spPr>
        <a:xfrm>
          <a:off x="6921500" y="166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140754</xdr:rowOff>
    </xdr:from>
    <xdr:ext cx="534377" cy="259045"/>
    <xdr:sp macro="" textlink="">
      <xdr:nvSpPr>
        <xdr:cNvPr id="488" name="テキスト ボックス 487"/>
        <xdr:cNvSpPr txBox="1"/>
      </xdr:nvSpPr>
      <xdr:spPr>
        <a:xfrm>
          <a:off x="6705111" y="167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69850</xdr:rowOff>
    </xdr:from>
    <xdr:to>
      <xdr:col>23</xdr:col>
      <xdr:colOff>517525</xdr:colOff>
      <xdr:row>34</xdr:row>
      <xdr:rowOff>165354</xdr:rowOff>
    </xdr:to>
    <xdr:cxnSp macro="">
      <xdr:nvCxnSpPr>
        <xdr:cNvPr id="518" name="直線コネクタ 517"/>
        <xdr:cNvCxnSpPr/>
      </xdr:nvCxnSpPr>
      <xdr:spPr>
        <a:xfrm flipV="1">
          <a:off x="15481300" y="5899150"/>
          <a:ext cx="8382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122301</xdr:rowOff>
    </xdr:from>
    <xdr:to>
      <xdr:col>22</xdr:col>
      <xdr:colOff>365125</xdr:colOff>
      <xdr:row>34</xdr:row>
      <xdr:rowOff>165354</xdr:rowOff>
    </xdr:to>
    <xdr:cxnSp macro="">
      <xdr:nvCxnSpPr>
        <xdr:cNvPr id="521" name="直線コネクタ 520"/>
        <xdr:cNvCxnSpPr/>
      </xdr:nvCxnSpPr>
      <xdr:spPr>
        <a:xfrm>
          <a:off x="14592300" y="595160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122301</xdr:rowOff>
    </xdr:from>
    <xdr:to>
      <xdr:col>21</xdr:col>
      <xdr:colOff>161925</xdr:colOff>
      <xdr:row>34</xdr:row>
      <xdr:rowOff>148971</xdr:rowOff>
    </xdr:to>
    <xdr:cxnSp macro="">
      <xdr:nvCxnSpPr>
        <xdr:cNvPr id="524" name="直線コネクタ 523"/>
        <xdr:cNvCxnSpPr/>
      </xdr:nvCxnSpPr>
      <xdr:spPr>
        <a:xfrm flipV="1">
          <a:off x="13703300" y="595160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148971</xdr:rowOff>
    </xdr:from>
    <xdr:to>
      <xdr:col>19</xdr:col>
      <xdr:colOff>644525</xdr:colOff>
      <xdr:row>34</xdr:row>
      <xdr:rowOff>168021</xdr:rowOff>
    </xdr:to>
    <xdr:cxnSp macro="">
      <xdr:nvCxnSpPr>
        <xdr:cNvPr id="527" name="直線コネクタ 526"/>
        <xdr:cNvCxnSpPr/>
      </xdr:nvCxnSpPr>
      <xdr:spPr>
        <a:xfrm flipV="1">
          <a:off x="12814300" y="597827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9" name="テキスト ボックス 528"/>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19050</xdr:rowOff>
    </xdr:from>
    <xdr:to>
      <xdr:col>23</xdr:col>
      <xdr:colOff>568325</xdr:colOff>
      <xdr:row>34</xdr:row>
      <xdr:rowOff>120650</xdr:rowOff>
    </xdr:to>
    <xdr:sp macro="" textlink="">
      <xdr:nvSpPr>
        <xdr:cNvPr id="537" name="円/楕円 536"/>
        <xdr:cNvSpPr/>
      </xdr:nvSpPr>
      <xdr:spPr>
        <a:xfrm>
          <a:off x="162687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41927</xdr:rowOff>
    </xdr:from>
    <xdr:ext cx="534377" cy="259045"/>
    <xdr:sp macro="" textlink="">
      <xdr:nvSpPr>
        <xdr:cNvPr id="538" name="消防費該当値テキスト"/>
        <xdr:cNvSpPr txBox="1"/>
      </xdr:nvSpPr>
      <xdr:spPr>
        <a:xfrm>
          <a:off x="16370300" y="56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114554</xdr:rowOff>
    </xdr:from>
    <xdr:to>
      <xdr:col>22</xdr:col>
      <xdr:colOff>415925</xdr:colOff>
      <xdr:row>35</xdr:row>
      <xdr:rowOff>44704</xdr:rowOff>
    </xdr:to>
    <xdr:sp macro="" textlink="">
      <xdr:nvSpPr>
        <xdr:cNvPr id="539" name="円/楕円 538"/>
        <xdr:cNvSpPr/>
      </xdr:nvSpPr>
      <xdr:spPr>
        <a:xfrm>
          <a:off x="15430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61231</xdr:rowOff>
    </xdr:from>
    <xdr:ext cx="534377" cy="259045"/>
    <xdr:sp macro="" textlink="">
      <xdr:nvSpPr>
        <xdr:cNvPr id="540" name="テキスト ボックス 539"/>
        <xdr:cNvSpPr txBox="1"/>
      </xdr:nvSpPr>
      <xdr:spPr>
        <a:xfrm>
          <a:off x="15214111" y="57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71501</xdr:rowOff>
    </xdr:from>
    <xdr:to>
      <xdr:col>21</xdr:col>
      <xdr:colOff>212725</xdr:colOff>
      <xdr:row>35</xdr:row>
      <xdr:rowOff>1651</xdr:rowOff>
    </xdr:to>
    <xdr:sp macro="" textlink="">
      <xdr:nvSpPr>
        <xdr:cNvPr id="541" name="円/楕円 540"/>
        <xdr:cNvSpPr/>
      </xdr:nvSpPr>
      <xdr:spPr>
        <a:xfrm>
          <a:off x="14541500" y="59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18178</xdr:rowOff>
    </xdr:from>
    <xdr:ext cx="534377" cy="259045"/>
    <xdr:sp macro="" textlink="">
      <xdr:nvSpPr>
        <xdr:cNvPr id="542" name="テキスト ボックス 541"/>
        <xdr:cNvSpPr txBox="1"/>
      </xdr:nvSpPr>
      <xdr:spPr>
        <a:xfrm>
          <a:off x="14325111" y="56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98171</xdr:rowOff>
    </xdr:from>
    <xdr:to>
      <xdr:col>20</xdr:col>
      <xdr:colOff>9525</xdr:colOff>
      <xdr:row>35</xdr:row>
      <xdr:rowOff>28321</xdr:rowOff>
    </xdr:to>
    <xdr:sp macro="" textlink="">
      <xdr:nvSpPr>
        <xdr:cNvPr id="543" name="円/楕円 542"/>
        <xdr:cNvSpPr/>
      </xdr:nvSpPr>
      <xdr:spPr>
        <a:xfrm>
          <a:off x="13652500" y="59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44848</xdr:rowOff>
    </xdr:from>
    <xdr:ext cx="534377" cy="259045"/>
    <xdr:sp macro="" textlink="">
      <xdr:nvSpPr>
        <xdr:cNvPr id="544" name="テキスト ボックス 543"/>
        <xdr:cNvSpPr txBox="1"/>
      </xdr:nvSpPr>
      <xdr:spPr>
        <a:xfrm>
          <a:off x="13436111" y="57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117221</xdr:rowOff>
    </xdr:from>
    <xdr:to>
      <xdr:col>18</xdr:col>
      <xdr:colOff>492125</xdr:colOff>
      <xdr:row>35</xdr:row>
      <xdr:rowOff>47371</xdr:rowOff>
    </xdr:to>
    <xdr:sp macro="" textlink="">
      <xdr:nvSpPr>
        <xdr:cNvPr id="545" name="円/楕円 544"/>
        <xdr:cNvSpPr/>
      </xdr:nvSpPr>
      <xdr:spPr>
        <a:xfrm>
          <a:off x="12763500" y="59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63898</xdr:rowOff>
    </xdr:from>
    <xdr:ext cx="534377" cy="259045"/>
    <xdr:sp macro="" textlink="">
      <xdr:nvSpPr>
        <xdr:cNvPr id="546" name="テキスト ボックス 545"/>
        <xdr:cNvSpPr txBox="1"/>
      </xdr:nvSpPr>
      <xdr:spPr>
        <a:xfrm>
          <a:off x="12547111" y="57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19856</xdr:rowOff>
    </xdr:from>
    <xdr:to>
      <xdr:col>23</xdr:col>
      <xdr:colOff>517525</xdr:colOff>
      <xdr:row>58</xdr:row>
      <xdr:rowOff>37154</xdr:rowOff>
    </xdr:to>
    <xdr:cxnSp macro="">
      <xdr:nvCxnSpPr>
        <xdr:cNvPr id="576" name="直線コネクタ 575"/>
        <xdr:cNvCxnSpPr/>
      </xdr:nvCxnSpPr>
      <xdr:spPr>
        <a:xfrm>
          <a:off x="15481300" y="9963956"/>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158503</xdr:rowOff>
    </xdr:from>
    <xdr:to>
      <xdr:col>22</xdr:col>
      <xdr:colOff>365125</xdr:colOff>
      <xdr:row>58</xdr:row>
      <xdr:rowOff>19856</xdr:rowOff>
    </xdr:to>
    <xdr:cxnSp macro="">
      <xdr:nvCxnSpPr>
        <xdr:cNvPr id="579" name="直線コネクタ 578"/>
        <xdr:cNvCxnSpPr/>
      </xdr:nvCxnSpPr>
      <xdr:spPr>
        <a:xfrm>
          <a:off x="14592300" y="9931153"/>
          <a:ext cx="889000" cy="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116116</xdr:rowOff>
    </xdr:from>
    <xdr:to>
      <xdr:col>21</xdr:col>
      <xdr:colOff>161925</xdr:colOff>
      <xdr:row>57</xdr:row>
      <xdr:rowOff>158503</xdr:rowOff>
    </xdr:to>
    <xdr:cxnSp macro="">
      <xdr:nvCxnSpPr>
        <xdr:cNvPr id="582" name="直線コネクタ 581"/>
        <xdr:cNvCxnSpPr/>
      </xdr:nvCxnSpPr>
      <xdr:spPr>
        <a:xfrm>
          <a:off x="13703300" y="9888766"/>
          <a:ext cx="8890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116116</xdr:rowOff>
    </xdr:from>
    <xdr:to>
      <xdr:col>19</xdr:col>
      <xdr:colOff>644525</xdr:colOff>
      <xdr:row>57</xdr:row>
      <xdr:rowOff>157817</xdr:rowOff>
    </xdr:to>
    <xdr:cxnSp macro="">
      <xdr:nvCxnSpPr>
        <xdr:cNvPr id="585" name="直線コネクタ 584"/>
        <xdr:cNvCxnSpPr/>
      </xdr:nvCxnSpPr>
      <xdr:spPr>
        <a:xfrm flipV="1">
          <a:off x="12814300" y="9888766"/>
          <a:ext cx="889000" cy="4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157804</xdr:rowOff>
    </xdr:from>
    <xdr:to>
      <xdr:col>23</xdr:col>
      <xdr:colOff>568325</xdr:colOff>
      <xdr:row>58</xdr:row>
      <xdr:rowOff>87954</xdr:rowOff>
    </xdr:to>
    <xdr:sp macro="" textlink="">
      <xdr:nvSpPr>
        <xdr:cNvPr id="595" name="円/楕円 594"/>
        <xdr:cNvSpPr/>
      </xdr:nvSpPr>
      <xdr:spPr>
        <a:xfrm>
          <a:off x="16268700" y="99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72731</xdr:rowOff>
    </xdr:from>
    <xdr:ext cx="534377" cy="259045"/>
    <xdr:sp macro="" textlink="">
      <xdr:nvSpPr>
        <xdr:cNvPr id="596" name="教育費該当値テキスト"/>
        <xdr:cNvSpPr txBox="1"/>
      </xdr:nvSpPr>
      <xdr:spPr>
        <a:xfrm>
          <a:off x="16370300" y="98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140506</xdr:rowOff>
    </xdr:from>
    <xdr:to>
      <xdr:col>22</xdr:col>
      <xdr:colOff>415925</xdr:colOff>
      <xdr:row>58</xdr:row>
      <xdr:rowOff>70656</xdr:rowOff>
    </xdr:to>
    <xdr:sp macro="" textlink="">
      <xdr:nvSpPr>
        <xdr:cNvPr id="597" name="円/楕円 596"/>
        <xdr:cNvSpPr/>
      </xdr:nvSpPr>
      <xdr:spPr>
        <a:xfrm>
          <a:off x="15430500" y="99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61783</xdr:rowOff>
    </xdr:from>
    <xdr:ext cx="534377" cy="259045"/>
    <xdr:sp macro="" textlink="">
      <xdr:nvSpPr>
        <xdr:cNvPr id="598" name="テキスト ボックス 597"/>
        <xdr:cNvSpPr txBox="1"/>
      </xdr:nvSpPr>
      <xdr:spPr>
        <a:xfrm>
          <a:off x="15214111" y="100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107703</xdr:rowOff>
    </xdr:from>
    <xdr:to>
      <xdr:col>21</xdr:col>
      <xdr:colOff>212725</xdr:colOff>
      <xdr:row>58</xdr:row>
      <xdr:rowOff>37853</xdr:rowOff>
    </xdr:to>
    <xdr:sp macro="" textlink="">
      <xdr:nvSpPr>
        <xdr:cNvPr id="599" name="円/楕円 598"/>
        <xdr:cNvSpPr/>
      </xdr:nvSpPr>
      <xdr:spPr>
        <a:xfrm>
          <a:off x="14541500" y="98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28980</xdr:rowOff>
    </xdr:from>
    <xdr:ext cx="534377" cy="259045"/>
    <xdr:sp macro="" textlink="">
      <xdr:nvSpPr>
        <xdr:cNvPr id="600" name="テキスト ボックス 599"/>
        <xdr:cNvSpPr txBox="1"/>
      </xdr:nvSpPr>
      <xdr:spPr>
        <a:xfrm>
          <a:off x="14325111" y="99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65316</xdr:rowOff>
    </xdr:from>
    <xdr:to>
      <xdr:col>20</xdr:col>
      <xdr:colOff>9525</xdr:colOff>
      <xdr:row>57</xdr:row>
      <xdr:rowOff>166916</xdr:rowOff>
    </xdr:to>
    <xdr:sp macro="" textlink="">
      <xdr:nvSpPr>
        <xdr:cNvPr id="601" name="円/楕円 600"/>
        <xdr:cNvSpPr/>
      </xdr:nvSpPr>
      <xdr:spPr>
        <a:xfrm>
          <a:off x="13652500" y="98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158043</xdr:rowOff>
    </xdr:from>
    <xdr:ext cx="534377" cy="259045"/>
    <xdr:sp macro="" textlink="">
      <xdr:nvSpPr>
        <xdr:cNvPr id="602" name="テキスト ボックス 601"/>
        <xdr:cNvSpPr txBox="1"/>
      </xdr:nvSpPr>
      <xdr:spPr>
        <a:xfrm>
          <a:off x="13436111" y="99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107017</xdr:rowOff>
    </xdr:from>
    <xdr:to>
      <xdr:col>18</xdr:col>
      <xdr:colOff>492125</xdr:colOff>
      <xdr:row>58</xdr:row>
      <xdr:rowOff>37167</xdr:rowOff>
    </xdr:to>
    <xdr:sp macro="" textlink="">
      <xdr:nvSpPr>
        <xdr:cNvPr id="603" name="円/楕円 602"/>
        <xdr:cNvSpPr/>
      </xdr:nvSpPr>
      <xdr:spPr>
        <a:xfrm>
          <a:off x="12763500" y="9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28294</xdr:rowOff>
    </xdr:from>
    <xdr:ext cx="534377" cy="259045"/>
    <xdr:sp macro="" textlink="">
      <xdr:nvSpPr>
        <xdr:cNvPr id="604" name="テキスト ボックス 603"/>
        <xdr:cNvSpPr txBox="1"/>
      </xdr:nvSpPr>
      <xdr:spPr>
        <a:xfrm>
          <a:off x="12547111" y="99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91074</xdr:rowOff>
    </xdr:from>
    <xdr:to>
      <xdr:col>19</xdr:col>
      <xdr:colOff>644525</xdr:colOff>
      <xdr:row>79</xdr:row>
      <xdr:rowOff>98879</xdr:rowOff>
    </xdr:to>
    <xdr:cxnSp macro="">
      <xdr:nvCxnSpPr>
        <xdr:cNvPr id="644" name="直線コネクタ 643"/>
        <xdr:cNvCxnSpPr/>
      </xdr:nvCxnSpPr>
      <xdr:spPr>
        <a:xfrm>
          <a:off x="12814300" y="13635624"/>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40274</xdr:rowOff>
    </xdr:from>
    <xdr:to>
      <xdr:col>18</xdr:col>
      <xdr:colOff>492125</xdr:colOff>
      <xdr:row>79</xdr:row>
      <xdr:rowOff>141874</xdr:rowOff>
    </xdr:to>
    <xdr:sp macro="" textlink="">
      <xdr:nvSpPr>
        <xdr:cNvPr id="662" name="円/楕円 661"/>
        <xdr:cNvSpPr/>
      </xdr:nvSpPr>
      <xdr:spPr>
        <a:xfrm>
          <a:off x="12763500" y="135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133001</xdr:rowOff>
    </xdr:from>
    <xdr:ext cx="378565" cy="259045"/>
    <xdr:sp macro="" textlink="">
      <xdr:nvSpPr>
        <xdr:cNvPr id="663" name="テキスト ボックス 662"/>
        <xdr:cNvSpPr txBox="1"/>
      </xdr:nvSpPr>
      <xdr:spPr>
        <a:xfrm>
          <a:off x="12625017" y="13677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110306</xdr:rowOff>
    </xdr:from>
    <xdr:to>
      <xdr:col>23</xdr:col>
      <xdr:colOff>517525</xdr:colOff>
      <xdr:row>95</xdr:row>
      <xdr:rowOff>133108</xdr:rowOff>
    </xdr:to>
    <xdr:cxnSp macro="">
      <xdr:nvCxnSpPr>
        <xdr:cNvPr id="692" name="直線コネクタ 691"/>
        <xdr:cNvCxnSpPr/>
      </xdr:nvCxnSpPr>
      <xdr:spPr>
        <a:xfrm flipV="1">
          <a:off x="15481300" y="16398056"/>
          <a:ext cx="8382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97752</xdr:rowOff>
    </xdr:from>
    <xdr:to>
      <xdr:col>22</xdr:col>
      <xdr:colOff>365125</xdr:colOff>
      <xdr:row>95</xdr:row>
      <xdr:rowOff>133108</xdr:rowOff>
    </xdr:to>
    <xdr:cxnSp macro="">
      <xdr:nvCxnSpPr>
        <xdr:cNvPr id="695" name="直線コネクタ 694"/>
        <xdr:cNvCxnSpPr/>
      </xdr:nvCxnSpPr>
      <xdr:spPr>
        <a:xfrm>
          <a:off x="14592300" y="16385502"/>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66148</xdr:rowOff>
    </xdr:from>
    <xdr:to>
      <xdr:col>21</xdr:col>
      <xdr:colOff>161925</xdr:colOff>
      <xdr:row>95</xdr:row>
      <xdr:rowOff>97752</xdr:rowOff>
    </xdr:to>
    <xdr:cxnSp macro="">
      <xdr:nvCxnSpPr>
        <xdr:cNvPr id="698" name="直線コネクタ 697"/>
        <xdr:cNvCxnSpPr/>
      </xdr:nvCxnSpPr>
      <xdr:spPr>
        <a:xfrm>
          <a:off x="13703300" y="16353898"/>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66148</xdr:rowOff>
    </xdr:from>
    <xdr:to>
      <xdr:col>19</xdr:col>
      <xdr:colOff>644525</xdr:colOff>
      <xdr:row>95</xdr:row>
      <xdr:rowOff>107638</xdr:rowOff>
    </xdr:to>
    <xdr:cxnSp macro="">
      <xdr:nvCxnSpPr>
        <xdr:cNvPr id="701" name="直線コネクタ 700"/>
        <xdr:cNvCxnSpPr/>
      </xdr:nvCxnSpPr>
      <xdr:spPr>
        <a:xfrm flipV="1">
          <a:off x="12814300" y="16353898"/>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59506</xdr:rowOff>
    </xdr:from>
    <xdr:to>
      <xdr:col>23</xdr:col>
      <xdr:colOff>568325</xdr:colOff>
      <xdr:row>95</xdr:row>
      <xdr:rowOff>161106</xdr:rowOff>
    </xdr:to>
    <xdr:sp macro="" textlink="">
      <xdr:nvSpPr>
        <xdr:cNvPr id="711" name="円/楕円 710"/>
        <xdr:cNvSpPr/>
      </xdr:nvSpPr>
      <xdr:spPr>
        <a:xfrm>
          <a:off x="16268700" y="1634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82383</xdr:rowOff>
    </xdr:from>
    <xdr:ext cx="534377" cy="259045"/>
    <xdr:sp macro="" textlink="">
      <xdr:nvSpPr>
        <xdr:cNvPr id="712" name="公債費該当値テキスト"/>
        <xdr:cNvSpPr txBox="1"/>
      </xdr:nvSpPr>
      <xdr:spPr>
        <a:xfrm>
          <a:off x="16370300" y="161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82308</xdr:rowOff>
    </xdr:from>
    <xdr:to>
      <xdr:col>22</xdr:col>
      <xdr:colOff>415925</xdr:colOff>
      <xdr:row>96</xdr:row>
      <xdr:rowOff>12458</xdr:rowOff>
    </xdr:to>
    <xdr:sp macro="" textlink="">
      <xdr:nvSpPr>
        <xdr:cNvPr id="713" name="円/楕円 712"/>
        <xdr:cNvSpPr/>
      </xdr:nvSpPr>
      <xdr:spPr>
        <a:xfrm>
          <a:off x="15430500" y="163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28985</xdr:rowOff>
    </xdr:from>
    <xdr:ext cx="534377" cy="259045"/>
    <xdr:sp macro="" textlink="">
      <xdr:nvSpPr>
        <xdr:cNvPr id="714" name="テキスト ボックス 713"/>
        <xdr:cNvSpPr txBox="1"/>
      </xdr:nvSpPr>
      <xdr:spPr>
        <a:xfrm>
          <a:off x="15214111" y="1614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46952</xdr:rowOff>
    </xdr:from>
    <xdr:to>
      <xdr:col>21</xdr:col>
      <xdr:colOff>212725</xdr:colOff>
      <xdr:row>95</xdr:row>
      <xdr:rowOff>148552</xdr:rowOff>
    </xdr:to>
    <xdr:sp macro="" textlink="">
      <xdr:nvSpPr>
        <xdr:cNvPr id="715" name="円/楕円 714"/>
        <xdr:cNvSpPr/>
      </xdr:nvSpPr>
      <xdr:spPr>
        <a:xfrm>
          <a:off x="14541500" y="163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165079</xdr:rowOff>
    </xdr:from>
    <xdr:ext cx="534377" cy="259045"/>
    <xdr:sp macro="" textlink="">
      <xdr:nvSpPr>
        <xdr:cNvPr id="716" name="テキスト ボックス 715"/>
        <xdr:cNvSpPr txBox="1"/>
      </xdr:nvSpPr>
      <xdr:spPr>
        <a:xfrm>
          <a:off x="14325111" y="161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15348</xdr:rowOff>
    </xdr:from>
    <xdr:to>
      <xdr:col>20</xdr:col>
      <xdr:colOff>9525</xdr:colOff>
      <xdr:row>95</xdr:row>
      <xdr:rowOff>116948</xdr:rowOff>
    </xdr:to>
    <xdr:sp macro="" textlink="">
      <xdr:nvSpPr>
        <xdr:cNvPr id="717" name="円/楕円 716"/>
        <xdr:cNvSpPr/>
      </xdr:nvSpPr>
      <xdr:spPr>
        <a:xfrm>
          <a:off x="13652500" y="163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133475</xdr:rowOff>
    </xdr:from>
    <xdr:ext cx="534377" cy="259045"/>
    <xdr:sp macro="" textlink="">
      <xdr:nvSpPr>
        <xdr:cNvPr id="718" name="テキスト ボックス 717"/>
        <xdr:cNvSpPr txBox="1"/>
      </xdr:nvSpPr>
      <xdr:spPr>
        <a:xfrm>
          <a:off x="13436111" y="160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56838</xdr:rowOff>
    </xdr:from>
    <xdr:to>
      <xdr:col>18</xdr:col>
      <xdr:colOff>492125</xdr:colOff>
      <xdr:row>95</xdr:row>
      <xdr:rowOff>158438</xdr:rowOff>
    </xdr:to>
    <xdr:sp macro="" textlink="">
      <xdr:nvSpPr>
        <xdr:cNvPr id="719" name="円/楕円 718"/>
        <xdr:cNvSpPr/>
      </xdr:nvSpPr>
      <xdr:spPr>
        <a:xfrm>
          <a:off x="12763500" y="163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149565</xdr:rowOff>
    </xdr:from>
    <xdr:ext cx="534377" cy="259045"/>
    <xdr:sp macro="" textlink="">
      <xdr:nvSpPr>
        <xdr:cNvPr id="720" name="テキスト ボックス 719"/>
        <xdr:cNvSpPr txBox="1"/>
      </xdr:nvSpPr>
      <xdr:spPr>
        <a:xfrm>
          <a:off x="12547111" y="1643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土木費は、全国平均のみ下回る状況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40,378</a:t>
          </a:r>
          <a:r>
            <a:rPr kumimoji="1" lang="ja-JP" altLang="ja-JP" sz="1100">
              <a:solidFill>
                <a:schemeClr val="dk1"/>
              </a:solidFill>
              <a:effectLst/>
              <a:latin typeface="+mn-lt"/>
              <a:ea typeface="+mn-ea"/>
              <a:cs typeface="+mn-cs"/>
            </a:rPr>
            <a:t>円であった。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年度に大規模な本庁舎耐震補強工事が</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したことが大きな減要因である</a:t>
          </a:r>
          <a:r>
            <a:rPr kumimoji="1" lang="ja-JP" altLang="en-US" sz="1100">
              <a:solidFill>
                <a:schemeClr val="dk1"/>
              </a:solidFill>
              <a:effectLst/>
              <a:latin typeface="+mn-lt"/>
              <a:ea typeface="+mn-ea"/>
              <a:cs typeface="+mn-cs"/>
            </a:rPr>
            <a:t>と考えられる</a:t>
          </a:r>
          <a:r>
            <a:rPr kumimoji="1" lang="ja-JP" altLang="ja-JP" sz="1100">
              <a:solidFill>
                <a:schemeClr val="dk1"/>
              </a:solidFill>
              <a:effectLst/>
              <a:latin typeface="+mn-lt"/>
              <a:ea typeface="+mn-ea"/>
              <a:cs typeface="+mn-cs"/>
            </a:rPr>
            <a:t>。しかし、今後は旧理科大校舎等改修事業や学校給食センター整備事業、（仮称）本多静六記念　市民の森・緑の公園整備事業、ごみ処理施設整備推進事業などの大規模</a:t>
          </a:r>
          <a:r>
            <a:rPr kumimoji="1" lang="ja-JP" altLang="en-US" sz="1100">
              <a:solidFill>
                <a:schemeClr val="dk1"/>
              </a:solidFill>
              <a:effectLst/>
              <a:latin typeface="+mn-lt"/>
              <a:ea typeface="+mn-ea"/>
              <a:cs typeface="+mn-cs"/>
            </a:rPr>
            <a:t>工事</a:t>
          </a:r>
          <a:r>
            <a:rPr kumimoji="1" lang="ja-JP" altLang="ja-JP" sz="1100">
              <a:solidFill>
                <a:schemeClr val="dk1"/>
              </a:solidFill>
              <a:effectLst/>
              <a:latin typeface="+mn-lt"/>
              <a:ea typeface="+mn-ea"/>
              <a:cs typeface="+mn-cs"/>
            </a:rPr>
            <a:t>が控えており更なる増加が見込まれる。より一層、事業の必要性の検証や見直しを徹底していくことで、事業費の減少に努める。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32,543</a:t>
          </a:r>
          <a:r>
            <a:rPr kumimoji="1" lang="ja-JP" altLang="ja-JP" sz="1100">
              <a:solidFill>
                <a:schemeClr val="dk1"/>
              </a:solidFill>
              <a:effectLst/>
              <a:latin typeface="+mn-lt"/>
              <a:ea typeface="+mn-ea"/>
              <a:cs typeface="+mn-cs"/>
            </a:rPr>
            <a:t>円となっており、全国平均</a:t>
          </a:r>
          <a:r>
            <a:rPr kumimoji="1" lang="ja-JP" altLang="en-US" sz="1100">
              <a:solidFill>
                <a:schemeClr val="dk1"/>
              </a:solidFill>
              <a:effectLst/>
              <a:latin typeface="+mn-lt"/>
              <a:ea typeface="+mn-ea"/>
              <a:cs typeface="+mn-cs"/>
            </a:rPr>
            <a:t>は下回る</a:t>
          </a:r>
          <a:r>
            <a:rPr kumimoji="1" lang="ja-JP" altLang="ja-JP" sz="1100">
              <a:solidFill>
                <a:schemeClr val="dk1"/>
              </a:solidFill>
              <a:effectLst/>
              <a:latin typeface="+mn-lt"/>
              <a:ea typeface="+mn-ea"/>
              <a:cs typeface="+mn-cs"/>
            </a:rPr>
            <a:t>ものの、類似団体平均や埼玉県平均</a:t>
          </a:r>
          <a:r>
            <a:rPr kumimoji="1" lang="ja-JP" altLang="en-US" sz="1100">
              <a:solidFill>
                <a:schemeClr val="dk1"/>
              </a:solidFill>
              <a:effectLst/>
              <a:latin typeface="+mn-lt"/>
              <a:ea typeface="+mn-ea"/>
              <a:cs typeface="+mn-cs"/>
            </a:rPr>
            <a:t>を上回る</a:t>
          </a:r>
          <a:r>
            <a:rPr kumimoji="1" lang="ja-JP" altLang="ja-JP" sz="1100">
              <a:solidFill>
                <a:schemeClr val="dk1"/>
              </a:solidFill>
              <a:effectLst/>
              <a:latin typeface="+mn-lt"/>
              <a:ea typeface="+mn-ea"/>
              <a:cs typeface="+mn-cs"/>
            </a:rPr>
            <a:t>高い水準で</a:t>
          </a:r>
          <a:r>
            <a:rPr kumimoji="1" lang="ja-JP" altLang="en-US" sz="1100">
              <a:solidFill>
                <a:schemeClr val="dk1"/>
              </a:solidFill>
              <a:effectLst/>
              <a:latin typeface="+mn-lt"/>
              <a:ea typeface="+mn-ea"/>
              <a:cs typeface="+mn-cs"/>
            </a:rPr>
            <a:t>推移している</a:t>
          </a:r>
          <a:r>
            <a:rPr kumimoji="1" lang="ja-JP" altLang="ja-JP" sz="1100">
              <a:solidFill>
                <a:schemeClr val="dk1"/>
              </a:solidFill>
              <a:effectLst/>
              <a:latin typeface="+mn-lt"/>
              <a:ea typeface="+mn-ea"/>
              <a:cs typeface="+mn-cs"/>
            </a:rPr>
            <a:t>ため、投資的事業の必要性を十分検証のうえ、市債の新規発行抑制に努めていく。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地方消費税交付金の減（</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232,909</a:t>
          </a:r>
          <a:r>
            <a:rPr kumimoji="1" lang="ja-JP" altLang="en-US" sz="1100" b="0" i="0" u="none" strike="noStrike" kern="0" cap="none" spc="0" normalizeH="0" baseline="0" noProof="0">
              <a:ln>
                <a:noFill/>
              </a:ln>
              <a:solidFill>
                <a:prstClr val="black"/>
              </a:solidFill>
              <a:effectLst/>
              <a:uLnTx/>
              <a:uFillTx/>
              <a:latin typeface="+mn-lt"/>
              <a:ea typeface="+mn-ea"/>
              <a:cs typeface="+mn-cs"/>
            </a:rPr>
            <a:t>千円）等の理由により、実質収支が</a:t>
          </a:r>
          <a:r>
            <a:rPr kumimoji="0" lang="en-US" altLang="ja-JP" sz="1100" b="0" i="0" u="none" strike="noStrike" kern="0" cap="none" spc="0" normalizeH="0" baseline="0" noProof="0">
              <a:ln>
                <a:noFill/>
              </a:ln>
              <a:solidFill>
                <a:prstClr val="black"/>
              </a:solidFill>
              <a:effectLst/>
              <a:uLnTx/>
              <a:uFillTx/>
              <a:latin typeface="+mn-lt"/>
              <a:ea typeface="+mn-ea"/>
              <a:cs typeface="+mn-cs"/>
            </a:rPr>
            <a:t>246,028</a:t>
          </a:r>
          <a:r>
            <a:rPr kumimoji="1" lang="ja-JP" altLang="en-US" sz="1100" b="0" i="0" u="none" strike="noStrike" kern="0" cap="none" spc="0" normalizeH="0" baseline="0" noProof="0">
              <a:ln>
                <a:noFill/>
              </a:ln>
              <a:solidFill>
                <a:prstClr val="black"/>
              </a:solidFill>
              <a:effectLst/>
              <a:uLnTx/>
              <a:uFillTx/>
              <a:latin typeface="+mn-lt"/>
              <a:ea typeface="+mn-ea"/>
              <a:cs typeface="+mn-cs"/>
            </a:rPr>
            <a:t>千円の減となった結果、実質収支額が</a:t>
          </a:r>
          <a:r>
            <a:rPr kumimoji="1" lang="en-US" altLang="ja-JP" sz="1100" b="0" i="0" u="none" strike="noStrike" kern="0" cap="none" spc="0" normalizeH="0" baseline="0" noProof="0">
              <a:ln>
                <a:noFill/>
              </a:ln>
              <a:solidFill>
                <a:prstClr val="black"/>
              </a:solidFill>
              <a:effectLst/>
              <a:uLnTx/>
              <a:uFillTx/>
              <a:latin typeface="+mn-lt"/>
              <a:ea typeface="+mn-ea"/>
              <a:cs typeface="+mn-cs"/>
            </a:rPr>
            <a:t>0.81</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ポイントの減となった。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a:t>
          </a:r>
          <a:r>
            <a:rPr kumimoji="1" lang="ja-JP" altLang="en-US" sz="1100" b="0" i="0" u="none" strike="noStrike" kern="0" cap="none" spc="0" normalizeH="0" baseline="0" noProof="0">
              <a:ln>
                <a:noFill/>
              </a:ln>
              <a:solidFill>
                <a:prstClr val="black"/>
              </a:solidFill>
              <a:effectLst/>
              <a:uLnTx/>
              <a:uFillTx/>
              <a:latin typeface="+mn-lt"/>
              <a:ea typeface="+mn-ea"/>
              <a:cs typeface="+mn-cs"/>
            </a:rPr>
            <a:t>残高</a:t>
          </a:r>
          <a:r>
            <a:rPr kumimoji="1" lang="ja-JP" altLang="ja-JP" sz="1100" b="0" i="0" u="none" strike="noStrike" kern="0" cap="none" spc="0" normalizeH="0" baseline="0" noProof="0">
              <a:ln>
                <a:noFill/>
              </a:ln>
              <a:solidFill>
                <a:prstClr val="black"/>
              </a:solidFill>
              <a:effectLst/>
              <a:uLnTx/>
              <a:uFillTx/>
              <a:latin typeface="+mn-lt"/>
              <a:ea typeface="+mn-ea"/>
              <a:cs typeface="+mn-cs"/>
            </a:rPr>
            <a:t>は、普通交付税の優遇措置の終了に備えて積増しをした結果、増加の傾向にある。また、実質単年度収支は前年度と比較し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2.55</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普通交付税の優遇措置が縮小</a:t>
          </a:r>
          <a:r>
            <a:rPr kumimoji="1" lang="ja-JP" altLang="en-US" sz="1100" b="0" i="0" u="none" strike="noStrike" kern="0" cap="none" spc="0" normalizeH="0" baseline="0" noProof="0">
              <a:ln>
                <a:noFill/>
              </a:ln>
              <a:solidFill>
                <a:prstClr val="black"/>
              </a:solidFill>
              <a:effectLst/>
              <a:uLnTx/>
              <a:uFillTx/>
              <a:latin typeface="+mn-lt"/>
              <a:ea typeface="+mn-ea"/>
              <a:cs typeface="+mn-cs"/>
            </a:rPr>
            <a:t>して</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実質収支額が減少していくこと</a:t>
          </a:r>
          <a:r>
            <a:rPr kumimoji="1" lang="ja-JP" altLang="en-US" sz="1100" b="0" i="0" u="none" strike="noStrike" kern="0" cap="none" spc="0" normalizeH="0" baseline="0" noProof="0">
              <a:ln>
                <a:noFill/>
              </a:ln>
              <a:solidFill>
                <a:prstClr val="black"/>
              </a:solidFill>
              <a:effectLst/>
              <a:uLnTx/>
              <a:uFillTx/>
              <a:latin typeface="+mn-lt"/>
              <a:ea typeface="+mn-ea"/>
              <a:cs typeface="+mn-cs"/>
            </a:rPr>
            <a:t>や、今後、給食センター、ごみ処理施設の建設及び公共施設の老朽化対策経費の増加等</a:t>
          </a:r>
          <a:r>
            <a:rPr kumimoji="1" lang="ja-JP" altLang="ja-JP" sz="1100" b="0" i="0" u="none" strike="noStrike" kern="0" cap="none" spc="0" normalizeH="0" baseline="0" noProof="0">
              <a:ln>
                <a:noFill/>
              </a:ln>
              <a:solidFill>
                <a:prstClr val="black"/>
              </a:solidFill>
              <a:effectLst/>
              <a:uLnTx/>
              <a:uFillTx/>
              <a:latin typeface="+mn-lt"/>
              <a:ea typeface="+mn-ea"/>
              <a:cs typeface="+mn-cs"/>
            </a:rPr>
            <a:t>が予想されることから、引き続き適正な管理を行っていく。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年度も過年度と同様に、全ての会計において赤字額はなかった。しかし、平成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21</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年度の合併による普通交付税の優遇措置が継続していることが黒字額の大きな要因であるため、</a:t>
          </a:r>
          <a:r>
            <a:rPr kumimoji="1" lang="ja-JP" altLang="en-US" sz="1300" b="0" i="0" u="none" strike="noStrike" kern="0" cap="none" spc="0" normalizeH="0" baseline="0" noProof="0">
              <a:ln>
                <a:noFill/>
              </a:ln>
              <a:solidFill>
                <a:prstClr val="black"/>
              </a:solidFill>
              <a:effectLst/>
              <a:uLnTx/>
              <a:uFillTx/>
              <a:latin typeface="+mn-lt"/>
              <a:ea typeface="+mn-ea"/>
              <a:cs typeface="+mn-cs"/>
            </a:rPr>
            <a:t>黒字が減少してきている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今後</a:t>
          </a:r>
          <a:r>
            <a:rPr kumimoji="1" lang="ja-JP" altLang="en-US" sz="1300" b="0" i="0" u="none" strike="noStrike" kern="0" cap="none" spc="0" normalizeH="0" baseline="0" noProof="0">
              <a:ln>
                <a:noFill/>
              </a:ln>
              <a:solidFill>
                <a:prstClr val="black"/>
              </a:solidFill>
              <a:effectLst/>
              <a:uLnTx/>
              <a:uFillTx/>
              <a:latin typeface="+mn-lt"/>
              <a:ea typeface="+mn-ea"/>
              <a:cs typeface="+mn-cs"/>
            </a:rPr>
            <a:t>も</a:t>
          </a:r>
          <a:r>
            <a:rPr kumimoji="1" lang="ja-JP" altLang="ja-JP" sz="1300" b="0" i="0" u="none" strike="noStrike" kern="0" cap="none" spc="0" normalizeH="0" baseline="0" noProof="0">
              <a:ln>
                <a:noFill/>
              </a:ln>
              <a:solidFill>
                <a:prstClr val="black"/>
              </a:solidFill>
              <a:effectLst/>
              <a:uLnTx/>
              <a:uFillTx/>
              <a:latin typeface="+mn-lt"/>
              <a:ea typeface="+mn-ea"/>
              <a:cs typeface="+mn-cs"/>
            </a:rPr>
            <a:t>各会計において適正な財政運営及び企業運営に努め</a:t>
          </a:r>
          <a:r>
            <a:rPr kumimoji="1" lang="ja-JP" altLang="en-US" sz="1300" b="0" i="0" u="none" strike="noStrike" kern="0" cap="none" spc="0" normalizeH="0" baseline="0" noProof="0">
              <a:ln>
                <a:noFill/>
              </a:ln>
              <a:solidFill>
                <a:prstClr val="black"/>
              </a:solidFill>
              <a:effectLst/>
              <a:uLnTx/>
              <a:uFillTx/>
              <a:latin typeface="+mn-lt"/>
              <a:ea typeface="+mn-ea"/>
              <a:cs typeface="+mn-cs"/>
            </a:rPr>
            <a:t>ていく</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4TPIUX38\&#12304;&#36001;&#25919;&#29366;&#27841;&#36039;&#26009;&#38598;&#12305;_112321_&#20037;&#21916;&#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87.9</v>
          </cell>
          <cell r="L73">
            <v>67.3</v>
          </cell>
          <cell r="M73">
            <v>51.5</v>
          </cell>
          <cell r="N73">
            <v>49.9</v>
          </cell>
          <cell r="O73">
            <v>40.5</v>
          </cell>
        </row>
        <row r="75">
          <cell r="K75">
            <v>10</v>
          </cell>
          <cell r="L75">
            <v>9.4</v>
          </cell>
          <cell r="M75">
            <v>9</v>
          </cell>
          <cell r="N75">
            <v>8.3000000000000007</v>
          </cell>
          <cell r="O75">
            <v>7.8</v>
          </cell>
        </row>
        <row r="77">
          <cell r="G77" t="str">
            <v>類似団体内平均値</v>
          </cell>
          <cell r="K77">
            <v>42</v>
          </cell>
          <cell r="L77">
            <v>32.6</v>
          </cell>
          <cell r="M77">
            <v>30.5</v>
          </cell>
          <cell r="N77">
            <v>25.4</v>
          </cell>
          <cell r="O77">
            <v>16.600000000000001</v>
          </cell>
        </row>
        <row r="79">
          <cell r="K79">
            <v>6.8</v>
          </cell>
          <cell r="L79">
            <v>5.9</v>
          </cell>
          <cell r="M79">
            <v>5.2</v>
          </cell>
          <cell r="N79">
            <v>4.8</v>
          </cell>
          <cell r="O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9" sqref="R9:V9"/>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51716916</v>
      </c>
      <c r="BO4" s="411"/>
      <c r="BP4" s="411"/>
      <c r="BQ4" s="411"/>
      <c r="BR4" s="411"/>
      <c r="BS4" s="411"/>
      <c r="BT4" s="411"/>
      <c r="BU4" s="412"/>
      <c r="BV4" s="410">
        <v>58521222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7.6</v>
      </c>
      <c r="CU4" s="588"/>
      <c r="CV4" s="588"/>
      <c r="CW4" s="588"/>
      <c r="CX4" s="588"/>
      <c r="CY4" s="588"/>
      <c r="CZ4" s="588"/>
      <c r="DA4" s="589"/>
      <c r="DB4" s="587">
        <v>8.4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47235137</v>
      </c>
      <c r="BO5" s="416"/>
      <c r="BP5" s="416"/>
      <c r="BQ5" s="416"/>
      <c r="BR5" s="416"/>
      <c r="BS5" s="416"/>
      <c r="BT5" s="416"/>
      <c r="BU5" s="417"/>
      <c r="BV5" s="415">
        <v>52156622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92.6</v>
      </c>
      <c r="CU5" s="386"/>
      <c r="CV5" s="386"/>
      <c r="CW5" s="386"/>
      <c r="CX5" s="386"/>
      <c r="CY5" s="386"/>
      <c r="CZ5" s="386"/>
      <c r="DA5" s="387"/>
      <c r="DB5" s="385">
        <v>90.2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4481779</v>
      </c>
      <c r="BO6" s="416"/>
      <c r="BP6" s="416"/>
      <c r="BQ6" s="416"/>
      <c r="BR6" s="416"/>
      <c r="BS6" s="416"/>
      <c r="BT6" s="416"/>
      <c r="BU6" s="417"/>
      <c r="BV6" s="415">
        <v>6364600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98.3</v>
      </c>
      <c r="CU6" s="562"/>
      <c r="CV6" s="562"/>
      <c r="CW6" s="562"/>
      <c r="CX6" s="562"/>
      <c r="CY6" s="562"/>
      <c r="CZ6" s="562"/>
      <c r="DA6" s="563"/>
      <c r="DB6" s="561">
        <v>96.8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2165334</v>
      </c>
      <c r="BO7" s="416"/>
      <c r="BP7" s="416"/>
      <c r="BQ7" s="416"/>
      <c r="BR7" s="416"/>
      <c r="BS7" s="416"/>
      <c r="BT7" s="416"/>
      <c r="BU7" s="417"/>
      <c r="BV7" s="415">
        <v>3802127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30469708</v>
      </c>
      <c r="CU7" s="416"/>
      <c r="CV7" s="416"/>
      <c r="CW7" s="416"/>
      <c r="CX7" s="416"/>
      <c r="CY7" s="416"/>
      <c r="CZ7" s="416"/>
      <c r="DA7" s="417"/>
      <c r="DB7" s="415">
        <v>30470514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2316445</v>
      </c>
      <c r="BO8" s="416"/>
      <c r="BP8" s="416"/>
      <c r="BQ8" s="416"/>
      <c r="BR8" s="416"/>
      <c r="BS8" s="416"/>
      <c r="BT8" s="416"/>
      <c r="BU8" s="417"/>
      <c r="BV8" s="415">
        <v>2562473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0.87</v>
      </c>
      <c r="CU8" s="525"/>
      <c r="CV8" s="525"/>
      <c r="CW8" s="525"/>
      <c r="CX8" s="525"/>
      <c r="CY8" s="525"/>
      <c r="CZ8" s="525"/>
      <c r="DA8" s="526"/>
      <c r="DB8" s="524">
        <v>0.87</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152311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-246028</v>
      </c>
      <c r="BO9" s="416"/>
      <c r="BP9" s="416"/>
      <c r="BQ9" s="416"/>
      <c r="BR9" s="416"/>
      <c r="BS9" s="416"/>
      <c r="BT9" s="416"/>
      <c r="BU9" s="417"/>
      <c r="BV9" s="415">
        <v>1004303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12.8</v>
      </c>
      <c r="CU9" s="386"/>
      <c r="CV9" s="386"/>
      <c r="CW9" s="386"/>
      <c r="CX9" s="386"/>
      <c r="CY9" s="386"/>
      <c r="CZ9" s="386"/>
      <c r="DA9" s="387"/>
      <c r="DB9" s="385">
        <v>11.7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154310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169</v>
      </c>
      <c r="BO10" s="416"/>
      <c r="BP10" s="416"/>
      <c r="BQ10" s="416"/>
      <c r="BR10" s="416"/>
      <c r="BS10" s="416"/>
      <c r="BT10" s="416"/>
      <c r="BU10" s="417"/>
      <c r="BV10" s="415">
        <v>2294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v>414551</v>
      </c>
      <c r="BO11" s="416"/>
      <c r="BP11" s="416"/>
      <c r="BQ11" s="416"/>
      <c r="BR11" s="416"/>
      <c r="BS11" s="416"/>
      <c r="BT11" s="416"/>
      <c r="BU11" s="417"/>
      <c r="BV11" s="415">
        <v>165360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154241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946342</v>
      </c>
      <c r="BO12" s="416"/>
      <c r="BP12" s="416"/>
      <c r="BQ12" s="416"/>
      <c r="BR12" s="416"/>
      <c r="BS12" s="416"/>
      <c r="BT12" s="416"/>
      <c r="BU12" s="417"/>
      <c r="BV12" s="415">
        <v>734544</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152001</v>
      </c>
      <c r="S13" s="517"/>
      <c r="T13" s="517"/>
      <c r="U13" s="517"/>
      <c r="V13" s="518"/>
      <c r="W13" s="504" t="s">
        <v>124</v>
      </c>
      <c r="X13" s="428"/>
      <c r="Y13" s="428"/>
      <c r="Z13" s="428"/>
      <c r="AA13" s="428"/>
      <c r="AB13" s="429"/>
      <c r="AC13" s="391">
        <v>1757</v>
      </c>
      <c r="AD13" s="392"/>
      <c r="AE13" s="392"/>
      <c r="AF13" s="392"/>
      <c r="AG13" s="393"/>
      <c r="AH13" s="391">
        <v>1871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-777650</v>
      </c>
      <c r="BO13" s="416"/>
      <c r="BP13" s="416"/>
      <c r="BQ13" s="416"/>
      <c r="BR13" s="416"/>
      <c r="BS13" s="416"/>
      <c r="BT13" s="416"/>
      <c r="BU13" s="417"/>
      <c r="BV13" s="415">
        <v>437413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7.8</v>
      </c>
      <c r="CU13" s="386"/>
      <c r="CV13" s="386"/>
      <c r="CW13" s="386"/>
      <c r="CX13" s="386"/>
      <c r="CY13" s="386"/>
      <c r="CZ13" s="386"/>
      <c r="DA13" s="387"/>
      <c r="DB13" s="385">
        <v>8.3000000000000007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154527</v>
      </c>
      <c r="S14" s="517"/>
      <c r="T14" s="517"/>
      <c r="U14" s="517"/>
      <c r="V14" s="518"/>
      <c r="W14" s="519"/>
      <c r="X14" s="431"/>
      <c r="Y14" s="431"/>
      <c r="Z14" s="431"/>
      <c r="AA14" s="431"/>
      <c r="AB14" s="432"/>
      <c r="AC14" s="509">
        <v>2.5</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40.5</v>
      </c>
      <c r="CU14" s="488"/>
      <c r="CV14" s="488"/>
      <c r="CW14" s="488"/>
      <c r="CX14" s="488"/>
      <c r="CY14" s="488"/>
      <c r="CZ14" s="488"/>
      <c r="DA14" s="489"/>
      <c r="DB14" s="520">
        <v>49.9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152441</v>
      </c>
      <c r="S15" s="517"/>
      <c r="T15" s="517"/>
      <c r="U15" s="517"/>
      <c r="V15" s="518"/>
      <c r="W15" s="504" t="s">
        <v>131</v>
      </c>
      <c r="X15" s="428"/>
      <c r="Y15" s="428"/>
      <c r="Z15" s="428"/>
      <c r="AA15" s="428"/>
      <c r="AB15" s="429"/>
      <c r="AC15" s="391">
        <v>18451</v>
      </c>
      <c r="AD15" s="392"/>
      <c r="AE15" s="392"/>
      <c r="AF15" s="392"/>
      <c r="AG15" s="393"/>
      <c r="AH15" s="391">
        <v>19034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19022877</v>
      </c>
      <c r="BO15" s="411"/>
      <c r="BP15" s="411"/>
      <c r="BQ15" s="411"/>
      <c r="BR15" s="411"/>
      <c r="BS15" s="411"/>
      <c r="BT15" s="411"/>
      <c r="BU15" s="412"/>
      <c r="BV15" s="410">
        <v>18544385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26.3</v>
      </c>
      <c r="AD16" s="510"/>
      <c r="AE16" s="510"/>
      <c r="AF16" s="510"/>
      <c r="AG16" s="511"/>
      <c r="AH16" s="509">
        <v>26.9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21845742</v>
      </c>
      <c r="BO16" s="416"/>
      <c r="BP16" s="416"/>
      <c r="BQ16" s="416"/>
      <c r="BR16" s="416"/>
      <c r="BS16" s="416"/>
      <c r="BT16" s="416"/>
      <c r="BU16" s="417"/>
      <c r="BV16" s="415">
        <v>21261203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50054</v>
      </c>
      <c r="AD17" s="392"/>
      <c r="AE17" s="392"/>
      <c r="AF17" s="392"/>
      <c r="AG17" s="393"/>
      <c r="AH17" s="391">
        <v>49965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24386603</v>
      </c>
      <c r="BO17" s="416"/>
      <c r="BP17" s="416"/>
      <c r="BQ17" s="416"/>
      <c r="BR17" s="416"/>
      <c r="BS17" s="416"/>
      <c r="BT17" s="416"/>
      <c r="BU17" s="417"/>
      <c r="BV17" s="415">
        <v>23710960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82.41</v>
      </c>
      <c r="M18" s="480"/>
      <c r="N18" s="480"/>
      <c r="O18" s="480"/>
      <c r="P18" s="480"/>
      <c r="Q18" s="480"/>
      <c r="R18" s="481"/>
      <c r="S18" s="481"/>
      <c r="T18" s="481"/>
      <c r="U18" s="481"/>
      <c r="V18" s="482"/>
      <c r="W18" s="496"/>
      <c r="X18" s="497"/>
      <c r="Y18" s="497"/>
      <c r="Z18" s="497"/>
      <c r="AA18" s="497"/>
      <c r="AB18" s="505"/>
      <c r="AC18" s="379">
        <v>71.2</v>
      </c>
      <c r="AD18" s="380"/>
      <c r="AE18" s="380"/>
      <c r="AF18" s="380"/>
      <c r="AG18" s="483"/>
      <c r="AH18" s="379">
        <v>70.5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28394950</v>
      </c>
      <c r="BO18" s="416"/>
      <c r="BP18" s="416"/>
      <c r="BQ18" s="416"/>
      <c r="BR18" s="416"/>
      <c r="BS18" s="416"/>
      <c r="BT18" s="416"/>
      <c r="BU18" s="417"/>
      <c r="BV18" s="415">
        <v>28258017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1848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39127264</v>
      </c>
      <c r="BO19" s="416"/>
      <c r="BP19" s="416"/>
      <c r="BQ19" s="416"/>
      <c r="BR19" s="416"/>
      <c r="BS19" s="416"/>
      <c r="BT19" s="416"/>
      <c r="BU19" s="417"/>
      <c r="BV19" s="415">
        <v>41369605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59082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47005789</v>
      </c>
      <c r="BO23" s="416"/>
      <c r="BP23" s="416"/>
      <c r="BQ23" s="416"/>
      <c r="BR23" s="416"/>
      <c r="BS23" s="416"/>
      <c r="BT23" s="416"/>
      <c r="BU23" s="417"/>
      <c r="BV23" s="415">
        <v>48837551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9570</v>
      </c>
      <c r="R24" s="392"/>
      <c r="S24" s="392"/>
      <c r="T24" s="392"/>
      <c r="U24" s="392"/>
      <c r="V24" s="393"/>
      <c r="W24" s="457"/>
      <c r="X24" s="448"/>
      <c r="Y24" s="449"/>
      <c r="Z24" s="388" t="s">
        <v>155</v>
      </c>
      <c r="AA24" s="389"/>
      <c r="AB24" s="389"/>
      <c r="AC24" s="389"/>
      <c r="AD24" s="389"/>
      <c r="AE24" s="389"/>
      <c r="AF24" s="389"/>
      <c r="AG24" s="390"/>
      <c r="AH24" s="391">
        <v>777</v>
      </c>
      <c r="AI24" s="392"/>
      <c r="AJ24" s="392"/>
      <c r="AK24" s="392"/>
      <c r="AL24" s="393"/>
      <c r="AM24" s="391">
        <v>2386944</v>
      </c>
      <c r="AN24" s="392"/>
      <c r="AO24" s="392"/>
      <c r="AP24" s="392"/>
      <c r="AQ24" s="392"/>
      <c r="AR24" s="393"/>
      <c r="AS24" s="391">
        <v>3072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34429305</v>
      </c>
      <c r="BO24" s="416"/>
      <c r="BP24" s="416"/>
      <c r="BQ24" s="416"/>
      <c r="BR24" s="416"/>
      <c r="BS24" s="416"/>
      <c r="BT24" s="416"/>
      <c r="BU24" s="417"/>
      <c r="BV24" s="415">
        <v>34509115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8050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2499627</v>
      </c>
      <c r="BO25" s="411"/>
      <c r="BP25" s="411"/>
      <c r="BQ25" s="411"/>
      <c r="BR25" s="411"/>
      <c r="BS25" s="411"/>
      <c r="BT25" s="411"/>
      <c r="BU25" s="412"/>
      <c r="BV25" s="410">
        <v>3058020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7370</v>
      </c>
      <c r="R26" s="392"/>
      <c r="S26" s="392"/>
      <c r="T26" s="392"/>
      <c r="U26" s="392"/>
      <c r="V26" s="393"/>
      <c r="W26" s="457"/>
      <c r="X26" s="448"/>
      <c r="Y26" s="449"/>
      <c r="Z26" s="388" t="s">
        <v>161</v>
      </c>
      <c r="AA26" s="470"/>
      <c r="AB26" s="470"/>
      <c r="AC26" s="470"/>
      <c r="AD26" s="470"/>
      <c r="AE26" s="470"/>
      <c r="AF26" s="470"/>
      <c r="AG26" s="471"/>
      <c r="AH26" s="391">
        <v>30</v>
      </c>
      <c r="AI26" s="392"/>
      <c r="AJ26" s="392"/>
      <c r="AK26" s="392"/>
      <c r="AL26" s="393"/>
      <c r="AM26" s="391">
        <v>89160</v>
      </c>
      <c r="AN26" s="392"/>
      <c r="AO26" s="392"/>
      <c r="AP26" s="392"/>
      <c r="AQ26" s="392"/>
      <c r="AR26" s="393"/>
      <c r="AS26" s="391">
        <v>2972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4830</v>
      </c>
      <c r="R27" s="392"/>
      <c r="S27" s="392"/>
      <c r="T27" s="392"/>
      <c r="U27" s="392"/>
      <c r="V27" s="393"/>
      <c r="W27" s="457"/>
      <c r="X27" s="448"/>
      <c r="Y27" s="449"/>
      <c r="Z27" s="388" t="s">
        <v>164</v>
      </c>
      <c r="AA27" s="389"/>
      <c r="AB27" s="389"/>
      <c r="AC27" s="389"/>
      <c r="AD27" s="389"/>
      <c r="AE27" s="389"/>
      <c r="AF27" s="389"/>
      <c r="AG27" s="390"/>
      <c r="AH27" s="391">
        <v>24</v>
      </c>
      <c r="AI27" s="392"/>
      <c r="AJ27" s="392"/>
      <c r="AK27" s="392"/>
      <c r="AL27" s="393"/>
      <c r="AM27" s="391">
        <v>84004</v>
      </c>
      <c r="AN27" s="392"/>
      <c r="AO27" s="392"/>
      <c r="AP27" s="392"/>
      <c r="AQ27" s="392"/>
      <c r="AR27" s="393"/>
      <c r="AS27" s="391">
        <v>3500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4330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5821861</v>
      </c>
      <c r="BO28" s="411"/>
      <c r="BP28" s="411"/>
      <c r="BQ28" s="411"/>
      <c r="BR28" s="411"/>
      <c r="BS28" s="411"/>
      <c r="BT28" s="411"/>
      <c r="BU28" s="412"/>
      <c r="BV28" s="410">
        <v>5510474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28</v>
      </c>
      <c r="M29" s="392"/>
      <c r="N29" s="392"/>
      <c r="O29" s="392"/>
      <c r="P29" s="393"/>
      <c r="Q29" s="391">
        <v>4100</v>
      </c>
      <c r="R29" s="392"/>
      <c r="S29" s="392"/>
      <c r="T29" s="392"/>
      <c r="U29" s="392"/>
      <c r="V29" s="393"/>
      <c r="W29" s="458"/>
      <c r="X29" s="459"/>
      <c r="Y29" s="460"/>
      <c r="Z29" s="388" t="s">
        <v>171</v>
      </c>
      <c r="AA29" s="389"/>
      <c r="AB29" s="389"/>
      <c r="AC29" s="389"/>
      <c r="AD29" s="389"/>
      <c r="AE29" s="389"/>
      <c r="AF29" s="389"/>
      <c r="AG29" s="390"/>
      <c r="AH29" s="391">
        <v>801</v>
      </c>
      <c r="AI29" s="392"/>
      <c r="AJ29" s="392"/>
      <c r="AK29" s="392"/>
      <c r="AL29" s="393"/>
      <c r="AM29" s="391">
        <v>2470948</v>
      </c>
      <c r="AN29" s="392"/>
      <c r="AO29" s="392"/>
      <c r="AP29" s="392"/>
      <c r="AQ29" s="392"/>
      <c r="AR29" s="393"/>
      <c r="AS29" s="391">
        <v>3085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129554</v>
      </c>
      <c r="BO29" s="416"/>
      <c r="BP29" s="416"/>
      <c r="BQ29" s="416"/>
      <c r="BR29" s="416"/>
      <c r="BS29" s="416"/>
      <c r="BT29" s="416"/>
      <c r="BU29" s="417"/>
      <c r="BV29" s="415">
        <v>129551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2845721</v>
      </c>
      <c r="BO30" s="419"/>
      <c r="BP30" s="419"/>
      <c r="BQ30" s="419"/>
      <c r="BR30" s="419"/>
      <c r="BS30" s="419"/>
      <c r="BT30" s="419"/>
      <c r="BU30" s="420"/>
      <c r="BV30" s="418">
        <v>2279191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久喜宮代衛生組合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埼玉東部消防組合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土地区画整理事業特別会計（普通会計）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IF('各会計、関係団体の財政状況及び健全化判断比率'!B34="","",'各会計、関係団体の財政状況及び健全化判断比率'!B34)</f>
        <v>土地区画整理事業特別会計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広域利根斎場組合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北本地区衛生組合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埼玉県市町村総合事務組合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埼玉県市町村総合事務組合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埼玉県後期高齢者医療広域連合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埼玉県後期高齢者医療広域連合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彩の国さいたま人づくり広域連合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利根川栗橋流域水防事務組合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7" t="s">
        <v>538</v>
      </c>
      <c r="D34" s="1187"/>
      <c r="E34" s="1188"/>
      <c r="F34" s="32">
        <v>13.61</v>
      </c>
      <c r="G34" s="33">
        <v>15.35</v>
      </c>
      <c r="H34" s="33">
        <v>13.99</v>
      </c>
      <c r="I34" s="33">
        <v>10.8</v>
      </c>
      <c r="J34" s="34">
        <v>8.02</v>
      </c>
      <c r="K34" s="22"/>
      <c r="L34" s="22"/>
      <c r="M34" s="22"/>
      <c r="N34" s="22"/>
      <c r="O34" s="22"/>
      <c r="P34" s="22"/>
    </row>
    <row r="35" spans="1:16" ht="39" customHeight="1">
      <c r="A35" s="22"/>
      <c r="B35" s="35"/>
      <c r="C35" s="1181" t="s">
        <v>539</v>
      </c>
      <c r="D35" s="1182"/>
      <c r="E35" s="1183"/>
      <c r="F35" s="36">
        <v>5.96</v>
      </c>
      <c r="G35" s="37">
        <v>5.4</v>
      </c>
      <c r="H35" s="37">
        <v>4.9400000000000004</v>
      </c>
      <c r="I35" s="37">
        <v>8.25</v>
      </c>
      <c r="J35" s="38">
        <v>7.29</v>
      </c>
      <c r="K35" s="22"/>
      <c r="L35" s="22"/>
      <c r="M35" s="22"/>
      <c r="N35" s="22"/>
      <c r="O35" s="22"/>
      <c r="P35" s="22"/>
    </row>
    <row r="36" spans="1:16" ht="39" customHeight="1">
      <c r="A36" s="22"/>
      <c r="B36" s="35"/>
      <c r="C36" s="1181" t="s">
        <v>540</v>
      </c>
      <c r="D36" s="1182"/>
      <c r="E36" s="1183"/>
      <c r="F36" s="36">
        <v>3.55</v>
      </c>
      <c r="G36" s="37">
        <v>4.3</v>
      </c>
      <c r="H36" s="37">
        <v>4.7699999999999996</v>
      </c>
      <c r="I36" s="37">
        <v>3.24</v>
      </c>
      <c r="J36" s="38">
        <v>3.37</v>
      </c>
      <c r="K36" s="22"/>
      <c r="L36" s="22"/>
      <c r="M36" s="22"/>
      <c r="N36" s="22"/>
      <c r="O36" s="22"/>
      <c r="P36" s="22"/>
    </row>
    <row r="37" spans="1:16" ht="39" customHeight="1">
      <c r="A37" s="22"/>
      <c r="B37" s="35"/>
      <c r="C37" s="1181" t="s">
        <v>541</v>
      </c>
      <c r="D37" s="1182"/>
      <c r="E37" s="1183"/>
      <c r="F37" s="36">
        <v>0.47</v>
      </c>
      <c r="G37" s="37">
        <v>0.34</v>
      </c>
      <c r="H37" s="37">
        <v>0.31</v>
      </c>
      <c r="I37" s="37">
        <v>0.23</v>
      </c>
      <c r="J37" s="38">
        <v>1.07</v>
      </c>
      <c r="K37" s="22"/>
      <c r="L37" s="22"/>
      <c r="M37" s="22"/>
      <c r="N37" s="22"/>
      <c r="O37" s="22"/>
      <c r="P37" s="22"/>
    </row>
    <row r="38" spans="1:16" ht="39" customHeight="1">
      <c r="A38" s="22"/>
      <c r="B38" s="35"/>
      <c r="C38" s="1181" t="s">
        <v>542</v>
      </c>
      <c r="D38" s="1182"/>
      <c r="E38" s="1183"/>
      <c r="F38" s="36">
        <v>0.63</v>
      </c>
      <c r="G38" s="37">
        <v>0.35</v>
      </c>
      <c r="H38" s="37">
        <v>0.74</v>
      </c>
      <c r="I38" s="37">
        <v>1.19</v>
      </c>
      <c r="J38" s="38">
        <v>0.95</v>
      </c>
      <c r="K38" s="22"/>
      <c r="L38" s="22"/>
      <c r="M38" s="22"/>
      <c r="N38" s="22"/>
      <c r="O38" s="22"/>
      <c r="P38" s="22"/>
    </row>
    <row r="39" spans="1:16" ht="39" customHeight="1">
      <c r="A39" s="22"/>
      <c r="B39" s="35"/>
      <c r="C39" s="1181" t="s">
        <v>543</v>
      </c>
      <c r="D39" s="1182"/>
      <c r="E39" s="1183"/>
      <c r="F39" s="36" t="s">
        <v>490</v>
      </c>
      <c r="G39" s="37" t="s">
        <v>490</v>
      </c>
      <c r="H39" s="37" t="s">
        <v>490</v>
      </c>
      <c r="I39" s="37" t="s">
        <v>490</v>
      </c>
      <c r="J39" s="38">
        <v>0.31</v>
      </c>
      <c r="K39" s="22"/>
      <c r="L39" s="22"/>
      <c r="M39" s="22"/>
      <c r="N39" s="22"/>
      <c r="O39" s="22"/>
      <c r="P39" s="22"/>
    </row>
    <row r="40" spans="1:16" ht="39" customHeight="1">
      <c r="A40" s="22"/>
      <c r="B40" s="35"/>
      <c r="C40" s="1181" t="s">
        <v>544</v>
      </c>
      <c r="D40" s="1182"/>
      <c r="E40" s="1183"/>
      <c r="F40" s="36">
        <v>0</v>
      </c>
      <c r="G40" s="37">
        <v>0</v>
      </c>
      <c r="H40" s="37">
        <v>0</v>
      </c>
      <c r="I40" s="37">
        <v>0</v>
      </c>
      <c r="J40" s="38">
        <v>0.14000000000000001</v>
      </c>
      <c r="K40" s="22"/>
      <c r="L40" s="22"/>
      <c r="M40" s="22"/>
      <c r="N40" s="22"/>
      <c r="O40" s="22"/>
      <c r="P40" s="22"/>
    </row>
    <row r="41" spans="1:16" ht="39" customHeight="1">
      <c r="A41" s="22"/>
      <c r="B41" s="35"/>
      <c r="C41" s="1181" t="s">
        <v>545</v>
      </c>
      <c r="D41" s="1182"/>
      <c r="E41" s="1183"/>
      <c r="F41" s="36">
        <v>7.0000000000000007E-2</v>
      </c>
      <c r="G41" s="37">
        <v>0.08</v>
      </c>
      <c r="H41" s="37">
        <v>0.09</v>
      </c>
      <c r="I41" s="37">
        <v>0.08</v>
      </c>
      <c r="J41" s="38">
        <v>0.04</v>
      </c>
      <c r="K41" s="22"/>
      <c r="L41" s="22"/>
      <c r="M41" s="22"/>
      <c r="N41" s="22"/>
      <c r="O41" s="22"/>
      <c r="P41" s="22"/>
    </row>
    <row r="42" spans="1:16" ht="39" customHeight="1">
      <c r="A42" s="22"/>
      <c r="B42" s="39"/>
      <c r="C42" s="1181" t="s">
        <v>546</v>
      </c>
      <c r="D42" s="1182"/>
      <c r="E42" s="1183"/>
      <c r="F42" s="36" t="s">
        <v>490</v>
      </c>
      <c r="G42" s="37" t="s">
        <v>490</v>
      </c>
      <c r="H42" s="37" t="s">
        <v>490</v>
      </c>
      <c r="I42" s="37" t="s">
        <v>490</v>
      </c>
      <c r="J42" s="38" t="s">
        <v>490</v>
      </c>
      <c r="K42" s="22"/>
      <c r="L42" s="22"/>
      <c r="M42" s="22"/>
      <c r="N42" s="22"/>
      <c r="O42" s="22"/>
      <c r="P42" s="22"/>
    </row>
    <row r="43" spans="1:16" ht="39" customHeight="1" thickBot="1">
      <c r="A43" s="22"/>
      <c r="B43" s="40"/>
      <c r="C43" s="1184" t="s">
        <v>547</v>
      </c>
      <c r="D43" s="1185"/>
      <c r="E43" s="1186"/>
      <c r="F43" s="41">
        <v>0.06</v>
      </c>
      <c r="G43" s="42">
        <v>0.02</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7" t="s">
        <v>11</v>
      </c>
      <c r="C45" s="1198"/>
      <c r="D45" s="58"/>
      <c r="E45" s="1203" t="s">
        <v>12</v>
      </c>
      <c r="F45" s="1203"/>
      <c r="G45" s="1203"/>
      <c r="H45" s="1203"/>
      <c r="I45" s="1203"/>
      <c r="J45" s="1204"/>
      <c r="K45" s="59">
        <v>4896</v>
      </c>
      <c r="L45" s="60">
        <v>4848</v>
      </c>
      <c r="M45" s="60">
        <v>5089</v>
      </c>
      <c r="N45" s="60">
        <v>4678</v>
      </c>
      <c r="O45" s="61">
        <v>4605</v>
      </c>
      <c r="P45" s="48"/>
      <c r="Q45" s="48"/>
      <c r="R45" s="48"/>
      <c r="S45" s="48"/>
      <c r="T45" s="48"/>
      <c r="U45" s="48"/>
    </row>
    <row r="46" spans="1:21" ht="30.75" customHeight="1">
      <c r="A46" s="48"/>
      <c r="B46" s="1199"/>
      <c r="C46" s="1200"/>
      <c r="D46" s="62"/>
      <c r="E46" s="1191" t="s">
        <v>13</v>
      </c>
      <c r="F46" s="1191"/>
      <c r="G46" s="1191"/>
      <c r="H46" s="1191"/>
      <c r="I46" s="1191"/>
      <c r="J46" s="1192"/>
      <c r="K46" s="63" t="s">
        <v>490</v>
      </c>
      <c r="L46" s="64" t="s">
        <v>490</v>
      </c>
      <c r="M46" s="64" t="s">
        <v>490</v>
      </c>
      <c r="N46" s="64" t="s">
        <v>490</v>
      </c>
      <c r="O46" s="65" t="s">
        <v>490</v>
      </c>
      <c r="P46" s="48"/>
      <c r="Q46" s="48"/>
      <c r="R46" s="48"/>
      <c r="S46" s="48"/>
      <c r="T46" s="48"/>
      <c r="U46" s="48"/>
    </row>
    <row r="47" spans="1:21" ht="30.75" customHeight="1">
      <c r="A47" s="48"/>
      <c r="B47" s="1199"/>
      <c r="C47" s="1200"/>
      <c r="D47" s="62"/>
      <c r="E47" s="1191" t="s">
        <v>14</v>
      </c>
      <c r="F47" s="1191"/>
      <c r="G47" s="1191"/>
      <c r="H47" s="1191"/>
      <c r="I47" s="1191"/>
      <c r="J47" s="1192"/>
      <c r="K47" s="63" t="s">
        <v>490</v>
      </c>
      <c r="L47" s="64" t="s">
        <v>490</v>
      </c>
      <c r="M47" s="64" t="s">
        <v>490</v>
      </c>
      <c r="N47" s="64" t="s">
        <v>490</v>
      </c>
      <c r="O47" s="65" t="s">
        <v>490</v>
      </c>
      <c r="P47" s="48"/>
      <c r="Q47" s="48"/>
      <c r="R47" s="48"/>
      <c r="S47" s="48"/>
      <c r="T47" s="48"/>
      <c r="U47" s="48"/>
    </row>
    <row r="48" spans="1:21" ht="30.75" customHeight="1">
      <c r="A48" s="48"/>
      <c r="B48" s="1199"/>
      <c r="C48" s="1200"/>
      <c r="D48" s="62"/>
      <c r="E48" s="1191" t="s">
        <v>15</v>
      </c>
      <c r="F48" s="1191"/>
      <c r="G48" s="1191"/>
      <c r="H48" s="1191"/>
      <c r="I48" s="1191"/>
      <c r="J48" s="1192"/>
      <c r="K48" s="63">
        <v>1395</v>
      </c>
      <c r="L48" s="64">
        <v>1259</v>
      </c>
      <c r="M48" s="64">
        <v>1309</v>
      </c>
      <c r="N48" s="64">
        <v>1252</v>
      </c>
      <c r="O48" s="65">
        <v>1194</v>
      </c>
      <c r="P48" s="48"/>
      <c r="Q48" s="48"/>
      <c r="R48" s="48"/>
      <c r="S48" s="48"/>
      <c r="T48" s="48"/>
      <c r="U48" s="48"/>
    </row>
    <row r="49" spans="1:21" ht="30.75" customHeight="1">
      <c r="A49" s="48"/>
      <c r="B49" s="1199"/>
      <c r="C49" s="1200"/>
      <c r="D49" s="62"/>
      <c r="E49" s="1191" t="s">
        <v>16</v>
      </c>
      <c r="F49" s="1191"/>
      <c r="G49" s="1191"/>
      <c r="H49" s="1191"/>
      <c r="I49" s="1191"/>
      <c r="J49" s="1192"/>
      <c r="K49" s="63">
        <v>297</v>
      </c>
      <c r="L49" s="64">
        <v>284</v>
      </c>
      <c r="M49" s="64">
        <v>284</v>
      </c>
      <c r="N49" s="64">
        <v>168</v>
      </c>
      <c r="O49" s="65">
        <v>231</v>
      </c>
      <c r="P49" s="48"/>
      <c r="Q49" s="48"/>
      <c r="R49" s="48"/>
      <c r="S49" s="48"/>
      <c r="T49" s="48"/>
      <c r="U49" s="48"/>
    </row>
    <row r="50" spans="1:21" ht="30.75" customHeight="1">
      <c r="A50" s="48"/>
      <c r="B50" s="1199"/>
      <c r="C50" s="1200"/>
      <c r="D50" s="62"/>
      <c r="E50" s="1191" t="s">
        <v>17</v>
      </c>
      <c r="F50" s="1191"/>
      <c r="G50" s="1191"/>
      <c r="H50" s="1191"/>
      <c r="I50" s="1191"/>
      <c r="J50" s="1192"/>
      <c r="K50" s="63">
        <v>20</v>
      </c>
      <c r="L50" s="64">
        <v>20</v>
      </c>
      <c r="M50" s="64">
        <v>20</v>
      </c>
      <c r="N50" s="64">
        <v>20</v>
      </c>
      <c r="O50" s="65">
        <v>20</v>
      </c>
      <c r="P50" s="48"/>
      <c r="Q50" s="48"/>
      <c r="R50" s="48"/>
      <c r="S50" s="48"/>
      <c r="T50" s="48"/>
      <c r="U50" s="48"/>
    </row>
    <row r="51" spans="1:21" ht="30.75" customHeight="1">
      <c r="A51" s="48"/>
      <c r="B51" s="1201"/>
      <c r="C51" s="1202"/>
      <c r="D51" s="66"/>
      <c r="E51" s="1191" t="s">
        <v>18</v>
      </c>
      <c r="F51" s="1191"/>
      <c r="G51" s="1191"/>
      <c r="H51" s="1191"/>
      <c r="I51" s="1191"/>
      <c r="J51" s="1192"/>
      <c r="K51" s="63" t="s">
        <v>490</v>
      </c>
      <c r="L51" s="64" t="s">
        <v>490</v>
      </c>
      <c r="M51" s="64" t="s">
        <v>490</v>
      </c>
      <c r="N51" s="64" t="s">
        <v>490</v>
      </c>
      <c r="O51" s="65" t="s">
        <v>490</v>
      </c>
      <c r="P51" s="48"/>
      <c r="Q51" s="48"/>
      <c r="R51" s="48"/>
      <c r="S51" s="48"/>
      <c r="T51" s="48"/>
      <c r="U51" s="48"/>
    </row>
    <row r="52" spans="1:21" ht="30.75" customHeight="1">
      <c r="A52" s="48"/>
      <c r="B52" s="1189" t="s">
        <v>19</v>
      </c>
      <c r="C52" s="1190"/>
      <c r="D52" s="66"/>
      <c r="E52" s="1191" t="s">
        <v>20</v>
      </c>
      <c r="F52" s="1191"/>
      <c r="G52" s="1191"/>
      <c r="H52" s="1191"/>
      <c r="I52" s="1191"/>
      <c r="J52" s="1192"/>
      <c r="K52" s="63">
        <v>4022</v>
      </c>
      <c r="L52" s="64">
        <v>4088</v>
      </c>
      <c r="M52" s="64">
        <v>4322</v>
      </c>
      <c r="N52" s="64">
        <v>4071</v>
      </c>
      <c r="O52" s="65">
        <v>4108</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2586</v>
      </c>
      <c r="L53" s="69">
        <v>2323</v>
      </c>
      <c r="M53" s="69">
        <v>2380</v>
      </c>
      <c r="N53" s="69">
        <v>2047</v>
      </c>
      <c r="O53" s="70">
        <v>1942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7" t="s">
        <v>24</v>
      </c>
      <c r="C41" s="1218"/>
      <c r="D41" s="81"/>
      <c r="E41" s="1219" t="s">
        <v>25</v>
      </c>
      <c r="F41" s="1219"/>
      <c r="G41" s="1219"/>
      <c r="H41" s="1220"/>
      <c r="I41" s="82">
        <v>46823</v>
      </c>
      <c r="J41" s="83">
        <v>47469</v>
      </c>
      <c r="K41" s="83">
        <v>47259</v>
      </c>
      <c r="L41" s="83">
        <v>48136</v>
      </c>
      <c r="M41" s="84">
        <v>47006</v>
      </c>
    </row>
    <row r="42" spans="2:13" ht="27.75" customHeight="1">
      <c r="B42" s="1207"/>
      <c r="C42" s="1208"/>
      <c r="D42" s="85"/>
      <c r="E42" s="1211" t="s">
        <v>26</v>
      </c>
      <c r="F42" s="1211"/>
      <c r="G42" s="1211"/>
      <c r="H42" s="1212"/>
      <c r="I42" s="86">
        <v>115</v>
      </c>
      <c r="J42" s="87">
        <v>100</v>
      </c>
      <c r="K42" s="87">
        <v>85</v>
      </c>
      <c r="L42" s="87">
        <v>70</v>
      </c>
      <c r="M42" s="88">
        <v>53</v>
      </c>
    </row>
    <row r="43" spans="2:13" ht="27.75" customHeight="1">
      <c r="B43" s="1207"/>
      <c r="C43" s="1208"/>
      <c r="D43" s="85"/>
      <c r="E43" s="1211" t="s">
        <v>27</v>
      </c>
      <c r="F43" s="1211"/>
      <c r="G43" s="1211"/>
      <c r="H43" s="1212"/>
      <c r="I43" s="86">
        <v>24761</v>
      </c>
      <c r="J43" s="87">
        <v>24867</v>
      </c>
      <c r="K43" s="87">
        <v>24914</v>
      </c>
      <c r="L43" s="87">
        <v>24359</v>
      </c>
      <c r="M43" s="88">
        <v>23795</v>
      </c>
    </row>
    <row r="44" spans="2:13" ht="27.75" customHeight="1">
      <c r="B44" s="1207"/>
      <c r="C44" s="1208"/>
      <c r="D44" s="85"/>
      <c r="E44" s="1211" t="s">
        <v>28</v>
      </c>
      <c r="F44" s="1211"/>
      <c r="G44" s="1211"/>
      <c r="H44" s="1212"/>
      <c r="I44" s="86">
        <v>1212</v>
      </c>
      <c r="J44" s="87">
        <v>1144</v>
      </c>
      <c r="K44" s="87">
        <v>1357</v>
      </c>
      <c r="L44" s="87">
        <v>1250</v>
      </c>
      <c r="M44" s="88">
        <v>1147</v>
      </c>
    </row>
    <row r="45" spans="2:13" ht="27.75" customHeight="1">
      <c r="B45" s="1207"/>
      <c r="C45" s="1208"/>
      <c r="D45" s="85"/>
      <c r="E45" s="1211" t="s">
        <v>29</v>
      </c>
      <c r="F45" s="1211"/>
      <c r="G45" s="1211"/>
      <c r="H45" s="1212"/>
      <c r="I45" s="86">
        <v>8156</v>
      </c>
      <c r="J45" s="87">
        <v>5519</v>
      </c>
      <c r="K45" s="87">
        <v>4820</v>
      </c>
      <c r="L45" s="87">
        <v>4232</v>
      </c>
      <c r="M45" s="88">
        <v>4276</v>
      </c>
    </row>
    <row r="46" spans="2:13" ht="27.75" customHeight="1">
      <c r="B46" s="1207"/>
      <c r="C46" s="1208"/>
      <c r="D46" s="89"/>
      <c r="E46" s="1211" t="s">
        <v>30</v>
      </c>
      <c r="F46" s="1211"/>
      <c r="G46" s="1211"/>
      <c r="H46" s="1212"/>
      <c r="I46" s="86" t="s">
        <v>490</v>
      </c>
      <c r="J46" s="87" t="s">
        <v>490</v>
      </c>
      <c r="K46" s="87" t="s">
        <v>490</v>
      </c>
      <c r="L46" s="87">
        <v>1</v>
      </c>
      <c r="M46" s="88" t="s">
        <v>490</v>
      </c>
    </row>
    <row r="47" spans="2:13" ht="27.75" customHeight="1">
      <c r="B47" s="1207"/>
      <c r="C47" s="1208"/>
      <c r="D47" s="90"/>
      <c r="E47" s="1221" t="s">
        <v>31</v>
      </c>
      <c r="F47" s="1222"/>
      <c r="G47" s="1222"/>
      <c r="H47" s="1223"/>
      <c r="I47" s="86" t="s">
        <v>490</v>
      </c>
      <c r="J47" s="87" t="s">
        <v>490</v>
      </c>
      <c r="K47" s="87" t="s">
        <v>490</v>
      </c>
      <c r="L47" s="87" t="s">
        <v>490</v>
      </c>
      <c r="M47" s="88" t="s">
        <v>490</v>
      </c>
    </row>
    <row r="48" spans="2:13" ht="27.75" customHeight="1">
      <c r="B48" s="1207"/>
      <c r="C48" s="1208"/>
      <c r="D48" s="85"/>
      <c r="E48" s="1211" t="s">
        <v>32</v>
      </c>
      <c r="F48" s="1211"/>
      <c r="G48" s="1211"/>
      <c r="H48" s="1212"/>
      <c r="I48" s="86" t="s">
        <v>490</v>
      </c>
      <c r="J48" s="87" t="s">
        <v>490</v>
      </c>
      <c r="K48" s="87" t="s">
        <v>490</v>
      </c>
      <c r="L48" s="87" t="s">
        <v>490</v>
      </c>
      <c r="M48" s="88" t="s">
        <v>490</v>
      </c>
    </row>
    <row r="49" spans="2:13" ht="27.75" customHeight="1">
      <c r="B49" s="1209"/>
      <c r="C49" s="1210"/>
      <c r="D49" s="85"/>
      <c r="E49" s="1211" t="s">
        <v>33</v>
      </c>
      <c r="F49" s="1211"/>
      <c r="G49" s="1211"/>
      <c r="H49" s="1212"/>
      <c r="I49" s="86" t="s">
        <v>490</v>
      </c>
      <c r="J49" s="87" t="s">
        <v>490</v>
      </c>
      <c r="K49" s="87" t="s">
        <v>490</v>
      </c>
      <c r="L49" s="87" t="s">
        <v>490</v>
      </c>
      <c r="M49" s="88" t="s">
        <v>490</v>
      </c>
    </row>
    <row r="50" spans="2:13" ht="27.75" customHeight="1">
      <c r="B50" s="1205" t="s">
        <v>34</v>
      </c>
      <c r="C50" s="1206"/>
      <c r="D50" s="91"/>
      <c r="E50" s="1211" t="s">
        <v>35</v>
      </c>
      <c r="F50" s="1211"/>
      <c r="G50" s="1211"/>
      <c r="H50" s="1212"/>
      <c r="I50" s="86">
        <v>6476</v>
      </c>
      <c r="J50" s="87">
        <v>7283</v>
      </c>
      <c r="K50" s="87">
        <v>8194</v>
      </c>
      <c r="L50" s="87">
        <v>9335</v>
      </c>
      <c r="M50" s="88">
        <v>10420</v>
      </c>
    </row>
    <row r="51" spans="2:13" ht="27.75" customHeight="1">
      <c r="B51" s="1207"/>
      <c r="C51" s="1208"/>
      <c r="D51" s="85"/>
      <c r="E51" s="1211" t="s">
        <v>36</v>
      </c>
      <c r="F51" s="1211"/>
      <c r="G51" s="1211"/>
      <c r="H51" s="1212"/>
      <c r="I51" s="86">
        <v>8091</v>
      </c>
      <c r="J51" s="87">
        <v>8551</v>
      </c>
      <c r="K51" s="87">
        <v>9066</v>
      </c>
      <c r="L51" s="87">
        <v>9890</v>
      </c>
      <c r="M51" s="88">
        <v>10139</v>
      </c>
    </row>
    <row r="52" spans="2:13" ht="27.75" customHeight="1">
      <c r="B52" s="1209"/>
      <c r="C52" s="1210"/>
      <c r="D52" s="85"/>
      <c r="E52" s="1211" t="s">
        <v>37</v>
      </c>
      <c r="F52" s="1211"/>
      <c r="G52" s="1211"/>
      <c r="H52" s="1212"/>
      <c r="I52" s="86">
        <v>42953</v>
      </c>
      <c r="J52" s="87">
        <v>45101</v>
      </c>
      <c r="K52" s="87">
        <v>47317</v>
      </c>
      <c r="L52" s="87">
        <v>45334</v>
      </c>
      <c r="M52" s="88">
        <v>44804</v>
      </c>
    </row>
    <row r="53" spans="2:13" ht="27.75" customHeight="1" thickBot="1">
      <c r="B53" s="1213" t="s">
        <v>38</v>
      </c>
      <c r="C53" s="1214"/>
      <c r="D53" s="92"/>
      <c r="E53" s="1215" t="s">
        <v>39</v>
      </c>
      <c r="F53" s="1215"/>
      <c r="G53" s="1215"/>
      <c r="H53" s="1216"/>
      <c r="I53" s="93">
        <v>23548</v>
      </c>
      <c r="J53" s="94">
        <v>18164</v>
      </c>
      <c r="K53" s="94">
        <v>13859</v>
      </c>
      <c r="L53" s="94">
        <v>13490</v>
      </c>
      <c r="M53" s="95">
        <v>10914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3" t="s">
        <v>569</v>
      </c>
      <c r="I42" s="354"/>
      <c r="J42" s="354"/>
      <c r="K42" s="354"/>
      <c r="L42" s="246"/>
      <c r="M42" s="246"/>
      <c r="N42" s="246"/>
      <c r="O42" s="246"/>
    </row>
    <row r="43" spans="2:17">
      <c r="B43" s="250"/>
      <c r="C43" s="246"/>
      <c r="D43" s="246"/>
      <c r="E43" s="246"/>
      <c r="F43" s="246"/>
      <c r="G43" s="1224"/>
      <c r="H43" s="1225"/>
      <c r="I43" s="1225"/>
      <c r="J43" s="1225"/>
      <c r="K43" s="1225"/>
      <c r="L43" s="1225"/>
      <c r="M43" s="1225"/>
      <c r="N43" s="1225"/>
      <c r="O43" s="1226"/>
    </row>
    <row r="44" spans="2:17">
      <c r="B44" s="250"/>
      <c r="C44" s="246"/>
      <c r="D44" s="246"/>
      <c r="E44" s="246"/>
      <c r="F44" s="246"/>
      <c r="G44" s="1227"/>
      <c r="H44" s="1228"/>
      <c r="I44" s="1228"/>
      <c r="J44" s="1228"/>
      <c r="K44" s="1228"/>
      <c r="L44" s="1228"/>
      <c r="M44" s="1228"/>
      <c r="N44" s="1228"/>
      <c r="O44" s="1229"/>
    </row>
    <row r="45" spans="2:17">
      <c r="B45" s="250"/>
      <c r="C45" s="246"/>
      <c r="D45" s="246"/>
      <c r="E45" s="246"/>
      <c r="F45" s="246"/>
      <c r="G45" s="1227"/>
      <c r="H45" s="1228"/>
      <c r="I45" s="1228"/>
      <c r="J45" s="1228"/>
      <c r="K45" s="1228"/>
      <c r="L45" s="1228"/>
      <c r="M45" s="1228"/>
      <c r="N45" s="1228"/>
      <c r="O45" s="1229"/>
    </row>
    <row r="46" spans="2:17">
      <c r="B46" s="250"/>
      <c r="C46" s="246"/>
      <c r="D46" s="246"/>
      <c r="E46" s="246"/>
      <c r="F46" s="246"/>
      <c r="G46" s="1227"/>
      <c r="H46" s="1228"/>
      <c r="I46" s="1228"/>
      <c r="J46" s="1228"/>
      <c r="K46" s="1228"/>
      <c r="L46" s="1228"/>
      <c r="M46" s="1228"/>
      <c r="N46" s="1228"/>
      <c r="O46" s="1229"/>
    </row>
    <row r="47" spans="2:17">
      <c r="B47" s="250"/>
      <c r="C47" s="246"/>
      <c r="D47" s="246"/>
      <c r="E47" s="246"/>
      <c r="F47" s="246"/>
      <c r="G47" s="1230"/>
      <c r="H47" s="1231"/>
      <c r="I47" s="1231"/>
      <c r="J47" s="1231"/>
      <c r="K47" s="1231"/>
      <c r="L47" s="1231"/>
      <c r="M47" s="1231"/>
      <c r="N47" s="1231"/>
      <c r="O47" s="1232"/>
    </row>
    <row r="48" spans="2:17">
      <c r="B48" s="250"/>
      <c r="C48" s="246"/>
      <c r="D48" s="246"/>
      <c r="E48" s="246"/>
      <c r="F48" s="246"/>
      <c r="G48" s="246"/>
      <c r="H48" s="355"/>
      <c r="I48" s="355"/>
      <c r="J48" s="355"/>
    </row>
    <row r="49" spans="1:17">
      <c r="B49" s="250"/>
      <c r="C49" s="246"/>
      <c r="D49" s="246"/>
      <c r="E49" s="246"/>
      <c r="F49" s="246"/>
      <c r="G49" s="245" t="s">
        <v>570</v>
      </c>
    </row>
    <row r="50" spans="1:17">
      <c r="B50" s="250"/>
      <c r="C50" s="246"/>
      <c r="D50" s="246"/>
      <c r="E50" s="246"/>
      <c r="F50" s="246"/>
      <c r="G50" s="1233"/>
      <c r="H50" s="1234"/>
      <c r="I50" s="1234"/>
      <c r="J50" s="1235"/>
      <c r="K50" s="356" t="s">
        <v>530</v>
      </c>
      <c r="L50" s="356" t="s">
        <v>531</v>
      </c>
      <c r="M50" s="356" t="s">
        <v>532</v>
      </c>
      <c r="N50" s="356" t="s">
        <v>533</v>
      </c>
      <c r="O50" s="356" t="s">
        <v>534</v>
      </c>
    </row>
    <row r="51" spans="1:17">
      <c r="B51" s="250"/>
      <c r="C51" s="246"/>
      <c r="D51" s="246"/>
      <c r="E51" s="246"/>
      <c r="F51" s="246"/>
      <c r="G51" s="1236" t="s">
        <v>571</v>
      </c>
      <c r="H51" s="1237"/>
      <c r="I51" s="1242" t="s">
        <v>572</v>
      </c>
      <c r="J51" s="1242"/>
      <c r="K51" s="1244"/>
      <c r="L51" s="1244"/>
      <c r="M51" s="1244"/>
      <c r="N51" s="1244"/>
      <c r="O51" s="1244"/>
    </row>
    <row r="52" spans="1:17">
      <c r="B52" s="250"/>
      <c r="C52" s="246"/>
      <c r="D52" s="246"/>
      <c r="E52" s="246"/>
      <c r="F52" s="246"/>
      <c r="G52" s="1238"/>
      <c r="H52" s="1239"/>
      <c r="I52" s="1243"/>
      <c r="J52" s="1243"/>
      <c r="K52" s="1245"/>
      <c r="L52" s="1245"/>
      <c r="M52" s="1245"/>
      <c r="N52" s="1245"/>
      <c r="O52" s="1245"/>
    </row>
    <row r="53" spans="1:17">
      <c r="A53" s="357"/>
      <c r="B53" s="250"/>
      <c r="C53" s="246"/>
      <c r="D53" s="246"/>
      <c r="E53" s="246"/>
      <c r="F53" s="246"/>
      <c r="G53" s="1238"/>
      <c r="H53" s="1239"/>
      <c r="I53" s="1246" t="s">
        <v>578</v>
      </c>
      <c r="J53" s="1246"/>
      <c r="K53" s="1253"/>
      <c r="L53" s="1253"/>
      <c r="M53" s="1253"/>
      <c r="N53" s="1253"/>
      <c r="O53" s="1253"/>
    </row>
    <row r="54" spans="1:17">
      <c r="A54" s="357"/>
      <c r="B54" s="250"/>
      <c r="C54" s="246"/>
      <c r="D54" s="246"/>
      <c r="E54" s="246"/>
      <c r="F54" s="246"/>
      <c r="G54" s="1240"/>
      <c r="H54" s="1241"/>
      <c r="I54" s="1246"/>
      <c r="J54" s="1246"/>
      <c r="K54" s="1254"/>
      <c r="L54" s="1254"/>
      <c r="M54" s="1254"/>
      <c r="N54" s="1254"/>
      <c r="O54" s="1254"/>
    </row>
    <row r="55" spans="1:17">
      <c r="A55" s="357"/>
      <c r="B55" s="250"/>
      <c r="C55" s="246"/>
      <c r="D55" s="246"/>
      <c r="E55" s="246"/>
      <c r="F55" s="246"/>
      <c r="G55" s="1247" t="s">
        <v>573</v>
      </c>
      <c r="H55" s="1248"/>
      <c r="I55" s="1246" t="s">
        <v>572</v>
      </c>
      <c r="J55" s="1246"/>
      <c r="K55" s="1244"/>
      <c r="L55" s="1244"/>
      <c r="M55" s="1244"/>
      <c r="N55" s="1244"/>
      <c r="O55" s="1244"/>
    </row>
    <row r="56" spans="1:17">
      <c r="A56" s="357"/>
      <c r="B56" s="250"/>
      <c r="C56" s="246"/>
      <c r="D56" s="246"/>
      <c r="E56" s="246"/>
      <c r="F56" s="246"/>
      <c r="G56" s="1249"/>
      <c r="H56" s="1250"/>
      <c r="I56" s="1246"/>
      <c r="J56" s="1246"/>
      <c r="K56" s="1245"/>
      <c r="L56" s="1245"/>
      <c r="M56" s="1245"/>
      <c r="N56" s="1245"/>
      <c r="O56" s="1245"/>
    </row>
    <row r="57" spans="1:17" s="357" customFormat="1">
      <c r="B57" s="358"/>
      <c r="C57" s="354"/>
      <c r="D57" s="354"/>
      <c r="E57" s="354"/>
      <c r="F57" s="354"/>
      <c r="G57" s="1249"/>
      <c r="H57" s="1250"/>
      <c r="I57" s="1255" t="s">
        <v>577</v>
      </c>
      <c r="J57" s="1255"/>
      <c r="K57" s="1253"/>
      <c r="L57" s="1253"/>
      <c r="M57" s="1253"/>
      <c r="N57" s="1253"/>
      <c r="O57" s="1253"/>
      <c r="P57" s="359"/>
      <c r="Q57" s="358"/>
    </row>
    <row r="58" spans="1:17" s="357" customFormat="1">
      <c r="A58" s="245"/>
      <c r="B58" s="358"/>
      <c r="C58" s="354"/>
      <c r="D58" s="354"/>
      <c r="E58" s="354"/>
      <c r="F58" s="354"/>
      <c r="G58" s="1251"/>
      <c r="H58" s="1252"/>
      <c r="I58" s="1255"/>
      <c r="J58" s="1255"/>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c r="B64" s="250"/>
      <c r="C64" s="246"/>
      <c r="D64" s="246"/>
      <c r="E64" s="246"/>
      <c r="F64" s="246"/>
      <c r="G64" s="353" t="s">
        <v>569</v>
      </c>
      <c r="I64" s="354"/>
      <c r="J64" s="354"/>
      <c r="K64" s="354"/>
      <c r="L64" s="246"/>
      <c r="M64" s="246"/>
      <c r="N64" s="246"/>
      <c r="O64" s="246"/>
    </row>
    <row r="65" spans="2:30">
      <c r="B65" s="250"/>
      <c r="C65" s="246"/>
      <c r="D65" s="246"/>
      <c r="E65" s="246"/>
      <c r="F65" s="246"/>
      <c r="G65" s="1224" t="s">
        <v>579</v>
      </c>
      <c r="H65" s="1225"/>
      <c r="I65" s="1225"/>
      <c r="J65" s="1225"/>
      <c r="K65" s="1225"/>
      <c r="L65" s="1225"/>
      <c r="M65" s="1225"/>
      <c r="N65" s="1225"/>
      <c r="O65" s="1226"/>
    </row>
    <row r="66" spans="2:30">
      <c r="B66" s="250"/>
      <c r="C66" s="246"/>
      <c r="D66" s="246"/>
      <c r="E66" s="246"/>
      <c r="F66" s="246"/>
      <c r="G66" s="1227"/>
      <c r="H66" s="1228"/>
      <c r="I66" s="1228"/>
      <c r="J66" s="1228"/>
      <c r="K66" s="1228"/>
      <c r="L66" s="1228"/>
      <c r="M66" s="1228"/>
      <c r="N66" s="1228"/>
      <c r="O66" s="1229"/>
    </row>
    <row r="67" spans="2:30">
      <c r="B67" s="250"/>
      <c r="C67" s="246"/>
      <c r="D67" s="246"/>
      <c r="E67" s="246"/>
      <c r="F67" s="246"/>
      <c r="G67" s="1227"/>
      <c r="H67" s="1228"/>
      <c r="I67" s="1228"/>
      <c r="J67" s="1228"/>
      <c r="K67" s="1228"/>
      <c r="L67" s="1228"/>
      <c r="M67" s="1228"/>
      <c r="N67" s="1228"/>
      <c r="O67" s="1229"/>
    </row>
    <row r="68" spans="2:30">
      <c r="B68" s="250"/>
      <c r="C68" s="246"/>
      <c r="D68" s="246"/>
      <c r="E68" s="246"/>
      <c r="F68" s="246"/>
      <c r="G68" s="1227"/>
      <c r="H68" s="1228"/>
      <c r="I68" s="1228"/>
      <c r="J68" s="1228"/>
      <c r="K68" s="1228"/>
      <c r="L68" s="1228"/>
      <c r="M68" s="1228"/>
      <c r="N68" s="1228"/>
      <c r="O68" s="1229"/>
    </row>
    <row r="69" spans="2:30">
      <c r="B69" s="250"/>
      <c r="C69" s="246"/>
      <c r="D69" s="246"/>
      <c r="E69" s="246"/>
      <c r="F69" s="246"/>
      <c r="G69" s="1230"/>
      <c r="H69" s="1231"/>
      <c r="I69" s="1231"/>
      <c r="J69" s="1231"/>
      <c r="K69" s="1231"/>
      <c r="L69" s="1231"/>
      <c r="M69" s="1231"/>
      <c r="N69" s="1231"/>
      <c r="O69" s="123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575</v>
      </c>
      <c r="I71" s="370"/>
      <c r="J71" s="366"/>
      <c r="K71" s="366"/>
      <c r="L71" s="367"/>
      <c r="M71" s="366"/>
      <c r="N71" s="367"/>
      <c r="O71" s="368"/>
    </row>
    <row r="72" spans="2:30">
      <c r="B72" s="250"/>
      <c r="C72" s="246"/>
      <c r="D72" s="246"/>
      <c r="E72" s="246"/>
      <c r="F72" s="246"/>
      <c r="G72" s="1233"/>
      <c r="H72" s="1234"/>
      <c r="I72" s="1234"/>
      <c r="J72" s="1235"/>
      <c r="K72" s="356" t="s">
        <v>530</v>
      </c>
      <c r="L72" s="356" t="s">
        <v>531</v>
      </c>
      <c r="M72" s="356" t="s">
        <v>532</v>
      </c>
      <c r="N72" s="356" t="s">
        <v>533</v>
      </c>
      <c r="O72" s="356" t="s">
        <v>534</v>
      </c>
    </row>
    <row r="73" spans="2:30">
      <c r="B73" s="250"/>
      <c r="C73" s="246"/>
      <c r="D73" s="246"/>
      <c r="E73" s="246"/>
      <c r="F73" s="246"/>
      <c r="G73" s="1236" t="s">
        <v>571</v>
      </c>
      <c r="H73" s="1237"/>
      <c r="I73" s="1242" t="s">
        <v>572</v>
      </c>
      <c r="J73" s="1242"/>
      <c r="K73" s="1256">
        <v>87.9</v>
      </c>
      <c r="L73" s="1256">
        <v>67.3</v>
      </c>
      <c r="M73" s="1245">
        <v>51.5</v>
      </c>
      <c r="N73" s="1245">
        <v>49.9</v>
      </c>
      <c r="O73" s="1245">
        <v>40.5</v>
      </c>
      <c r="S73" s="245">
        <v>9.9</v>
      </c>
    </row>
    <row r="74" spans="2:30">
      <c r="B74" s="250"/>
      <c r="C74" s="246"/>
      <c r="D74" s="246"/>
      <c r="E74" s="246"/>
      <c r="F74" s="246"/>
      <c r="G74" s="1238"/>
      <c r="H74" s="1239"/>
      <c r="I74" s="1243"/>
      <c r="J74" s="1243"/>
      <c r="K74" s="1256"/>
      <c r="L74" s="1256"/>
      <c r="M74" s="1245"/>
      <c r="N74" s="1245"/>
      <c r="O74" s="1245"/>
    </row>
    <row r="75" spans="2:30">
      <c r="B75" s="250"/>
      <c r="C75" s="246"/>
      <c r="D75" s="246"/>
      <c r="E75" s="246"/>
      <c r="F75" s="246"/>
      <c r="G75" s="1238"/>
      <c r="H75" s="1239"/>
      <c r="I75" s="1246" t="s">
        <v>576</v>
      </c>
      <c r="J75" s="1246"/>
      <c r="K75" s="1257">
        <v>10</v>
      </c>
      <c r="L75" s="1257">
        <v>9.4</v>
      </c>
      <c r="M75" s="1257">
        <v>9</v>
      </c>
      <c r="N75" s="1257">
        <v>8.3000000000000007</v>
      </c>
      <c r="O75" s="1257">
        <v>7.8</v>
      </c>
      <c r="U75" s="245">
        <v>81.2</v>
      </c>
      <c r="W75" s="245">
        <v>87.2</v>
      </c>
      <c r="Y75" s="245">
        <v>99.8</v>
      </c>
      <c r="AA75" s="245">
        <v>109.5</v>
      </c>
      <c r="AC75" s="245">
        <v>115.2</v>
      </c>
    </row>
    <row r="76" spans="2:30">
      <c r="B76" s="250"/>
      <c r="C76" s="246"/>
      <c r="D76" s="246"/>
      <c r="E76" s="246"/>
      <c r="F76" s="246"/>
      <c r="G76" s="1240"/>
      <c r="H76" s="1241"/>
      <c r="I76" s="1246"/>
      <c r="J76" s="1246"/>
      <c r="K76" s="1254"/>
      <c r="L76" s="1254"/>
      <c r="M76" s="1254"/>
      <c r="N76" s="1254"/>
      <c r="O76" s="1254"/>
    </row>
    <row r="77" spans="2:30">
      <c r="B77" s="250"/>
      <c r="C77" s="246"/>
      <c r="D77" s="246"/>
      <c r="E77" s="246"/>
      <c r="F77" s="246"/>
      <c r="G77" s="1247" t="s">
        <v>573</v>
      </c>
      <c r="H77" s="1248"/>
      <c r="I77" s="1246" t="s">
        <v>572</v>
      </c>
      <c r="J77" s="1246"/>
      <c r="K77" s="1256">
        <v>42</v>
      </c>
      <c r="L77" s="1256">
        <v>32.6</v>
      </c>
      <c r="M77" s="1245">
        <v>30.5</v>
      </c>
      <c r="N77" s="1245">
        <v>25.4</v>
      </c>
      <c r="O77" s="1245">
        <v>16.600000000000001</v>
      </c>
      <c r="R77" s="245">
        <v>12.3</v>
      </c>
      <c r="T77" s="245">
        <v>11.1</v>
      </c>
    </row>
    <row r="78" spans="2:30">
      <c r="B78" s="250"/>
      <c r="C78" s="246"/>
      <c r="D78" s="246"/>
      <c r="E78" s="246"/>
      <c r="F78" s="246"/>
      <c r="G78" s="1249"/>
      <c r="H78" s="1250"/>
      <c r="I78" s="1246"/>
      <c r="J78" s="1246"/>
      <c r="K78" s="1256"/>
      <c r="L78" s="1256"/>
      <c r="M78" s="1245"/>
      <c r="N78" s="1245"/>
      <c r="O78" s="1245"/>
    </row>
    <row r="79" spans="2:30">
      <c r="B79" s="250"/>
      <c r="C79" s="246"/>
      <c r="D79" s="246"/>
      <c r="E79" s="246"/>
      <c r="F79" s="246"/>
      <c r="G79" s="1249"/>
      <c r="H79" s="1250"/>
      <c r="I79" s="1258" t="s">
        <v>576</v>
      </c>
      <c r="J79" s="1255"/>
      <c r="K79" s="1259">
        <v>6.8</v>
      </c>
      <c r="L79" s="1259">
        <v>5.9</v>
      </c>
      <c r="M79" s="1259">
        <v>5.2</v>
      </c>
      <c r="N79" s="1259">
        <v>4.8</v>
      </c>
      <c r="O79" s="1259">
        <v>3.6</v>
      </c>
      <c r="V79" s="245">
        <v>53.5</v>
      </c>
      <c r="X79" s="245">
        <v>48.2</v>
      </c>
      <c r="Z79" s="245">
        <v>34.200000000000003</v>
      </c>
      <c r="AB79" s="245">
        <v>30.3</v>
      </c>
      <c r="AD79" s="245">
        <v>28.9</v>
      </c>
    </row>
    <row r="80" spans="2:30">
      <c r="B80" s="250"/>
      <c r="C80" s="246"/>
      <c r="D80" s="246"/>
      <c r="E80" s="246"/>
      <c r="F80" s="246"/>
      <c r="G80" s="1251"/>
      <c r="H80" s="1252"/>
      <c r="I80" s="1255"/>
      <c r="J80" s="1255"/>
      <c r="K80" s="1259"/>
      <c r="L80" s="1259"/>
      <c r="M80" s="1259"/>
      <c r="N80" s="1259"/>
      <c r="O80" s="1259"/>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529</v>
      </c>
      <c r="G2" s="113"/>
      <c r="H2" s="114"/>
    </row>
    <row r="3" spans="1:8">
      <c r="A3" s="110" t="s">
        <v>522</v>
      </c>
      <c r="B3" s="115"/>
      <c r="C3" s="116"/>
      <c r="D3" s="117">
        <v>20999</v>
      </c>
      <c r="E3" s="118"/>
      <c r="F3" s="119">
        <v>39425</v>
      </c>
      <c r="G3" s="120"/>
      <c r="H3" s="121"/>
    </row>
    <row r="4" spans="1:8">
      <c r="A4" s="122"/>
      <c r="B4" s="123"/>
      <c r="C4" s="124"/>
      <c r="D4" s="125">
        <v>13276</v>
      </c>
      <c r="E4" s="126"/>
      <c r="F4" s="127">
        <v>22414</v>
      </c>
      <c r="G4" s="128"/>
      <c r="H4" s="129"/>
    </row>
    <row r="5" spans="1:8">
      <c r="A5" s="110" t="s">
        <v>524</v>
      </c>
      <c r="B5" s="115"/>
      <c r="C5" s="116"/>
      <c r="D5" s="117">
        <v>28132</v>
      </c>
      <c r="E5" s="118"/>
      <c r="F5" s="119">
        <v>43141</v>
      </c>
      <c r="G5" s="120"/>
      <c r="H5" s="121"/>
    </row>
    <row r="6" spans="1:8">
      <c r="A6" s="122"/>
      <c r="B6" s="123"/>
      <c r="C6" s="124"/>
      <c r="D6" s="125">
        <v>19229</v>
      </c>
      <c r="E6" s="126"/>
      <c r="F6" s="127">
        <v>21887</v>
      </c>
      <c r="G6" s="128"/>
      <c r="H6" s="129"/>
    </row>
    <row r="7" spans="1:8">
      <c r="A7" s="110" t="s">
        <v>525</v>
      </c>
      <c r="B7" s="115"/>
      <c r="C7" s="116"/>
      <c r="D7" s="117">
        <v>30326</v>
      </c>
      <c r="E7" s="118"/>
      <c r="F7" s="119">
        <v>45117</v>
      </c>
      <c r="G7" s="120"/>
      <c r="H7" s="121"/>
    </row>
    <row r="8" spans="1:8">
      <c r="A8" s="122"/>
      <c r="B8" s="123"/>
      <c r="C8" s="124"/>
      <c r="D8" s="125">
        <v>17467</v>
      </c>
      <c r="E8" s="126"/>
      <c r="F8" s="127">
        <v>25589</v>
      </c>
      <c r="G8" s="128"/>
      <c r="H8" s="129"/>
    </row>
    <row r="9" spans="1:8">
      <c r="A9" s="110" t="s">
        <v>526</v>
      </c>
      <c r="B9" s="115"/>
      <c r="C9" s="116"/>
      <c r="D9" s="117">
        <v>35879</v>
      </c>
      <c r="E9" s="118"/>
      <c r="F9" s="119">
        <v>39951</v>
      </c>
      <c r="G9" s="120"/>
      <c r="H9" s="121"/>
    </row>
    <row r="10" spans="1:8">
      <c r="A10" s="122"/>
      <c r="B10" s="123"/>
      <c r="C10" s="124"/>
      <c r="D10" s="125">
        <v>18834</v>
      </c>
      <c r="E10" s="126"/>
      <c r="F10" s="127">
        <v>22555</v>
      </c>
      <c r="G10" s="128"/>
      <c r="H10" s="129"/>
    </row>
    <row r="11" spans="1:8">
      <c r="A11" s="110" t="s">
        <v>527</v>
      </c>
      <c r="B11" s="115"/>
      <c r="C11" s="116"/>
      <c r="D11" s="117">
        <v>23871</v>
      </c>
      <c r="E11" s="118"/>
      <c r="F11" s="119">
        <v>39893</v>
      </c>
      <c r="G11" s="120"/>
      <c r="H11" s="121"/>
    </row>
    <row r="12" spans="1:8">
      <c r="A12" s="122"/>
      <c r="B12" s="123"/>
      <c r="C12" s="130"/>
      <c r="D12" s="125">
        <v>8721</v>
      </c>
      <c r="E12" s="126"/>
      <c r="F12" s="127">
        <v>26170</v>
      </c>
      <c r="G12" s="128"/>
      <c r="H12" s="129"/>
    </row>
    <row r="13" spans="1:8">
      <c r="A13" s="110"/>
      <c r="B13" s="115"/>
      <c r="C13" s="131"/>
      <c r="D13" s="132">
        <v>27841</v>
      </c>
      <c r="E13" s="133"/>
      <c r="F13" s="134">
        <v>41505</v>
      </c>
      <c r="G13" s="135"/>
      <c r="H13" s="121"/>
    </row>
    <row r="14" spans="1:8">
      <c r="A14" s="122"/>
      <c r="B14" s="123"/>
      <c r="C14" s="124"/>
      <c r="D14" s="125">
        <v>15505</v>
      </c>
      <c r="E14" s="126"/>
      <c r="F14" s="127">
        <v>23723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5.99</v>
      </c>
      <c r="C19" s="136">
        <f>ROUND(VALUE(SUBSTITUTE(実質収支比率等に係る経年分析!G$48,"▲","-")),2)</f>
        <v>5.54</v>
      </c>
      <c r="D19" s="136">
        <f>ROUND(VALUE(SUBSTITUTE(実質収支比率等に係る経年分析!H$48,"▲","-")),2)</f>
        <v>5.09</v>
      </c>
      <c r="E19" s="136">
        <f>ROUND(VALUE(SUBSTITUTE(実質収支比率等に係る経年分析!I$48,"▲","-")),2)</f>
        <v>8.41</v>
      </c>
      <c r="F19" s="136">
        <f>ROUND(VALUE(SUBSTITUTE(実質収支比率等に係る経年分析!J$48,"▲","-")),2)</f>
        <v>7.6</v>
      </c>
    </row>
    <row r="20" spans="1:11">
      <c r="A20" s="136" t="s">
        <v>44</v>
      </c>
      <c r="B20" s="136">
        <f>ROUND(VALUE(SUBSTITUTE(実質収支比率等に係る経年分析!F$47,"▲","-")),2)</f>
        <v>15.02</v>
      </c>
      <c r="C20" s="136">
        <f>ROUND(VALUE(SUBSTITUTE(実質収支比率等に係る経年分析!G$47,"▲","-")),2)</f>
        <v>17.649999999999999</v>
      </c>
      <c r="D20" s="136">
        <f>ROUND(VALUE(SUBSTITUTE(実質収支比率等に係る経年分析!H$47,"▲","-")),2)</f>
        <v>17.93</v>
      </c>
      <c r="E20" s="136">
        <f>ROUND(VALUE(SUBSTITUTE(実質収支比率等に係る経年分析!I$47,"▲","-")),2)</f>
        <v>18.079999999999998</v>
      </c>
      <c r="F20" s="136">
        <f>ROUND(VALUE(SUBSTITUTE(実質収支比率等に係る経年分析!J$47,"▲","-")),2)</f>
        <v>19.11</v>
      </c>
    </row>
    <row r="21" spans="1:11">
      <c r="A21" s="136" t="s">
        <v>45</v>
      </c>
      <c r="B21" s="136">
        <f>IF(ISNUMBER(VALUE(SUBSTITUTE(実質収支比率等に係る経年分析!F$49,"▲","-"))),ROUND(VALUE(SUBSTITUTE(実質収支比率等に係る経年分析!F$49,"▲","-")),2),NA())</f>
        <v>-0.88</v>
      </c>
      <c r="C21" s="136">
        <f>IF(ISNUMBER(VALUE(SUBSTITUTE(実質収支比率等に係る経年分析!G$49,"▲","-"))),ROUND(VALUE(SUBSTITUTE(実質収支比率等に係る経年分析!G$49,"▲","-")),2),NA())</f>
        <v>0.72</v>
      </c>
      <c r="D21" s="136">
        <f>IF(ISNUMBER(VALUE(SUBSTITUTE(実質収支比率等に係る経年分析!H$49,"▲","-"))),ROUND(VALUE(SUBSTITUTE(実質収支比率等に係る経年分析!H$49,"▲","-")),2),NA())</f>
        <v>-2.74</v>
      </c>
      <c r="E21" s="136">
        <f>IF(ISNUMBER(VALUE(SUBSTITUTE(実質収支比率等に係る経年分析!I$49,"▲","-"))),ROUND(VALUE(SUBSTITUTE(実質収支比率等に係る経年分析!I$49,"▲","-")),2),NA())</f>
        <v>1.44</v>
      </c>
      <c r="F21" s="136">
        <f>IF(ISNUMBER(VALUE(SUBSTITUTE(実質収支比率等に係る経年分析!J$49,"▲","-"))),ROUND(VALUE(SUBSTITUTE(実質収支比率等に係る経年分析!J$49,"▲","-")),2),NA())</f>
        <v>-2.5499999999999998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c r="A31" s="137" t="str">
        <f>IF(連結実質赤字比率に係る赤字・黒字の構成分析!C$39="",NA(),連結実質赤字比率に係る赤字・黒字の構成分析!C$39)</f>
        <v>土地区画整理事業特別会計（普通会計）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0.31</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0.95</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1.07</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4.7699999999999996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4.9400000000000004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4022</v>
      </c>
      <c r="E42" s="138"/>
      <c r="F42" s="138"/>
      <c r="G42" s="138">
        <f>'実質公債費比率（分子）の構造'!L$52</f>
        <v>4088</v>
      </c>
      <c r="H42" s="138"/>
      <c r="I42" s="138"/>
      <c r="J42" s="138">
        <f>'実質公債費比率（分子）の構造'!M$52</f>
        <v>4322</v>
      </c>
      <c r="K42" s="138"/>
      <c r="L42" s="138"/>
      <c r="M42" s="138">
        <f>'実質公債費比率（分子）の構造'!N$52</f>
        <v>4071</v>
      </c>
      <c r="N42" s="138"/>
      <c r="O42" s="138"/>
      <c r="P42" s="138">
        <f>'実質公債費比率（分子）の構造'!O$52</f>
        <v>4108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20</v>
      </c>
      <c r="C44" s="138"/>
      <c r="D44" s="138"/>
      <c r="E44" s="138">
        <f>'実質公債費比率（分子）の構造'!L$50</f>
        <v>20</v>
      </c>
      <c r="F44" s="138"/>
      <c r="G44" s="138"/>
      <c r="H44" s="138">
        <f>'実質公債費比率（分子）の構造'!M$50</f>
        <v>20</v>
      </c>
      <c r="I44" s="138"/>
      <c r="J44" s="138"/>
      <c r="K44" s="138">
        <f>'実質公債費比率（分子）の構造'!N$50</f>
        <v>20</v>
      </c>
      <c r="L44" s="138"/>
      <c r="M44" s="138"/>
      <c r="N44" s="138">
        <f>'実質公債費比率（分子）の構造'!O$50</f>
        <v>20</v>
      </c>
      <c r="O44" s="138"/>
      <c r="P44" s="138"/>
    </row>
    <row r="45" spans="1:16">
      <c r="A45" s="138" t="s">
        <v>55</v>
      </c>
      <c r="B45" s="138">
        <f>'実質公債費比率（分子）の構造'!K$49</f>
        <v>297</v>
      </c>
      <c r="C45" s="138"/>
      <c r="D45" s="138"/>
      <c r="E45" s="138">
        <f>'実質公債費比率（分子）の構造'!L$49</f>
        <v>284</v>
      </c>
      <c r="F45" s="138"/>
      <c r="G45" s="138"/>
      <c r="H45" s="138">
        <f>'実質公債費比率（分子）の構造'!M$49</f>
        <v>284</v>
      </c>
      <c r="I45" s="138"/>
      <c r="J45" s="138"/>
      <c r="K45" s="138">
        <f>'実質公債費比率（分子）の構造'!N$49</f>
        <v>168</v>
      </c>
      <c r="L45" s="138"/>
      <c r="M45" s="138"/>
      <c r="N45" s="138">
        <f>'実質公債費比率（分子）の構造'!O$49</f>
        <v>231</v>
      </c>
      <c r="O45" s="138"/>
      <c r="P45" s="138"/>
    </row>
    <row r="46" spans="1:16">
      <c r="A46" s="138" t="s">
        <v>56</v>
      </c>
      <c r="B46" s="138">
        <f>'実質公債費比率（分子）の構造'!K$48</f>
        <v>1395</v>
      </c>
      <c r="C46" s="138"/>
      <c r="D46" s="138"/>
      <c r="E46" s="138">
        <f>'実質公債費比率（分子）の構造'!L$48</f>
        <v>1259</v>
      </c>
      <c r="F46" s="138"/>
      <c r="G46" s="138"/>
      <c r="H46" s="138">
        <f>'実質公債費比率（分子）の構造'!M$48</f>
        <v>1309</v>
      </c>
      <c r="I46" s="138"/>
      <c r="J46" s="138"/>
      <c r="K46" s="138">
        <f>'実質公債費比率（分子）の構造'!N$48</f>
        <v>1252</v>
      </c>
      <c r="L46" s="138"/>
      <c r="M46" s="138"/>
      <c r="N46" s="138">
        <f>'実質公債費比率（分子）の構造'!O$48</f>
        <v>1194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4896</v>
      </c>
      <c r="C49" s="138"/>
      <c r="D49" s="138"/>
      <c r="E49" s="138">
        <f>'実質公債費比率（分子）の構造'!L$45</f>
        <v>4848</v>
      </c>
      <c r="F49" s="138"/>
      <c r="G49" s="138"/>
      <c r="H49" s="138">
        <f>'実質公債費比率（分子）の構造'!M$45</f>
        <v>5089</v>
      </c>
      <c r="I49" s="138"/>
      <c r="J49" s="138"/>
      <c r="K49" s="138">
        <f>'実質公債費比率（分子）の構造'!N$45</f>
        <v>4678</v>
      </c>
      <c r="L49" s="138"/>
      <c r="M49" s="138"/>
      <c r="N49" s="138">
        <f>'実質公債費比率（分子）の構造'!O$45</f>
        <v>4605</v>
      </c>
      <c r="O49" s="138"/>
      <c r="P49" s="138"/>
    </row>
    <row r="50" spans="1:16">
      <c r="A50" s="138" t="s">
        <v>60</v>
      </c>
      <c r="B50" s="138" t="e">
        <f>NA()</f>
        <v>#N/A</v>
      </c>
      <c r="C50" s="138">
        <f>IF(ISNUMBER('実質公債費比率（分子）の構造'!K$53),'実質公債費比率（分子）の構造'!K$53,NA())</f>
        <v>2586</v>
      </c>
      <c r="D50" s="138" t="e">
        <f>NA()</f>
        <v>#N/A</v>
      </c>
      <c r="E50" s="138" t="e">
        <f>NA()</f>
        <v>#N/A</v>
      </c>
      <c r="F50" s="138">
        <f>IF(ISNUMBER('実質公債費比率（分子）の構造'!L$53),'実質公債費比率（分子）の構造'!L$53,NA())</f>
        <v>2323</v>
      </c>
      <c r="G50" s="138" t="e">
        <f>NA()</f>
        <v>#N/A</v>
      </c>
      <c r="H50" s="138" t="e">
        <f>NA()</f>
        <v>#N/A</v>
      </c>
      <c r="I50" s="138">
        <f>IF(ISNUMBER('実質公債費比率（分子）の構造'!M$53),'実質公債費比率（分子）の構造'!M$53,NA())</f>
        <v>2380</v>
      </c>
      <c r="J50" s="138" t="e">
        <f>NA()</f>
        <v>#N/A</v>
      </c>
      <c r="K50" s="138" t="e">
        <f>NA()</f>
        <v>#N/A</v>
      </c>
      <c r="L50" s="138">
        <f>IF(ISNUMBER('実質公債費比率（分子）の構造'!N$53),'実質公債費比率（分子）の構造'!N$53,NA())</f>
        <v>2047</v>
      </c>
      <c r="M50" s="138" t="e">
        <f>NA()</f>
        <v>#N/A</v>
      </c>
      <c r="N50" s="138" t="e">
        <f>NA()</f>
        <v>#N/A</v>
      </c>
      <c r="O50" s="138">
        <f>IF(ISNUMBER('実質公債費比率（分子）の構造'!O$53),'実質公債費比率（分子）の構造'!O$53,NA())</f>
        <v>1942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42953</v>
      </c>
      <c r="E56" s="137"/>
      <c r="F56" s="137"/>
      <c r="G56" s="137">
        <f>'将来負担比率（分子）の構造'!J$52</f>
        <v>45101</v>
      </c>
      <c r="H56" s="137"/>
      <c r="I56" s="137"/>
      <c r="J56" s="137">
        <f>'将来負担比率（分子）の構造'!K$52</f>
        <v>47317</v>
      </c>
      <c r="K56" s="137"/>
      <c r="L56" s="137"/>
      <c r="M56" s="137">
        <f>'将来負担比率（分子）の構造'!L$52</f>
        <v>45334</v>
      </c>
      <c r="N56" s="137"/>
      <c r="O56" s="137"/>
      <c r="P56" s="137">
        <f>'将来負担比率（分子）の構造'!M$52</f>
        <v>44804</v>
      </c>
    </row>
    <row r="57" spans="1:16">
      <c r="A57" s="137" t="s">
        <v>36</v>
      </c>
      <c r="B57" s="137"/>
      <c r="C57" s="137"/>
      <c r="D57" s="137">
        <f>'将来負担比率（分子）の構造'!I$51</f>
        <v>8091</v>
      </c>
      <c r="E57" s="137"/>
      <c r="F57" s="137"/>
      <c r="G57" s="137">
        <f>'将来負担比率（分子）の構造'!J$51</f>
        <v>8551</v>
      </c>
      <c r="H57" s="137"/>
      <c r="I57" s="137"/>
      <c r="J57" s="137">
        <f>'将来負担比率（分子）の構造'!K$51</f>
        <v>9066</v>
      </c>
      <c r="K57" s="137"/>
      <c r="L57" s="137"/>
      <c r="M57" s="137">
        <f>'将来負担比率（分子）の構造'!L$51</f>
        <v>9890</v>
      </c>
      <c r="N57" s="137"/>
      <c r="O57" s="137"/>
      <c r="P57" s="137">
        <f>'将来負担比率（分子）の構造'!M$51</f>
        <v>10139</v>
      </c>
    </row>
    <row r="58" spans="1:16">
      <c r="A58" s="137" t="s">
        <v>35</v>
      </c>
      <c r="B58" s="137"/>
      <c r="C58" s="137"/>
      <c r="D58" s="137">
        <f>'将来負担比率（分子）の構造'!I$50</f>
        <v>6476</v>
      </c>
      <c r="E58" s="137"/>
      <c r="F58" s="137"/>
      <c r="G58" s="137">
        <f>'将来負担比率（分子）の構造'!J$50</f>
        <v>7283</v>
      </c>
      <c r="H58" s="137"/>
      <c r="I58" s="137"/>
      <c r="J58" s="137">
        <f>'将来負担比率（分子）の構造'!K$50</f>
        <v>8194</v>
      </c>
      <c r="K58" s="137"/>
      <c r="L58" s="137"/>
      <c r="M58" s="137">
        <f>'将来負担比率（分子）の構造'!L$50</f>
        <v>9335</v>
      </c>
      <c r="N58" s="137"/>
      <c r="O58" s="137"/>
      <c r="P58" s="137">
        <f>'将来負担比率（分子）の構造'!M$50</f>
        <v>10420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1</v>
      </c>
      <c r="L61" s="137"/>
      <c r="M61" s="137"/>
      <c r="N61" s="137" t="str">
        <f>'将来負担比率（分子）の構造'!M$46</f>
        <v>-</v>
      </c>
      <c r="O61" s="137"/>
      <c r="P61" s="137"/>
    </row>
    <row r="62" spans="1:16">
      <c r="A62" s="137" t="s">
        <v>29</v>
      </c>
      <c r="B62" s="137">
        <f>'将来負担比率（分子）の構造'!I$45</f>
        <v>8156</v>
      </c>
      <c r="C62" s="137"/>
      <c r="D62" s="137"/>
      <c r="E62" s="137">
        <f>'将来負担比率（分子）の構造'!J$45</f>
        <v>5519</v>
      </c>
      <c r="F62" s="137"/>
      <c r="G62" s="137"/>
      <c r="H62" s="137">
        <f>'将来負担比率（分子）の構造'!K$45</f>
        <v>4820</v>
      </c>
      <c r="I62" s="137"/>
      <c r="J62" s="137"/>
      <c r="K62" s="137">
        <f>'将来負担比率（分子）の構造'!L$45</f>
        <v>4232</v>
      </c>
      <c r="L62" s="137"/>
      <c r="M62" s="137"/>
      <c r="N62" s="137">
        <f>'将来負担比率（分子）の構造'!M$45</f>
        <v>4276</v>
      </c>
      <c r="O62" s="137"/>
      <c r="P62" s="137"/>
    </row>
    <row r="63" spans="1:16">
      <c r="A63" s="137" t="s">
        <v>28</v>
      </c>
      <c r="B63" s="137">
        <f>'将来負担比率（分子）の構造'!I$44</f>
        <v>1212</v>
      </c>
      <c r="C63" s="137"/>
      <c r="D63" s="137"/>
      <c r="E63" s="137">
        <f>'将来負担比率（分子）の構造'!J$44</f>
        <v>1144</v>
      </c>
      <c r="F63" s="137"/>
      <c r="G63" s="137"/>
      <c r="H63" s="137">
        <f>'将来負担比率（分子）の構造'!K$44</f>
        <v>1357</v>
      </c>
      <c r="I63" s="137"/>
      <c r="J63" s="137"/>
      <c r="K63" s="137">
        <f>'将来負担比率（分子）の構造'!L$44</f>
        <v>1250</v>
      </c>
      <c r="L63" s="137"/>
      <c r="M63" s="137"/>
      <c r="N63" s="137">
        <f>'将来負担比率（分子）の構造'!M$44</f>
        <v>1147</v>
      </c>
      <c r="O63" s="137"/>
      <c r="P63" s="137"/>
    </row>
    <row r="64" spans="1:16">
      <c r="A64" s="137" t="s">
        <v>27</v>
      </c>
      <c r="B64" s="137">
        <f>'将来負担比率（分子）の構造'!I$43</f>
        <v>24761</v>
      </c>
      <c r="C64" s="137"/>
      <c r="D64" s="137"/>
      <c r="E64" s="137">
        <f>'将来負担比率（分子）の構造'!J$43</f>
        <v>24867</v>
      </c>
      <c r="F64" s="137"/>
      <c r="G64" s="137"/>
      <c r="H64" s="137">
        <f>'将来負担比率（分子）の構造'!K$43</f>
        <v>24914</v>
      </c>
      <c r="I64" s="137"/>
      <c r="J64" s="137"/>
      <c r="K64" s="137">
        <f>'将来負担比率（分子）の構造'!L$43</f>
        <v>24359</v>
      </c>
      <c r="L64" s="137"/>
      <c r="M64" s="137"/>
      <c r="N64" s="137">
        <f>'将来負担比率（分子）の構造'!M$43</f>
        <v>23795</v>
      </c>
      <c r="O64" s="137"/>
      <c r="P64" s="137"/>
    </row>
    <row r="65" spans="1:16">
      <c r="A65" s="137" t="s">
        <v>26</v>
      </c>
      <c r="B65" s="137">
        <f>'将来負担比率（分子）の構造'!I$42</f>
        <v>115</v>
      </c>
      <c r="C65" s="137"/>
      <c r="D65" s="137"/>
      <c r="E65" s="137">
        <f>'将来負担比率（分子）の構造'!J$42</f>
        <v>100</v>
      </c>
      <c r="F65" s="137"/>
      <c r="G65" s="137"/>
      <c r="H65" s="137">
        <f>'将来負担比率（分子）の構造'!K$42</f>
        <v>85</v>
      </c>
      <c r="I65" s="137"/>
      <c r="J65" s="137"/>
      <c r="K65" s="137">
        <f>'将来負担比率（分子）の構造'!L$42</f>
        <v>70</v>
      </c>
      <c r="L65" s="137"/>
      <c r="M65" s="137"/>
      <c r="N65" s="137">
        <f>'将来負担比率（分子）の構造'!M$42</f>
        <v>53</v>
      </c>
      <c r="O65" s="137"/>
      <c r="P65" s="137"/>
    </row>
    <row r="66" spans="1:16">
      <c r="A66" s="137" t="s">
        <v>25</v>
      </c>
      <c r="B66" s="137">
        <f>'将来負担比率（分子）の構造'!I$41</f>
        <v>46823</v>
      </c>
      <c r="C66" s="137"/>
      <c r="D66" s="137"/>
      <c r="E66" s="137">
        <f>'将来負担比率（分子）の構造'!J$41</f>
        <v>47469</v>
      </c>
      <c r="F66" s="137"/>
      <c r="G66" s="137"/>
      <c r="H66" s="137">
        <f>'将来負担比率（分子）の構造'!K$41</f>
        <v>47259</v>
      </c>
      <c r="I66" s="137"/>
      <c r="J66" s="137"/>
      <c r="K66" s="137">
        <f>'将来負担比率（分子）の構造'!L$41</f>
        <v>48136</v>
      </c>
      <c r="L66" s="137"/>
      <c r="M66" s="137"/>
      <c r="N66" s="137">
        <f>'将来負担比率（分子）の構造'!M$41</f>
        <v>47006</v>
      </c>
      <c r="O66" s="137"/>
      <c r="P66" s="137"/>
    </row>
    <row r="67" spans="1:16">
      <c r="A67" s="137" t="s">
        <v>64</v>
      </c>
      <c r="B67" s="137" t="e">
        <f>NA()</f>
        <v>#N/A</v>
      </c>
      <c r="C67" s="137">
        <f>IF(ISNUMBER('将来負担比率（分子）の構造'!I$53), IF('将来負担比率（分子）の構造'!I$53 &lt; 0, 0, '将来負担比率（分子）の構造'!I$53), NA())</f>
        <v>23548</v>
      </c>
      <c r="D67" s="137" t="e">
        <f>NA()</f>
        <v>#N/A</v>
      </c>
      <c r="E67" s="137" t="e">
        <f>NA()</f>
        <v>#N/A</v>
      </c>
      <c r="F67" s="137">
        <f>IF(ISNUMBER('将来負担比率（分子）の構造'!J$53), IF('将来負担比率（分子）の構造'!J$53 &lt; 0, 0, '将来負担比率（分子）の構造'!J$53), NA())</f>
        <v>18164</v>
      </c>
      <c r="G67" s="137" t="e">
        <f>NA()</f>
        <v>#N/A</v>
      </c>
      <c r="H67" s="137" t="e">
        <f>NA()</f>
        <v>#N/A</v>
      </c>
      <c r="I67" s="137">
        <f>IF(ISNUMBER('将来負担比率（分子）の構造'!K$53), IF('将来負担比率（分子）の構造'!K$53 &lt; 0, 0, '将来負担比率（分子）の構造'!K$53), NA())</f>
        <v>13859</v>
      </c>
      <c r="J67" s="137" t="e">
        <f>NA()</f>
        <v>#N/A</v>
      </c>
      <c r="K67" s="137" t="e">
        <f>NA()</f>
        <v>#N/A</v>
      </c>
      <c r="L67" s="137">
        <f>IF(ISNUMBER('将来負担比率（分子）の構造'!L$53), IF('将来負担比率（分子）の構造'!L$53 &lt; 0, 0, '将来負担比率（分子）の構造'!L$53), NA())</f>
        <v>13490</v>
      </c>
      <c r="M67" s="137" t="e">
        <f>NA()</f>
        <v>#N/A</v>
      </c>
      <c r="N67" s="137" t="e">
        <f>NA()</f>
        <v>#N/A</v>
      </c>
      <c r="O67" s="137">
        <f>IF(ISNUMBER('将来負担比率（分子）の構造'!M$53), IF('将来負担比率（分子）の構造'!M$53 &lt; 0, 0, '将来負担比率（分子）の構造'!M$53), NA())</f>
        <v>10914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27" sqref="R27:Y27"/>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22247710</v>
      </c>
      <c r="S5" s="671"/>
      <c r="T5" s="671"/>
      <c r="U5" s="671"/>
      <c r="V5" s="671"/>
      <c r="W5" s="671"/>
      <c r="X5" s="671"/>
      <c r="Y5" s="718"/>
      <c r="Z5" s="731">
        <v>43</v>
      </c>
      <c r="AA5" s="731"/>
      <c r="AB5" s="731"/>
      <c r="AC5" s="731"/>
      <c r="AD5" s="732">
        <v>21294194</v>
      </c>
      <c r="AE5" s="732"/>
      <c r="AF5" s="732"/>
      <c r="AG5" s="732"/>
      <c r="AH5" s="732"/>
      <c r="AI5" s="732"/>
      <c r="AJ5" s="732"/>
      <c r="AK5" s="732"/>
      <c r="AL5" s="719">
        <v>73.7</v>
      </c>
      <c r="AM5" s="688"/>
      <c r="AN5" s="688"/>
      <c r="AO5" s="720"/>
      <c r="AP5" s="707" t="s">
        <v>210</v>
      </c>
      <c r="AQ5" s="708"/>
      <c r="AR5" s="708"/>
      <c r="AS5" s="708"/>
      <c r="AT5" s="708"/>
      <c r="AU5" s="708"/>
      <c r="AV5" s="708"/>
      <c r="AW5" s="708"/>
      <c r="AX5" s="708"/>
      <c r="AY5" s="708"/>
      <c r="AZ5" s="708"/>
      <c r="BA5" s="708"/>
      <c r="BB5" s="708"/>
      <c r="BC5" s="708"/>
      <c r="BD5" s="708"/>
      <c r="BE5" s="708"/>
      <c r="BF5" s="709"/>
      <c r="BG5" s="620">
        <v>21294194</v>
      </c>
      <c r="BH5" s="621"/>
      <c r="BI5" s="621"/>
      <c r="BJ5" s="621"/>
      <c r="BK5" s="621"/>
      <c r="BL5" s="621"/>
      <c r="BM5" s="621"/>
      <c r="BN5" s="622"/>
      <c r="BO5" s="673">
        <v>95.7</v>
      </c>
      <c r="BP5" s="673"/>
      <c r="BQ5" s="673"/>
      <c r="BR5" s="673"/>
      <c r="BS5" s="674">
        <v>109341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429033</v>
      </c>
      <c r="S6" s="621"/>
      <c r="T6" s="621"/>
      <c r="U6" s="621"/>
      <c r="V6" s="621"/>
      <c r="W6" s="621"/>
      <c r="X6" s="621"/>
      <c r="Y6" s="622"/>
      <c r="Z6" s="673">
        <v>0.8</v>
      </c>
      <c r="AA6" s="673"/>
      <c r="AB6" s="673"/>
      <c r="AC6" s="673"/>
      <c r="AD6" s="674">
        <v>429033</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21294194</v>
      </c>
      <c r="BH6" s="621"/>
      <c r="BI6" s="621"/>
      <c r="BJ6" s="621"/>
      <c r="BK6" s="621"/>
      <c r="BL6" s="621"/>
      <c r="BM6" s="621"/>
      <c r="BN6" s="622"/>
      <c r="BO6" s="673">
        <v>95.7</v>
      </c>
      <c r="BP6" s="673"/>
      <c r="BQ6" s="673"/>
      <c r="BR6" s="673"/>
      <c r="BS6" s="674">
        <v>109341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358229</v>
      </c>
      <c r="CS6" s="621"/>
      <c r="CT6" s="621"/>
      <c r="CU6" s="621"/>
      <c r="CV6" s="621"/>
      <c r="CW6" s="621"/>
      <c r="CX6" s="621"/>
      <c r="CY6" s="622"/>
      <c r="CZ6" s="673">
        <v>0.8</v>
      </c>
      <c r="DA6" s="673"/>
      <c r="DB6" s="673"/>
      <c r="DC6" s="673"/>
      <c r="DD6" s="626" t="s">
        <v>217</v>
      </c>
      <c r="DE6" s="621"/>
      <c r="DF6" s="621"/>
      <c r="DG6" s="621"/>
      <c r="DH6" s="621"/>
      <c r="DI6" s="621"/>
      <c r="DJ6" s="621"/>
      <c r="DK6" s="621"/>
      <c r="DL6" s="621"/>
      <c r="DM6" s="621"/>
      <c r="DN6" s="621"/>
      <c r="DO6" s="621"/>
      <c r="DP6" s="622"/>
      <c r="DQ6" s="626">
        <v>357774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19215</v>
      </c>
      <c r="S7" s="621"/>
      <c r="T7" s="621"/>
      <c r="U7" s="621"/>
      <c r="V7" s="621"/>
      <c r="W7" s="621"/>
      <c r="X7" s="621"/>
      <c r="Y7" s="622"/>
      <c r="Z7" s="673">
        <v>0</v>
      </c>
      <c r="AA7" s="673"/>
      <c r="AB7" s="673"/>
      <c r="AC7" s="673"/>
      <c r="AD7" s="674">
        <v>19215</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10167701</v>
      </c>
      <c r="BH7" s="621"/>
      <c r="BI7" s="621"/>
      <c r="BJ7" s="621"/>
      <c r="BK7" s="621"/>
      <c r="BL7" s="621"/>
      <c r="BM7" s="621"/>
      <c r="BN7" s="622"/>
      <c r="BO7" s="673">
        <v>45.7</v>
      </c>
      <c r="BP7" s="673"/>
      <c r="BQ7" s="673"/>
      <c r="BR7" s="673"/>
      <c r="BS7" s="674">
        <v>109341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4801754</v>
      </c>
      <c r="CS7" s="621"/>
      <c r="CT7" s="621"/>
      <c r="CU7" s="621"/>
      <c r="CV7" s="621"/>
      <c r="CW7" s="621"/>
      <c r="CX7" s="621"/>
      <c r="CY7" s="622"/>
      <c r="CZ7" s="673">
        <v>10.199999999999999</v>
      </c>
      <c r="DA7" s="673"/>
      <c r="DB7" s="673"/>
      <c r="DC7" s="673"/>
      <c r="DD7" s="626">
        <v>164739</v>
      </c>
      <c r="DE7" s="621"/>
      <c r="DF7" s="621"/>
      <c r="DG7" s="621"/>
      <c r="DH7" s="621"/>
      <c r="DI7" s="621"/>
      <c r="DJ7" s="621"/>
      <c r="DK7" s="621"/>
      <c r="DL7" s="621"/>
      <c r="DM7" s="621"/>
      <c r="DN7" s="621"/>
      <c r="DO7" s="621"/>
      <c r="DP7" s="622"/>
      <c r="DQ7" s="626">
        <v>3867368</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79767</v>
      </c>
      <c r="S8" s="621"/>
      <c r="T8" s="621"/>
      <c r="U8" s="621"/>
      <c r="V8" s="621"/>
      <c r="W8" s="621"/>
      <c r="X8" s="621"/>
      <c r="Y8" s="622"/>
      <c r="Z8" s="673">
        <v>0.2</v>
      </c>
      <c r="AA8" s="673"/>
      <c r="AB8" s="673"/>
      <c r="AC8" s="673"/>
      <c r="AD8" s="674">
        <v>79767</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273702</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18930360</v>
      </c>
      <c r="CS8" s="621"/>
      <c r="CT8" s="621"/>
      <c r="CU8" s="621"/>
      <c r="CV8" s="621"/>
      <c r="CW8" s="621"/>
      <c r="CX8" s="621"/>
      <c r="CY8" s="622"/>
      <c r="CZ8" s="673">
        <v>40.1</v>
      </c>
      <c r="DA8" s="673"/>
      <c r="DB8" s="673"/>
      <c r="DC8" s="673"/>
      <c r="DD8" s="626">
        <v>403939</v>
      </c>
      <c r="DE8" s="621"/>
      <c r="DF8" s="621"/>
      <c r="DG8" s="621"/>
      <c r="DH8" s="621"/>
      <c r="DI8" s="621"/>
      <c r="DJ8" s="621"/>
      <c r="DK8" s="621"/>
      <c r="DL8" s="621"/>
      <c r="DM8" s="621"/>
      <c r="DN8" s="621"/>
      <c r="DO8" s="621"/>
      <c r="DP8" s="622"/>
      <c r="DQ8" s="626">
        <v>9557834</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48431</v>
      </c>
      <c r="S9" s="621"/>
      <c r="T9" s="621"/>
      <c r="U9" s="621"/>
      <c r="V9" s="621"/>
      <c r="W9" s="621"/>
      <c r="X9" s="621"/>
      <c r="Y9" s="622"/>
      <c r="Z9" s="673">
        <v>0.1</v>
      </c>
      <c r="AA9" s="673"/>
      <c r="AB9" s="673"/>
      <c r="AC9" s="673"/>
      <c r="AD9" s="674">
        <v>48431</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8303578</v>
      </c>
      <c r="BH9" s="621"/>
      <c r="BI9" s="621"/>
      <c r="BJ9" s="621"/>
      <c r="BK9" s="621"/>
      <c r="BL9" s="621"/>
      <c r="BM9" s="621"/>
      <c r="BN9" s="622"/>
      <c r="BO9" s="673">
        <v>37.299999999999997</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3821611</v>
      </c>
      <c r="CS9" s="621"/>
      <c r="CT9" s="621"/>
      <c r="CU9" s="621"/>
      <c r="CV9" s="621"/>
      <c r="CW9" s="621"/>
      <c r="CX9" s="621"/>
      <c r="CY9" s="622"/>
      <c r="CZ9" s="673">
        <v>8.1</v>
      </c>
      <c r="DA9" s="673"/>
      <c r="DB9" s="673"/>
      <c r="DC9" s="673"/>
      <c r="DD9" s="626">
        <v>64796</v>
      </c>
      <c r="DE9" s="621"/>
      <c r="DF9" s="621"/>
      <c r="DG9" s="621"/>
      <c r="DH9" s="621"/>
      <c r="DI9" s="621"/>
      <c r="DJ9" s="621"/>
      <c r="DK9" s="621"/>
      <c r="DL9" s="621"/>
      <c r="DM9" s="621"/>
      <c r="DN9" s="621"/>
      <c r="DO9" s="621"/>
      <c r="DP9" s="622"/>
      <c r="DQ9" s="626">
        <v>3761314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2245330</v>
      </c>
      <c r="S10" s="621"/>
      <c r="T10" s="621"/>
      <c r="U10" s="621"/>
      <c r="V10" s="621"/>
      <c r="W10" s="621"/>
      <c r="X10" s="621"/>
      <c r="Y10" s="622"/>
      <c r="Z10" s="673">
        <v>4.3</v>
      </c>
      <c r="AA10" s="673"/>
      <c r="AB10" s="673"/>
      <c r="AC10" s="673"/>
      <c r="AD10" s="674">
        <v>2245330</v>
      </c>
      <c r="AE10" s="674"/>
      <c r="AF10" s="674"/>
      <c r="AG10" s="674"/>
      <c r="AH10" s="674"/>
      <c r="AI10" s="674"/>
      <c r="AJ10" s="674"/>
      <c r="AK10" s="674"/>
      <c r="AL10" s="643">
        <v>7.8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436607</v>
      </c>
      <c r="BH10" s="621"/>
      <c r="BI10" s="621"/>
      <c r="BJ10" s="621"/>
      <c r="BK10" s="621"/>
      <c r="BL10" s="621"/>
      <c r="BM10" s="621"/>
      <c r="BN10" s="622"/>
      <c r="BO10" s="673">
        <v>2</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29789</v>
      </c>
      <c r="CS10" s="621"/>
      <c r="CT10" s="621"/>
      <c r="CU10" s="621"/>
      <c r="CV10" s="621"/>
      <c r="CW10" s="621"/>
      <c r="CX10" s="621"/>
      <c r="CY10" s="622"/>
      <c r="CZ10" s="673">
        <v>0.1</v>
      </c>
      <c r="DA10" s="673"/>
      <c r="DB10" s="673"/>
      <c r="DC10" s="673"/>
      <c r="DD10" s="626">
        <v>849</v>
      </c>
      <c r="DE10" s="621"/>
      <c r="DF10" s="621"/>
      <c r="DG10" s="621"/>
      <c r="DH10" s="621"/>
      <c r="DI10" s="621"/>
      <c r="DJ10" s="621"/>
      <c r="DK10" s="621"/>
      <c r="DL10" s="621"/>
      <c r="DM10" s="621"/>
      <c r="DN10" s="621"/>
      <c r="DO10" s="621"/>
      <c r="DP10" s="622"/>
      <c r="DQ10" s="626">
        <v>28772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1153814</v>
      </c>
      <c r="BH11" s="621"/>
      <c r="BI11" s="621"/>
      <c r="BJ11" s="621"/>
      <c r="BK11" s="621"/>
      <c r="BL11" s="621"/>
      <c r="BM11" s="621"/>
      <c r="BN11" s="622"/>
      <c r="BO11" s="673">
        <v>5.2</v>
      </c>
      <c r="BP11" s="673"/>
      <c r="BQ11" s="673"/>
      <c r="BR11" s="673"/>
      <c r="BS11" s="626">
        <v>109341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702245</v>
      </c>
      <c r="CS11" s="621"/>
      <c r="CT11" s="621"/>
      <c r="CU11" s="621"/>
      <c r="CV11" s="621"/>
      <c r="CW11" s="621"/>
      <c r="CX11" s="621"/>
      <c r="CY11" s="622"/>
      <c r="CZ11" s="673">
        <v>1.5</v>
      </c>
      <c r="DA11" s="673"/>
      <c r="DB11" s="673"/>
      <c r="DC11" s="673"/>
      <c r="DD11" s="626">
        <v>67977</v>
      </c>
      <c r="DE11" s="621"/>
      <c r="DF11" s="621"/>
      <c r="DG11" s="621"/>
      <c r="DH11" s="621"/>
      <c r="DI11" s="621"/>
      <c r="DJ11" s="621"/>
      <c r="DK11" s="621"/>
      <c r="DL11" s="621"/>
      <c r="DM11" s="621"/>
      <c r="DN11" s="621"/>
      <c r="DO11" s="621"/>
      <c r="DP11" s="622"/>
      <c r="DQ11" s="626">
        <v>641386</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9809382</v>
      </c>
      <c r="BH12" s="621"/>
      <c r="BI12" s="621"/>
      <c r="BJ12" s="621"/>
      <c r="BK12" s="621"/>
      <c r="BL12" s="621"/>
      <c r="BM12" s="621"/>
      <c r="BN12" s="622"/>
      <c r="BO12" s="673">
        <v>44.1</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413384</v>
      </c>
      <c r="CS12" s="621"/>
      <c r="CT12" s="621"/>
      <c r="CU12" s="621"/>
      <c r="CV12" s="621"/>
      <c r="CW12" s="621"/>
      <c r="CX12" s="621"/>
      <c r="CY12" s="622"/>
      <c r="CZ12" s="673">
        <v>0.9</v>
      </c>
      <c r="DA12" s="673"/>
      <c r="DB12" s="673"/>
      <c r="DC12" s="673"/>
      <c r="DD12" s="626">
        <v>15696</v>
      </c>
      <c r="DE12" s="621"/>
      <c r="DF12" s="621"/>
      <c r="DG12" s="621"/>
      <c r="DH12" s="621"/>
      <c r="DI12" s="621"/>
      <c r="DJ12" s="621"/>
      <c r="DK12" s="621"/>
      <c r="DL12" s="621"/>
      <c r="DM12" s="621"/>
      <c r="DN12" s="621"/>
      <c r="DO12" s="621"/>
      <c r="DP12" s="622"/>
      <c r="DQ12" s="626">
        <v>390813</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135749</v>
      </c>
      <c r="S13" s="621"/>
      <c r="T13" s="621"/>
      <c r="U13" s="621"/>
      <c r="V13" s="621"/>
      <c r="W13" s="621"/>
      <c r="X13" s="621"/>
      <c r="Y13" s="622"/>
      <c r="Z13" s="673">
        <v>0.3</v>
      </c>
      <c r="AA13" s="673"/>
      <c r="AB13" s="673"/>
      <c r="AC13" s="673"/>
      <c r="AD13" s="674">
        <v>135749</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9783433</v>
      </c>
      <c r="BH13" s="621"/>
      <c r="BI13" s="621"/>
      <c r="BJ13" s="621"/>
      <c r="BK13" s="621"/>
      <c r="BL13" s="621"/>
      <c r="BM13" s="621"/>
      <c r="BN13" s="622"/>
      <c r="BO13" s="673">
        <v>44</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6227936</v>
      </c>
      <c r="CS13" s="621"/>
      <c r="CT13" s="621"/>
      <c r="CU13" s="621"/>
      <c r="CV13" s="621"/>
      <c r="CW13" s="621"/>
      <c r="CX13" s="621"/>
      <c r="CY13" s="622"/>
      <c r="CZ13" s="673">
        <v>13.2</v>
      </c>
      <c r="DA13" s="673"/>
      <c r="DB13" s="673"/>
      <c r="DC13" s="673"/>
      <c r="DD13" s="626">
        <v>2618243</v>
      </c>
      <c r="DE13" s="621"/>
      <c r="DF13" s="621"/>
      <c r="DG13" s="621"/>
      <c r="DH13" s="621"/>
      <c r="DI13" s="621"/>
      <c r="DJ13" s="621"/>
      <c r="DK13" s="621"/>
      <c r="DL13" s="621"/>
      <c r="DM13" s="621"/>
      <c r="DN13" s="621"/>
      <c r="DO13" s="621"/>
      <c r="DP13" s="622"/>
      <c r="DQ13" s="626">
        <v>5011323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270913</v>
      </c>
      <c r="BH14" s="621"/>
      <c r="BI14" s="621"/>
      <c r="BJ14" s="621"/>
      <c r="BK14" s="621"/>
      <c r="BL14" s="621"/>
      <c r="BM14" s="621"/>
      <c r="BN14" s="622"/>
      <c r="BO14" s="673">
        <v>1.2</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2398381</v>
      </c>
      <c r="CS14" s="621"/>
      <c r="CT14" s="621"/>
      <c r="CU14" s="621"/>
      <c r="CV14" s="621"/>
      <c r="CW14" s="621"/>
      <c r="CX14" s="621"/>
      <c r="CY14" s="622"/>
      <c r="CZ14" s="673">
        <v>5.0999999999999996</v>
      </c>
      <c r="DA14" s="673"/>
      <c r="DB14" s="673"/>
      <c r="DC14" s="673"/>
      <c r="DD14" s="626">
        <v>67515</v>
      </c>
      <c r="DE14" s="621"/>
      <c r="DF14" s="621"/>
      <c r="DG14" s="621"/>
      <c r="DH14" s="621"/>
      <c r="DI14" s="621"/>
      <c r="DJ14" s="621"/>
      <c r="DK14" s="621"/>
      <c r="DL14" s="621"/>
      <c r="DM14" s="621"/>
      <c r="DN14" s="621"/>
      <c r="DO14" s="621"/>
      <c r="DP14" s="622"/>
      <c r="DQ14" s="626">
        <v>2324288</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99875</v>
      </c>
      <c r="S15" s="621"/>
      <c r="T15" s="621"/>
      <c r="U15" s="621"/>
      <c r="V15" s="621"/>
      <c r="W15" s="621"/>
      <c r="X15" s="621"/>
      <c r="Y15" s="622"/>
      <c r="Z15" s="673">
        <v>0.2</v>
      </c>
      <c r="AA15" s="673"/>
      <c r="AB15" s="673"/>
      <c r="AC15" s="673"/>
      <c r="AD15" s="674">
        <v>99875</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1046198</v>
      </c>
      <c r="BH15" s="621"/>
      <c r="BI15" s="621"/>
      <c r="BJ15" s="621"/>
      <c r="BK15" s="621"/>
      <c r="BL15" s="621"/>
      <c r="BM15" s="621"/>
      <c r="BN15" s="622"/>
      <c r="BO15" s="673">
        <v>4.7</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4532039</v>
      </c>
      <c r="CS15" s="621"/>
      <c r="CT15" s="621"/>
      <c r="CU15" s="621"/>
      <c r="CV15" s="621"/>
      <c r="CW15" s="621"/>
      <c r="CX15" s="621"/>
      <c r="CY15" s="622"/>
      <c r="CZ15" s="673">
        <v>9.6</v>
      </c>
      <c r="DA15" s="673"/>
      <c r="DB15" s="673"/>
      <c r="DC15" s="673"/>
      <c r="DD15" s="626">
        <v>278190</v>
      </c>
      <c r="DE15" s="621"/>
      <c r="DF15" s="621"/>
      <c r="DG15" s="621"/>
      <c r="DH15" s="621"/>
      <c r="DI15" s="621"/>
      <c r="DJ15" s="621"/>
      <c r="DK15" s="621"/>
      <c r="DL15" s="621"/>
      <c r="DM15" s="621"/>
      <c r="DN15" s="621"/>
      <c r="DO15" s="621"/>
      <c r="DP15" s="622"/>
      <c r="DQ15" s="626">
        <v>3705387</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5241449</v>
      </c>
      <c r="S16" s="621"/>
      <c r="T16" s="621"/>
      <c r="U16" s="621"/>
      <c r="V16" s="621"/>
      <c r="W16" s="621"/>
      <c r="X16" s="621"/>
      <c r="Y16" s="622"/>
      <c r="Z16" s="673">
        <v>10.1</v>
      </c>
      <c r="AA16" s="673"/>
      <c r="AB16" s="673"/>
      <c r="AC16" s="673"/>
      <c r="AD16" s="674">
        <v>4320385</v>
      </c>
      <c r="AE16" s="674"/>
      <c r="AF16" s="674"/>
      <c r="AG16" s="674"/>
      <c r="AH16" s="674"/>
      <c r="AI16" s="674"/>
      <c r="AJ16" s="674"/>
      <c r="AK16" s="674"/>
      <c r="AL16" s="643">
        <v>15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4320385</v>
      </c>
      <c r="S17" s="621"/>
      <c r="T17" s="621"/>
      <c r="U17" s="621"/>
      <c r="V17" s="621"/>
      <c r="W17" s="621"/>
      <c r="X17" s="621"/>
      <c r="Y17" s="622"/>
      <c r="Z17" s="673">
        <v>8.4</v>
      </c>
      <c r="AA17" s="673"/>
      <c r="AB17" s="673"/>
      <c r="AC17" s="673"/>
      <c r="AD17" s="674">
        <v>4320385</v>
      </c>
      <c r="AE17" s="674"/>
      <c r="AF17" s="674"/>
      <c r="AG17" s="674"/>
      <c r="AH17" s="674"/>
      <c r="AI17" s="674"/>
      <c r="AJ17" s="674"/>
      <c r="AK17" s="674"/>
      <c r="AL17" s="643">
        <v>15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5019409</v>
      </c>
      <c r="CS17" s="621"/>
      <c r="CT17" s="621"/>
      <c r="CU17" s="621"/>
      <c r="CV17" s="621"/>
      <c r="CW17" s="621"/>
      <c r="CX17" s="621"/>
      <c r="CY17" s="622"/>
      <c r="CZ17" s="673">
        <v>10.6</v>
      </c>
      <c r="DA17" s="673"/>
      <c r="DB17" s="673"/>
      <c r="DC17" s="673"/>
      <c r="DD17" s="626" t="s">
        <v>113</v>
      </c>
      <c r="DE17" s="621"/>
      <c r="DF17" s="621"/>
      <c r="DG17" s="621"/>
      <c r="DH17" s="621"/>
      <c r="DI17" s="621"/>
      <c r="DJ17" s="621"/>
      <c r="DK17" s="621"/>
      <c r="DL17" s="621"/>
      <c r="DM17" s="621"/>
      <c r="DN17" s="621"/>
      <c r="DO17" s="621"/>
      <c r="DP17" s="622"/>
      <c r="DQ17" s="626">
        <v>4999226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827501</v>
      </c>
      <c r="S18" s="621"/>
      <c r="T18" s="621"/>
      <c r="U18" s="621"/>
      <c r="V18" s="621"/>
      <c r="W18" s="621"/>
      <c r="X18" s="621"/>
      <c r="Y18" s="622"/>
      <c r="Z18" s="673">
        <v>1.6</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93563</v>
      </c>
      <c r="S19" s="621"/>
      <c r="T19" s="621"/>
      <c r="U19" s="621"/>
      <c r="V19" s="621"/>
      <c r="W19" s="621"/>
      <c r="X19" s="621"/>
      <c r="Y19" s="622"/>
      <c r="Z19" s="673">
        <v>0.2</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953516</v>
      </c>
      <c r="BH19" s="621"/>
      <c r="BI19" s="621"/>
      <c r="BJ19" s="621"/>
      <c r="BK19" s="621"/>
      <c r="BL19" s="621"/>
      <c r="BM19" s="621"/>
      <c r="BN19" s="622"/>
      <c r="BO19" s="673">
        <v>4.3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30546559</v>
      </c>
      <c r="S20" s="621"/>
      <c r="T20" s="621"/>
      <c r="U20" s="621"/>
      <c r="V20" s="621"/>
      <c r="W20" s="621"/>
      <c r="X20" s="621"/>
      <c r="Y20" s="622"/>
      <c r="Z20" s="673">
        <v>59.1</v>
      </c>
      <c r="AA20" s="673"/>
      <c r="AB20" s="673"/>
      <c r="AC20" s="673"/>
      <c r="AD20" s="674">
        <v>28671979</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953516</v>
      </c>
      <c r="BH20" s="621"/>
      <c r="BI20" s="621"/>
      <c r="BJ20" s="621"/>
      <c r="BK20" s="621"/>
      <c r="BL20" s="621"/>
      <c r="BM20" s="621"/>
      <c r="BN20" s="622"/>
      <c r="BO20" s="673">
        <v>4.3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47235137</v>
      </c>
      <c r="CS20" s="621"/>
      <c r="CT20" s="621"/>
      <c r="CU20" s="621"/>
      <c r="CV20" s="621"/>
      <c r="CW20" s="621"/>
      <c r="CX20" s="621"/>
      <c r="CY20" s="622"/>
      <c r="CZ20" s="673">
        <v>100</v>
      </c>
      <c r="DA20" s="673"/>
      <c r="DB20" s="673"/>
      <c r="DC20" s="673"/>
      <c r="DD20" s="626">
        <v>3681944</v>
      </c>
      <c r="DE20" s="621"/>
      <c r="DF20" s="621"/>
      <c r="DG20" s="621"/>
      <c r="DH20" s="621"/>
      <c r="DI20" s="621"/>
      <c r="DJ20" s="621"/>
      <c r="DK20" s="621"/>
      <c r="DL20" s="621"/>
      <c r="DM20" s="621"/>
      <c r="DN20" s="621"/>
      <c r="DO20" s="621"/>
      <c r="DP20" s="622"/>
      <c r="DQ20" s="626">
        <v>34645485</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24802</v>
      </c>
      <c r="S21" s="621"/>
      <c r="T21" s="621"/>
      <c r="U21" s="621"/>
      <c r="V21" s="621"/>
      <c r="W21" s="621"/>
      <c r="X21" s="621"/>
      <c r="Y21" s="622"/>
      <c r="Z21" s="673">
        <v>0</v>
      </c>
      <c r="AA21" s="673"/>
      <c r="AB21" s="673"/>
      <c r="AC21" s="673"/>
      <c r="AD21" s="674">
        <v>24802</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436623</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313757</v>
      </c>
      <c r="S23" s="621"/>
      <c r="T23" s="621"/>
      <c r="U23" s="621"/>
      <c r="V23" s="621"/>
      <c r="W23" s="621"/>
      <c r="X23" s="621"/>
      <c r="Y23" s="622"/>
      <c r="Z23" s="673">
        <v>0.6</v>
      </c>
      <c r="AA23" s="673"/>
      <c r="AB23" s="673"/>
      <c r="AC23" s="673"/>
      <c r="AD23" s="674">
        <v>168198</v>
      </c>
      <c r="AE23" s="674"/>
      <c r="AF23" s="674"/>
      <c r="AG23" s="674"/>
      <c r="AH23" s="674"/>
      <c r="AI23" s="674"/>
      <c r="AJ23" s="674"/>
      <c r="AK23" s="674"/>
      <c r="AL23" s="643">
        <v>0.6</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953516</v>
      </c>
      <c r="BH23" s="621"/>
      <c r="BI23" s="621"/>
      <c r="BJ23" s="621"/>
      <c r="BK23" s="621"/>
      <c r="BL23" s="621"/>
      <c r="BM23" s="621"/>
      <c r="BN23" s="622"/>
      <c r="BO23" s="673">
        <v>4.3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100708</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23630940</v>
      </c>
      <c r="CS24" s="671"/>
      <c r="CT24" s="671"/>
      <c r="CU24" s="671"/>
      <c r="CV24" s="671"/>
      <c r="CW24" s="671"/>
      <c r="CX24" s="671"/>
      <c r="CY24" s="718"/>
      <c r="CZ24" s="722">
        <v>50</v>
      </c>
      <c r="DA24" s="723"/>
      <c r="DB24" s="723"/>
      <c r="DC24" s="724"/>
      <c r="DD24" s="717">
        <v>15458424</v>
      </c>
      <c r="DE24" s="671"/>
      <c r="DF24" s="671"/>
      <c r="DG24" s="671"/>
      <c r="DH24" s="671"/>
      <c r="DI24" s="671"/>
      <c r="DJ24" s="671"/>
      <c r="DK24" s="718"/>
      <c r="DL24" s="717">
        <v>14994274</v>
      </c>
      <c r="DM24" s="671"/>
      <c r="DN24" s="671"/>
      <c r="DO24" s="671"/>
      <c r="DP24" s="671"/>
      <c r="DQ24" s="671"/>
      <c r="DR24" s="671"/>
      <c r="DS24" s="671"/>
      <c r="DT24" s="671"/>
      <c r="DU24" s="671"/>
      <c r="DV24" s="718"/>
      <c r="DW24" s="719">
        <v>48.9</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6856829</v>
      </c>
      <c r="S25" s="621"/>
      <c r="T25" s="621"/>
      <c r="U25" s="621"/>
      <c r="V25" s="621"/>
      <c r="W25" s="621"/>
      <c r="X25" s="621"/>
      <c r="Y25" s="622"/>
      <c r="Z25" s="673">
        <v>13.3</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7258050</v>
      </c>
      <c r="CS25" s="639"/>
      <c r="CT25" s="639"/>
      <c r="CU25" s="639"/>
      <c r="CV25" s="639"/>
      <c r="CW25" s="639"/>
      <c r="CX25" s="639"/>
      <c r="CY25" s="640"/>
      <c r="CZ25" s="623">
        <v>15.4</v>
      </c>
      <c r="DA25" s="641"/>
      <c r="DB25" s="641"/>
      <c r="DC25" s="642"/>
      <c r="DD25" s="626">
        <v>6761846</v>
      </c>
      <c r="DE25" s="639"/>
      <c r="DF25" s="639"/>
      <c r="DG25" s="639"/>
      <c r="DH25" s="639"/>
      <c r="DI25" s="639"/>
      <c r="DJ25" s="639"/>
      <c r="DK25" s="640"/>
      <c r="DL25" s="626">
        <v>6713069</v>
      </c>
      <c r="DM25" s="639"/>
      <c r="DN25" s="639"/>
      <c r="DO25" s="639"/>
      <c r="DP25" s="639"/>
      <c r="DQ25" s="639"/>
      <c r="DR25" s="639"/>
      <c r="DS25" s="639"/>
      <c r="DT25" s="639"/>
      <c r="DU25" s="639"/>
      <c r="DV25" s="640"/>
      <c r="DW25" s="643">
        <v>21.9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4814884</v>
      </c>
      <c r="CS26" s="621"/>
      <c r="CT26" s="621"/>
      <c r="CU26" s="621"/>
      <c r="CV26" s="621"/>
      <c r="CW26" s="621"/>
      <c r="CX26" s="621"/>
      <c r="CY26" s="622"/>
      <c r="CZ26" s="623">
        <v>10.199999999999999</v>
      </c>
      <c r="DA26" s="641"/>
      <c r="DB26" s="641"/>
      <c r="DC26" s="642"/>
      <c r="DD26" s="626">
        <v>4371918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3107174</v>
      </c>
      <c r="S27" s="621"/>
      <c r="T27" s="621"/>
      <c r="U27" s="621"/>
      <c r="V27" s="621"/>
      <c r="W27" s="621"/>
      <c r="X27" s="621"/>
      <c r="Y27" s="622"/>
      <c r="Z27" s="673">
        <v>6</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22247710</v>
      </c>
      <c r="BH27" s="621"/>
      <c r="BI27" s="621"/>
      <c r="BJ27" s="621"/>
      <c r="BK27" s="621"/>
      <c r="BL27" s="621"/>
      <c r="BM27" s="621"/>
      <c r="BN27" s="622"/>
      <c r="BO27" s="673">
        <v>100</v>
      </c>
      <c r="BP27" s="673"/>
      <c r="BQ27" s="673"/>
      <c r="BR27" s="673"/>
      <c r="BS27" s="626">
        <v>109341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11353481</v>
      </c>
      <c r="CS27" s="639"/>
      <c r="CT27" s="639"/>
      <c r="CU27" s="639"/>
      <c r="CV27" s="639"/>
      <c r="CW27" s="639"/>
      <c r="CX27" s="639"/>
      <c r="CY27" s="640"/>
      <c r="CZ27" s="623">
        <v>24</v>
      </c>
      <c r="DA27" s="641"/>
      <c r="DB27" s="641"/>
      <c r="DC27" s="642"/>
      <c r="DD27" s="626">
        <v>3697352</v>
      </c>
      <c r="DE27" s="639"/>
      <c r="DF27" s="639"/>
      <c r="DG27" s="639"/>
      <c r="DH27" s="639"/>
      <c r="DI27" s="639"/>
      <c r="DJ27" s="639"/>
      <c r="DK27" s="640"/>
      <c r="DL27" s="626">
        <v>3696530</v>
      </c>
      <c r="DM27" s="639"/>
      <c r="DN27" s="639"/>
      <c r="DO27" s="639"/>
      <c r="DP27" s="639"/>
      <c r="DQ27" s="639"/>
      <c r="DR27" s="639"/>
      <c r="DS27" s="639"/>
      <c r="DT27" s="639"/>
      <c r="DU27" s="639"/>
      <c r="DV27" s="640"/>
      <c r="DW27" s="643">
        <v>12.1</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40529</v>
      </c>
      <c r="S28" s="621"/>
      <c r="T28" s="621"/>
      <c r="U28" s="621"/>
      <c r="V28" s="621"/>
      <c r="W28" s="621"/>
      <c r="X28" s="621"/>
      <c r="Y28" s="622"/>
      <c r="Z28" s="673">
        <v>0.1</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5019409</v>
      </c>
      <c r="CS28" s="621"/>
      <c r="CT28" s="621"/>
      <c r="CU28" s="621"/>
      <c r="CV28" s="621"/>
      <c r="CW28" s="621"/>
      <c r="CX28" s="621"/>
      <c r="CY28" s="622"/>
      <c r="CZ28" s="623">
        <v>10.6</v>
      </c>
      <c r="DA28" s="641"/>
      <c r="DB28" s="641"/>
      <c r="DC28" s="642"/>
      <c r="DD28" s="626">
        <v>4999226</v>
      </c>
      <c r="DE28" s="621"/>
      <c r="DF28" s="621"/>
      <c r="DG28" s="621"/>
      <c r="DH28" s="621"/>
      <c r="DI28" s="621"/>
      <c r="DJ28" s="621"/>
      <c r="DK28" s="622"/>
      <c r="DL28" s="626">
        <v>4584675</v>
      </c>
      <c r="DM28" s="621"/>
      <c r="DN28" s="621"/>
      <c r="DO28" s="621"/>
      <c r="DP28" s="621"/>
      <c r="DQ28" s="621"/>
      <c r="DR28" s="621"/>
      <c r="DS28" s="621"/>
      <c r="DT28" s="621"/>
      <c r="DU28" s="621"/>
      <c r="DV28" s="622"/>
      <c r="DW28" s="643">
        <v>15</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108188</v>
      </c>
      <c r="S29" s="621"/>
      <c r="T29" s="621"/>
      <c r="U29" s="621"/>
      <c r="V29" s="621"/>
      <c r="W29" s="621"/>
      <c r="X29" s="621"/>
      <c r="Y29" s="622"/>
      <c r="Z29" s="673">
        <v>0.2</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5019409</v>
      </c>
      <c r="CS29" s="639"/>
      <c r="CT29" s="639"/>
      <c r="CU29" s="639"/>
      <c r="CV29" s="639"/>
      <c r="CW29" s="639"/>
      <c r="CX29" s="639"/>
      <c r="CY29" s="640"/>
      <c r="CZ29" s="623">
        <v>10.6</v>
      </c>
      <c r="DA29" s="641"/>
      <c r="DB29" s="641"/>
      <c r="DC29" s="642"/>
      <c r="DD29" s="626">
        <v>4999226</v>
      </c>
      <c r="DE29" s="639"/>
      <c r="DF29" s="639"/>
      <c r="DG29" s="639"/>
      <c r="DH29" s="639"/>
      <c r="DI29" s="639"/>
      <c r="DJ29" s="639"/>
      <c r="DK29" s="640"/>
      <c r="DL29" s="626">
        <v>4584675</v>
      </c>
      <c r="DM29" s="639"/>
      <c r="DN29" s="639"/>
      <c r="DO29" s="639"/>
      <c r="DP29" s="639"/>
      <c r="DQ29" s="639"/>
      <c r="DR29" s="639"/>
      <c r="DS29" s="639"/>
      <c r="DT29" s="639"/>
      <c r="DU29" s="639"/>
      <c r="DV29" s="640"/>
      <c r="DW29" s="643">
        <v>15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1208606</v>
      </c>
      <c r="S30" s="621"/>
      <c r="T30" s="621"/>
      <c r="U30" s="621"/>
      <c r="V30" s="621"/>
      <c r="W30" s="621"/>
      <c r="X30" s="621"/>
      <c r="Y30" s="622"/>
      <c r="Z30" s="673">
        <v>2.2999999999999998</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96.6</v>
      </c>
      <c r="BN30" s="687"/>
      <c r="BO30" s="687"/>
      <c r="BP30" s="687"/>
      <c r="BQ30" s="689"/>
      <c r="BR30" s="686">
        <v>99</v>
      </c>
      <c r="BS30" s="687"/>
      <c r="BT30" s="687"/>
      <c r="BU30" s="687"/>
      <c r="BV30" s="687"/>
      <c r="BW30" s="687"/>
      <c r="BX30" s="688">
        <v>96.1</v>
      </c>
      <c r="BY30" s="687"/>
      <c r="BZ30" s="687"/>
      <c r="CA30" s="687"/>
      <c r="CB30" s="689"/>
      <c r="CD30" s="692"/>
      <c r="CE30" s="693"/>
      <c r="CF30" s="657" t="s">
        <v>293</v>
      </c>
      <c r="CG30" s="654"/>
      <c r="CH30" s="654"/>
      <c r="CI30" s="654"/>
      <c r="CJ30" s="654"/>
      <c r="CK30" s="654"/>
      <c r="CL30" s="654"/>
      <c r="CM30" s="654"/>
      <c r="CN30" s="654"/>
      <c r="CO30" s="654"/>
      <c r="CP30" s="654"/>
      <c r="CQ30" s="655"/>
      <c r="CR30" s="620">
        <v>4574682</v>
      </c>
      <c r="CS30" s="621"/>
      <c r="CT30" s="621"/>
      <c r="CU30" s="621"/>
      <c r="CV30" s="621"/>
      <c r="CW30" s="621"/>
      <c r="CX30" s="621"/>
      <c r="CY30" s="622"/>
      <c r="CZ30" s="623">
        <v>9.6999999999999993</v>
      </c>
      <c r="DA30" s="641"/>
      <c r="DB30" s="641"/>
      <c r="DC30" s="642"/>
      <c r="DD30" s="626">
        <v>4554499</v>
      </c>
      <c r="DE30" s="621"/>
      <c r="DF30" s="621"/>
      <c r="DG30" s="621"/>
      <c r="DH30" s="621"/>
      <c r="DI30" s="621"/>
      <c r="DJ30" s="621"/>
      <c r="DK30" s="622"/>
      <c r="DL30" s="626">
        <v>4139948</v>
      </c>
      <c r="DM30" s="621"/>
      <c r="DN30" s="621"/>
      <c r="DO30" s="621"/>
      <c r="DP30" s="621"/>
      <c r="DQ30" s="621"/>
      <c r="DR30" s="621"/>
      <c r="DS30" s="621"/>
      <c r="DT30" s="621"/>
      <c r="DU30" s="621"/>
      <c r="DV30" s="622"/>
      <c r="DW30" s="643">
        <v>13.5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5107040</v>
      </c>
      <c r="S31" s="621"/>
      <c r="T31" s="621"/>
      <c r="U31" s="621"/>
      <c r="V31" s="621"/>
      <c r="W31" s="621"/>
      <c r="X31" s="621"/>
      <c r="Y31" s="622"/>
      <c r="Z31" s="673">
        <v>9.9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96</v>
      </c>
      <c r="BN31" s="685"/>
      <c r="BO31" s="685"/>
      <c r="BP31" s="685"/>
      <c r="BQ31" s="649"/>
      <c r="BR31" s="684">
        <v>98.9</v>
      </c>
      <c r="BS31" s="639"/>
      <c r="BT31" s="639"/>
      <c r="BU31" s="639"/>
      <c r="BV31" s="639"/>
      <c r="BW31" s="639"/>
      <c r="BX31" s="675">
        <v>95.4</v>
      </c>
      <c r="BY31" s="685"/>
      <c r="BZ31" s="685"/>
      <c r="CA31" s="685"/>
      <c r="CB31" s="649"/>
      <c r="CD31" s="692"/>
      <c r="CE31" s="693"/>
      <c r="CF31" s="657" t="s">
        <v>297</v>
      </c>
      <c r="CG31" s="654"/>
      <c r="CH31" s="654"/>
      <c r="CI31" s="654"/>
      <c r="CJ31" s="654"/>
      <c r="CK31" s="654"/>
      <c r="CL31" s="654"/>
      <c r="CM31" s="654"/>
      <c r="CN31" s="654"/>
      <c r="CO31" s="654"/>
      <c r="CP31" s="654"/>
      <c r="CQ31" s="655"/>
      <c r="CR31" s="620">
        <v>444727</v>
      </c>
      <c r="CS31" s="639"/>
      <c r="CT31" s="639"/>
      <c r="CU31" s="639"/>
      <c r="CV31" s="639"/>
      <c r="CW31" s="639"/>
      <c r="CX31" s="639"/>
      <c r="CY31" s="640"/>
      <c r="CZ31" s="623">
        <v>0.9</v>
      </c>
      <c r="DA31" s="641"/>
      <c r="DB31" s="641"/>
      <c r="DC31" s="642"/>
      <c r="DD31" s="626">
        <v>444727</v>
      </c>
      <c r="DE31" s="639"/>
      <c r="DF31" s="639"/>
      <c r="DG31" s="639"/>
      <c r="DH31" s="639"/>
      <c r="DI31" s="639"/>
      <c r="DJ31" s="639"/>
      <c r="DK31" s="640"/>
      <c r="DL31" s="626">
        <v>444727</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1123181</v>
      </c>
      <c r="S32" s="621"/>
      <c r="T32" s="621"/>
      <c r="U32" s="621"/>
      <c r="V32" s="621"/>
      <c r="W32" s="621"/>
      <c r="X32" s="621"/>
      <c r="Y32" s="622"/>
      <c r="Z32" s="673">
        <v>2.2000000000000002</v>
      </c>
      <c r="AA32" s="673"/>
      <c r="AB32" s="673"/>
      <c r="AC32" s="673"/>
      <c r="AD32" s="674">
        <v>25784</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96.9</v>
      </c>
      <c r="BN32" s="605"/>
      <c r="BO32" s="605"/>
      <c r="BP32" s="605"/>
      <c r="BQ32" s="662"/>
      <c r="BR32" s="683">
        <v>99</v>
      </c>
      <c r="BS32" s="605"/>
      <c r="BT32" s="605"/>
      <c r="BU32" s="605"/>
      <c r="BV32" s="605"/>
      <c r="BW32" s="605"/>
      <c r="BX32" s="668">
        <v>96.4</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2742920</v>
      </c>
      <c r="S33" s="621"/>
      <c r="T33" s="621"/>
      <c r="U33" s="621"/>
      <c r="V33" s="621"/>
      <c r="W33" s="621"/>
      <c r="X33" s="621"/>
      <c r="Y33" s="622"/>
      <c r="Z33" s="673">
        <v>5.3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19922253</v>
      </c>
      <c r="CS33" s="639"/>
      <c r="CT33" s="639"/>
      <c r="CU33" s="639"/>
      <c r="CV33" s="639"/>
      <c r="CW33" s="639"/>
      <c r="CX33" s="639"/>
      <c r="CY33" s="640"/>
      <c r="CZ33" s="623">
        <v>42.2</v>
      </c>
      <c r="DA33" s="641"/>
      <c r="DB33" s="641"/>
      <c r="DC33" s="642"/>
      <c r="DD33" s="626">
        <v>17153442</v>
      </c>
      <c r="DE33" s="639"/>
      <c r="DF33" s="639"/>
      <c r="DG33" s="639"/>
      <c r="DH33" s="639"/>
      <c r="DI33" s="639"/>
      <c r="DJ33" s="639"/>
      <c r="DK33" s="640"/>
      <c r="DL33" s="626">
        <v>13400676</v>
      </c>
      <c r="DM33" s="639"/>
      <c r="DN33" s="639"/>
      <c r="DO33" s="639"/>
      <c r="DP33" s="639"/>
      <c r="DQ33" s="639"/>
      <c r="DR33" s="639"/>
      <c r="DS33" s="639"/>
      <c r="DT33" s="639"/>
      <c r="DU33" s="639"/>
      <c r="DV33" s="640"/>
      <c r="DW33" s="643">
        <v>43.7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6556136</v>
      </c>
      <c r="CS34" s="621"/>
      <c r="CT34" s="621"/>
      <c r="CU34" s="621"/>
      <c r="CV34" s="621"/>
      <c r="CW34" s="621"/>
      <c r="CX34" s="621"/>
      <c r="CY34" s="622"/>
      <c r="CZ34" s="623">
        <v>13.9</v>
      </c>
      <c r="DA34" s="641"/>
      <c r="DB34" s="641"/>
      <c r="DC34" s="642"/>
      <c r="DD34" s="626">
        <v>5319506</v>
      </c>
      <c r="DE34" s="621"/>
      <c r="DF34" s="621"/>
      <c r="DG34" s="621"/>
      <c r="DH34" s="621"/>
      <c r="DI34" s="621"/>
      <c r="DJ34" s="621"/>
      <c r="DK34" s="622"/>
      <c r="DL34" s="626">
        <v>4285767</v>
      </c>
      <c r="DM34" s="621"/>
      <c r="DN34" s="621"/>
      <c r="DO34" s="621"/>
      <c r="DP34" s="621"/>
      <c r="DQ34" s="621"/>
      <c r="DR34" s="621"/>
      <c r="DS34" s="621"/>
      <c r="DT34" s="621"/>
      <c r="DU34" s="621"/>
      <c r="DV34" s="622"/>
      <c r="DW34" s="643">
        <v>14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1762720</v>
      </c>
      <c r="S35" s="621"/>
      <c r="T35" s="621"/>
      <c r="U35" s="621"/>
      <c r="V35" s="621"/>
      <c r="W35" s="621"/>
      <c r="X35" s="621"/>
      <c r="Y35" s="622"/>
      <c r="Z35" s="673">
        <v>3.4</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6244745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1029251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347533</v>
      </c>
      <c r="CS35" s="639"/>
      <c r="CT35" s="639"/>
      <c r="CU35" s="639"/>
      <c r="CV35" s="639"/>
      <c r="CW35" s="639"/>
      <c r="CX35" s="639"/>
      <c r="CY35" s="640"/>
      <c r="CZ35" s="623">
        <v>0.7</v>
      </c>
      <c r="DA35" s="641"/>
      <c r="DB35" s="641"/>
      <c r="DC35" s="642"/>
      <c r="DD35" s="626">
        <v>325189</v>
      </c>
      <c r="DE35" s="639"/>
      <c r="DF35" s="639"/>
      <c r="DG35" s="639"/>
      <c r="DH35" s="639"/>
      <c r="DI35" s="639"/>
      <c r="DJ35" s="639"/>
      <c r="DK35" s="640"/>
      <c r="DL35" s="626">
        <v>325189</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51716916</v>
      </c>
      <c r="S36" s="661"/>
      <c r="T36" s="661"/>
      <c r="U36" s="661"/>
      <c r="V36" s="661"/>
      <c r="W36" s="661"/>
      <c r="X36" s="661"/>
      <c r="Y36" s="664"/>
      <c r="Z36" s="665">
        <v>100</v>
      </c>
      <c r="AA36" s="665"/>
      <c r="AB36" s="665"/>
      <c r="AC36" s="665"/>
      <c r="AD36" s="666">
        <v>28890763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1992880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690549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6110897</v>
      </c>
      <c r="CS36" s="621"/>
      <c r="CT36" s="621"/>
      <c r="CU36" s="621"/>
      <c r="CV36" s="621"/>
      <c r="CW36" s="621"/>
      <c r="CX36" s="621"/>
      <c r="CY36" s="622"/>
      <c r="CZ36" s="623">
        <v>12.9</v>
      </c>
      <c r="DA36" s="641"/>
      <c r="DB36" s="641"/>
      <c r="DC36" s="642"/>
      <c r="DD36" s="626">
        <v>5725794</v>
      </c>
      <c r="DE36" s="621"/>
      <c r="DF36" s="621"/>
      <c r="DG36" s="621"/>
      <c r="DH36" s="621"/>
      <c r="DI36" s="621"/>
      <c r="DJ36" s="621"/>
      <c r="DK36" s="622"/>
      <c r="DL36" s="626">
        <v>4586643</v>
      </c>
      <c r="DM36" s="621"/>
      <c r="DN36" s="621"/>
      <c r="DO36" s="621"/>
      <c r="DP36" s="621"/>
      <c r="DQ36" s="621"/>
      <c r="DR36" s="621"/>
      <c r="DS36" s="621"/>
      <c r="DT36" s="621"/>
      <c r="DU36" s="621"/>
      <c r="DV36" s="622"/>
      <c r="DW36" s="643">
        <v>15</v>
      </c>
      <c r="DX36" s="644"/>
      <c r="DY36" s="644"/>
      <c r="DZ36" s="644"/>
      <c r="EA36" s="644"/>
      <c r="EB36" s="644"/>
      <c r="EC36" s="645"/>
    </row>
    <row r="37" spans="2:133" ht="11.25" customHeight="1">
      <c r="AQ37" s="646" t="s">
        <v>315</v>
      </c>
      <c r="AR37" s="647"/>
      <c r="AS37" s="647"/>
      <c r="AT37" s="647"/>
      <c r="AU37" s="647"/>
      <c r="AV37" s="647"/>
      <c r="AW37" s="647"/>
      <c r="AX37" s="647"/>
      <c r="AY37" s="648"/>
      <c r="AZ37" s="620">
        <v>90070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23414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4462359</v>
      </c>
      <c r="CS37" s="639"/>
      <c r="CT37" s="639"/>
      <c r="CU37" s="639"/>
      <c r="CV37" s="639"/>
      <c r="CW37" s="639"/>
      <c r="CX37" s="639"/>
      <c r="CY37" s="640"/>
      <c r="CZ37" s="623">
        <v>9.4</v>
      </c>
      <c r="DA37" s="641"/>
      <c r="DB37" s="641"/>
      <c r="DC37" s="642"/>
      <c r="DD37" s="626">
        <v>4462359</v>
      </c>
      <c r="DE37" s="639"/>
      <c r="DF37" s="639"/>
      <c r="DG37" s="639"/>
      <c r="DH37" s="639"/>
      <c r="DI37" s="639"/>
      <c r="DJ37" s="639"/>
      <c r="DK37" s="640"/>
      <c r="DL37" s="626">
        <v>3804882</v>
      </c>
      <c r="DM37" s="639"/>
      <c r="DN37" s="639"/>
      <c r="DO37" s="639"/>
      <c r="DP37" s="639"/>
      <c r="DQ37" s="639"/>
      <c r="DR37" s="639"/>
      <c r="DS37" s="639"/>
      <c r="DT37" s="639"/>
      <c r="DU37" s="639"/>
      <c r="DV37" s="640"/>
      <c r="DW37" s="643">
        <v>12.4</v>
      </c>
      <c r="DX37" s="644"/>
      <c r="DY37" s="644"/>
      <c r="DZ37" s="644"/>
      <c r="EA37" s="644"/>
      <c r="EB37" s="644"/>
      <c r="EC37" s="645"/>
    </row>
    <row r="38" spans="2:133" ht="11.25" customHeight="1">
      <c r="AQ38" s="646" t="s">
        <v>318</v>
      </c>
      <c r="AR38" s="647"/>
      <c r="AS38" s="647"/>
      <c r="AT38" s="647"/>
      <c r="AU38" s="647"/>
      <c r="AV38" s="647"/>
      <c r="AW38" s="647"/>
      <c r="AX38" s="647"/>
      <c r="AY38" s="648"/>
      <c r="AZ38" s="620">
        <v>17608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38629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6227137</v>
      </c>
      <c r="CS38" s="621"/>
      <c r="CT38" s="621"/>
      <c r="CU38" s="621"/>
      <c r="CV38" s="621"/>
      <c r="CW38" s="621"/>
      <c r="CX38" s="621"/>
      <c r="CY38" s="622"/>
      <c r="CZ38" s="623">
        <v>13.2</v>
      </c>
      <c r="DA38" s="641"/>
      <c r="DB38" s="641"/>
      <c r="DC38" s="642"/>
      <c r="DD38" s="626">
        <v>5544324</v>
      </c>
      <c r="DE38" s="621"/>
      <c r="DF38" s="621"/>
      <c r="DG38" s="621"/>
      <c r="DH38" s="621"/>
      <c r="DI38" s="621"/>
      <c r="DJ38" s="621"/>
      <c r="DK38" s="622"/>
      <c r="DL38" s="626">
        <v>4203077</v>
      </c>
      <c r="DM38" s="621"/>
      <c r="DN38" s="621"/>
      <c r="DO38" s="621"/>
      <c r="DP38" s="621"/>
      <c r="DQ38" s="621"/>
      <c r="DR38" s="621"/>
      <c r="DS38" s="621"/>
      <c r="DT38" s="621"/>
      <c r="DU38" s="621"/>
      <c r="DV38" s="622"/>
      <c r="DW38" s="643">
        <v>13.7</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666286</v>
      </c>
      <c r="CS39" s="639"/>
      <c r="CT39" s="639"/>
      <c r="CU39" s="639"/>
      <c r="CV39" s="639"/>
      <c r="CW39" s="639"/>
      <c r="CX39" s="639"/>
      <c r="CY39" s="640"/>
      <c r="CZ39" s="623">
        <v>1.4</v>
      </c>
      <c r="DA39" s="641"/>
      <c r="DB39" s="641"/>
      <c r="DC39" s="642"/>
      <c r="DD39" s="626">
        <v>231585</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1230352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14264</v>
      </c>
      <c r="CS40" s="621"/>
      <c r="CT40" s="621"/>
      <c r="CU40" s="621"/>
      <c r="CV40" s="621"/>
      <c r="CW40" s="621"/>
      <c r="CX40" s="621"/>
      <c r="CY40" s="622"/>
      <c r="CZ40" s="623">
        <v>0</v>
      </c>
      <c r="DA40" s="641"/>
      <c r="DB40" s="641"/>
      <c r="DC40" s="642"/>
      <c r="DD40" s="626">
        <v>7044</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2913835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3681944</v>
      </c>
      <c r="CS42" s="621"/>
      <c r="CT42" s="621"/>
      <c r="CU42" s="621"/>
      <c r="CV42" s="621"/>
      <c r="CW42" s="621"/>
      <c r="CX42" s="621"/>
      <c r="CY42" s="622"/>
      <c r="CZ42" s="623">
        <v>7.8</v>
      </c>
      <c r="DA42" s="624"/>
      <c r="DB42" s="624"/>
      <c r="DC42" s="625"/>
      <c r="DD42" s="626">
        <v>2033619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122883</v>
      </c>
      <c r="CS43" s="639"/>
      <c r="CT43" s="639"/>
      <c r="CU43" s="639"/>
      <c r="CV43" s="639"/>
      <c r="CW43" s="639"/>
      <c r="CX43" s="639"/>
      <c r="CY43" s="640"/>
      <c r="CZ43" s="623">
        <v>0.3</v>
      </c>
      <c r="DA43" s="641"/>
      <c r="DB43" s="641"/>
      <c r="DC43" s="642"/>
      <c r="DD43" s="626">
        <v>122883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3681944</v>
      </c>
      <c r="CS44" s="621"/>
      <c r="CT44" s="621"/>
      <c r="CU44" s="621"/>
      <c r="CV44" s="621"/>
      <c r="CW44" s="621"/>
      <c r="CX44" s="621"/>
      <c r="CY44" s="622"/>
      <c r="CZ44" s="623">
        <v>7.8</v>
      </c>
      <c r="DA44" s="624"/>
      <c r="DB44" s="624"/>
      <c r="DC44" s="625"/>
      <c r="DD44" s="626">
        <v>2033619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2333114</v>
      </c>
      <c r="CS45" s="639"/>
      <c r="CT45" s="639"/>
      <c r="CU45" s="639"/>
      <c r="CV45" s="639"/>
      <c r="CW45" s="639"/>
      <c r="CX45" s="639"/>
      <c r="CY45" s="640"/>
      <c r="CZ45" s="623">
        <v>4.9000000000000004</v>
      </c>
      <c r="DA45" s="641"/>
      <c r="DB45" s="641"/>
      <c r="DC45" s="642"/>
      <c r="DD45" s="626">
        <v>1259116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1345088</v>
      </c>
      <c r="CS46" s="621"/>
      <c r="CT46" s="621"/>
      <c r="CU46" s="621"/>
      <c r="CV46" s="621"/>
      <c r="CW46" s="621"/>
      <c r="CX46" s="621"/>
      <c r="CY46" s="622"/>
      <c r="CZ46" s="623">
        <v>2.8</v>
      </c>
      <c r="DA46" s="624"/>
      <c r="DB46" s="624"/>
      <c r="DC46" s="625"/>
      <c r="DD46" s="626">
        <v>770761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47235137</v>
      </c>
      <c r="CS49" s="605"/>
      <c r="CT49" s="605"/>
      <c r="CU49" s="605"/>
      <c r="CV49" s="605"/>
      <c r="CW49" s="605"/>
      <c r="CX49" s="605"/>
      <c r="CY49" s="606"/>
      <c r="CZ49" s="607">
        <v>100</v>
      </c>
      <c r="DA49" s="608"/>
      <c r="DB49" s="608"/>
      <c r="DC49" s="609"/>
      <c r="DD49" s="610">
        <v>34645485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U88" sqref="AU88:AY8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345</v>
      </c>
      <c r="DK2" s="1143"/>
      <c r="DL2" s="1143"/>
      <c r="DM2" s="1143"/>
      <c r="DN2" s="1143"/>
      <c r="DO2" s="1144"/>
      <c r="DP2" s="202"/>
      <c r="DQ2" s="1142" t="s">
        <v>346</v>
      </c>
      <c r="DR2" s="1143"/>
      <c r="DS2" s="1143"/>
      <c r="DT2" s="1143"/>
      <c r="DU2" s="1143"/>
      <c r="DV2" s="1143"/>
      <c r="DW2" s="1143"/>
      <c r="DX2" s="1143"/>
      <c r="DY2" s="1143"/>
      <c r="DZ2" s="114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5" t="s">
        <v>347</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7" t="s">
        <v>349</v>
      </c>
      <c r="B5" s="1028"/>
      <c r="C5" s="1028"/>
      <c r="D5" s="1028"/>
      <c r="E5" s="1028"/>
      <c r="F5" s="1028"/>
      <c r="G5" s="1028"/>
      <c r="H5" s="1028"/>
      <c r="I5" s="1028"/>
      <c r="J5" s="1028"/>
      <c r="K5" s="1028"/>
      <c r="L5" s="1028"/>
      <c r="M5" s="1028"/>
      <c r="N5" s="1028"/>
      <c r="O5" s="1028"/>
      <c r="P5" s="1029"/>
      <c r="Q5" s="1033" t="s">
        <v>350</v>
      </c>
      <c r="R5" s="1034"/>
      <c r="S5" s="1034"/>
      <c r="T5" s="1034"/>
      <c r="U5" s="1035"/>
      <c r="V5" s="1033" t="s">
        <v>351</v>
      </c>
      <c r="W5" s="1034"/>
      <c r="X5" s="1034"/>
      <c r="Y5" s="1034"/>
      <c r="Z5" s="1035"/>
      <c r="AA5" s="1033" t="s">
        <v>352</v>
      </c>
      <c r="AB5" s="1034"/>
      <c r="AC5" s="1034"/>
      <c r="AD5" s="1034"/>
      <c r="AE5" s="1034"/>
      <c r="AF5" s="1145" t="s">
        <v>353</v>
      </c>
      <c r="AG5" s="1034"/>
      <c r="AH5" s="1034"/>
      <c r="AI5" s="1034"/>
      <c r="AJ5" s="1049"/>
      <c r="AK5" s="1034" t="s">
        <v>354</v>
      </c>
      <c r="AL5" s="1034"/>
      <c r="AM5" s="1034"/>
      <c r="AN5" s="1034"/>
      <c r="AO5" s="1035"/>
      <c r="AP5" s="1033" t="s">
        <v>355</v>
      </c>
      <c r="AQ5" s="1034"/>
      <c r="AR5" s="1034"/>
      <c r="AS5" s="1034"/>
      <c r="AT5" s="1035"/>
      <c r="AU5" s="1033" t="s">
        <v>356</v>
      </c>
      <c r="AV5" s="1034"/>
      <c r="AW5" s="1034"/>
      <c r="AX5" s="1034"/>
      <c r="AY5" s="1049"/>
      <c r="AZ5" s="209"/>
      <c r="BA5" s="209"/>
      <c r="BB5" s="209"/>
      <c r="BC5" s="209"/>
      <c r="BD5" s="209"/>
      <c r="BE5" s="210"/>
      <c r="BF5" s="210"/>
      <c r="BG5" s="210"/>
      <c r="BH5" s="210"/>
      <c r="BI5" s="210"/>
      <c r="BJ5" s="210"/>
      <c r="BK5" s="210"/>
      <c r="BL5" s="210"/>
      <c r="BM5" s="210"/>
      <c r="BN5" s="210"/>
      <c r="BO5" s="210"/>
      <c r="BP5" s="210"/>
      <c r="BQ5" s="1027" t="s">
        <v>357</v>
      </c>
      <c r="BR5" s="1028"/>
      <c r="BS5" s="1028"/>
      <c r="BT5" s="1028"/>
      <c r="BU5" s="1028"/>
      <c r="BV5" s="1028"/>
      <c r="BW5" s="1028"/>
      <c r="BX5" s="1028"/>
      <c r="BY5" s="1028"/>
      <c r="BZ5" s="1028"/>
      <c r="CA5" s="1028"/>
      <c r="CB5" s="1028"/>
      <c r="CC5" s="1028"/>
      <c r="CD5" s="1028"/>
      <c r="CE5" s="1028"/>
      <c r="CF5" s="1028"/>
      <c r="CG5" s="1029"/>
      <c r="CH5" s="1033" t="s">
        <v>358</v>
      </c>
      <c r="CI5" s="1034"/>
      <c r="CJ5" s="1034"/>
      <c r="CK5" s="1034"/>
      <c r="CL5" s="1035"/>
      <c r="CM5" s="1033" t="s">
        <v>359</v>
      </c>
      <c r="CN5" s="1034"/>
      <c r="CO5" s="1034"/>
      <c r="CP5" s="1034"/>
      <c r="CQ5" s="1035"/>
      <c r="CR5" s="1033" t="s">
        <v>360</v>
      </c>
      <c r="CS5" s="1034"/>
      <c r="CT5" s="1034"/>
      <c r="CU5" s="1034"/>
      <c r="CV5" s="1035"/>
      <c r="CW5" s="1033" t="s">
        <v>361</v>
      </c>
      <c r="CX5" s="1034"/>
      <c r="CY5" s="1034"/>
      <c r="CZ5" s="1034"/>
      <c r="DA5" s="1035"/>
      <c r="DB5" s="1033" t="s">
        <v>362</v>
      </c>
      <c r="DC5" s="1034"/>
      <c r="DD5" s="1034"/>
      <c r="DE5" s="1034"/>
      <c r="DF5" s="1035"/>
      <c r="DG5" s="1130" t="s">
        <v>363</v>
      </c>
      <c r="DH5" s="1131"/>
      <c r="DI5" s="1131"/>
      <c r="DJ5" s="1131"/>
      <c r="DK5" s="1132"/>
      <c r="DL5" s="1130" t="s">
        <v>364</v>
      </c>
      <c r="DM5" s="1131"/>
      <c r="DN5" s="1131"/>
      <c r="DO5" s="1131"/>
      <c r="DP5" s="1132"/>
      <c r="DQ5" s="1033" t="s">
        <v>365</v>
      </c>
      <c r="DR5" s="1034"/>
      <c r="DS5" s="1034"/>
      <c r="DT5" s="1034"/>
      <c r="DU5" s="1035"/>
      <c r="DV5" s="1033" t="s">
        <v>356</v>
      </c>
      <c r="DW5" s="1034"/>
      <c r="DX5" s="1034"/>
      <c r="DY5" s="1034"/>
      <c r="DZ5" s="1049"/>
      <c r="EA5" s="207"/>
    </row>
    <row r="6" spans="1:131" s="208"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c r="A7" s="211">
        <v>1</v>
      </c>
      <c r="B7" s="1082" t="s">
        <v>366</v>
      </c>
      <c r="C7" s="1083"/>
      <c r="D7" s="1083"/>
      <c r="E7" s="1083"/>
      <c r="F7" s="1083"/>
      <c r="G7" s="1083"/>
      <c r="H7" s="1083"/>
      <c r="I7" s="1083"/>
      <c r="J7" s="1083"/>
      <c r="K7" s="1083"/>
      <c r="L7" s="1083"/>
      <c r="M7" s="1083"/>
      <c r="N7" s="1083"/>
      <c r="O7" s="1083"/>
      <c r="P7" s="1084"/>
      <c r="Q7" s="1136">
        <v>51782</v>
      </c>
      <c r="R7" s="1137"/>
      <c r="S7" s="1137"/>
      <c r="T7" s="1137"/>
      <c r="U7" s="1137"/>
      <c r="V7" s="1137">
        <v>47395</v>
      </c>
      <c r="W7" s="1137"/>
      <c r="X7" s="1137"/>
      <c r="Y7" s="1137"/>
      <c r="Z7" s="1137"/>
      <c r="AA7" s="1137">
        <f>Q7-V7</f>
        <v>4387</v>
      </c>
      <c r="AB7" s="1137"/>
      <c r="AC7" s="1137"/>
      <c r="AD7" s="1137"/>
      <c r="AE7" s="1138"/>
      <c r="AF7" s="1139">
        <v>2222</v>
      </c>
      <c r="AG7" s="1140"/>
      <c r="AH7" s="1140"/>
      <c r="AI7" s="1140"/>
      <c r="AJ7" s="1141"/>
      <c r="AK7" s="1123">
        <v>1209</v>
      </c>
      <c r="AL7" s="1124"/>
      <c r="AM7" s="1124"/>
      <c r="AN7" s="1124"/>
      <c r="AO7" s="1124"/>
      <c r="AP7" s="1124">
        <v>46408</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c r="BT7" s="1128"/>
      <c r="BU7" s="1128"/>
      <c r="BV7" s="1128"/>
      <c r="BW7" s="1128"/>
      <c r="BX7" s="1128"/>
      <c r="BY7" s="1128"/>
      <c r="BZ7" s="1128"/>
      <c r="CA7" s="1128"/>
      <c r="CB7" s="1128"/>
      <c r="CC7" s="1128"/>
      <c r="CD7" s="1128"/>
      <c r="CE7" s="1128"/>
      <c r="CF7" s="1128"/>
      <c r="CG7" s="1129"/>
      <c r="CH7" s="1120"/>
      <c r="CI7" s="1121"/>
      <c r="CJ7" s="1121"/>
      <c r="CK7" s="1121"/>
      <c r="CL7" s="1122"/>
      <c r="CM7" s="1120"/>
      <c r="CN7" s="1121"/>
      <c r="CO7" s="1121"/>
      <c r="CP7" s="1121"/>
      <c r="CQ7" s="1122"/>
      <c r="CR7" s="1120"/>
      <c r="CS7" s="1121"/>
      <c r="CT7" s="1121"/>
      <c r="CU7" s="1121"/>
      <c r="CV7" s="1122"/>
      <c r="CW7" s="1120"/>
      <c r="CX7" s="1121"/>
      <c r="CY7" s="1121"/>
      <c r="CZ7" s="1121"/>
      <c r="DA7" s="1122"/>
      <c r="DB7" s="1120"/>
      <c r="DC7" s="1121"/>
      <c r="DD7" s="1121"/>
      <c r="DE7" s="1121"/>
      <c r="DF7" s="1122"/>
      <c r="DG7" s="1120"/>
      <c r="DH7" s="1121"/>
      <c r="DI7" s="1121"/>
      <c r="DJ7" s="1121"/>
      <c r="DK7" s="1122"/>
      <c r="DL7" s="1120"/>
      <c r="DM7" s="1121"/>
      <c r="DN7" s="1121"/>
      <c r="DO7" s="1121"/>
      <c r="DP7" s="1122"/>
      <c r="DQ7" s="1120"/>
      <c r="DR7" s="1121"/>
      <c r="DS7" s="1121"/>
      <c r="DT7" s="1121"/>
      <c r="DU7" s="1122"/>
      <c r="DV7" s="1147"/>
      <c r="DW7" s="1148"/>
      <c r="DX7" s="1148"/>
      <c r="DY7" s="1148"/>
      <c r="DZ7" s="1149"/>
      <c r="EA7" s="207"/>
    </row>
    <row r="8" spans="1:131" s="208" customFormat="1" ht="26.25" customHeight="1">
      <c r="A8" s="214">
        <v>2</v>
      </c>
      <c r="B8" s="1069" t="s">
        <v>367</v>
      </c>
      <c r="C8" s="1070"/>
      <c r="D8" s="1070"/>
      <c r="E8" s="1070"/>
      <c r="F8" s="1070"/>
      <c r="G8" s="1070"/>
      <c r="H8" s="1070"/>
      <c r="I8" s="1070"/>
      <c r="J8" s="1070"/>
      <c r="K8" s="1070"/>
      <c r="L8" s="1070"/>
      <c r="M8" s="1070"/>
      <c r="N8" s="1070"/>
      <c r="O8" s="1070"/>
      <c r="P8" s="1071"/>
      <c r="Q8" s="1075">
        <v>2</v>
      </c>
      <c r="R8" s="1076"/>
      <c r="S8" s="1076"/>
      <c r="T8" s="1076"/>
      <c r="U8" s="1076"/>
      <c r="V8" s="1076">
        <v>2</v>
      </c>
      <c r="W8" s="1076"/>
      <c r="X8" s="1076"/>
      <c r="Y8" s="1076"/>
      <c r="Z8" s="1076"/>
      <c r="AA8" s="1077" t="s">
        <v>555</v>
      </c>
      <c r="AB8" s="1052"/>
      <c r="AC8" s="1052"/>
      <c r="AD8" s="1052"/>
      <c r="AE8" s="1053"/>
      <c r="AF8" s="1051" t="s">
        <v>113</v>
      </c>
      <c r="AG8" s="1052"/>
      <c r="AH8" s="1052"/>
      <c r="AI8" s="1052"/>
      <c r="AJ8" s="1053"/>
      <c r="AK8" s="1118">
        <v>2</v>
      </c>
      <c r="AL8" s="1119"/>
      <c r="AM8" s="1119"/>
      <c r="AN8" s="1119"/>
      <c r="AO8" s="1119"/>
      <c r="AP8" s="1119">
        <v>0</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07"/>
    </row>
    <row r="9" spans="1:131" s="208" customFormat="1" ht="26.25" customHeight="1">
      <c r="A9" s="214">
        <v>3</v>
      </c>
      <c r="B9" s="1069" t="s">
        <v>368</v>
      </c>
      <c r="C9" s="1070"/>
      <c r="D9" s="1070"/>
      <c r="E9" s="1070"/>
      <c r="F9" s="1070"/>
      <c r="G9" s="1070"/>
      <c r="H9" s="1070"/>
      <c r="I9" s="1070"/>
      <c r="J9" s="1070"/>
      <c r="K9" s="1070"/>
      <c r="L9" s="1070"/>
      <c r="M9" s="1070"/>
      <c r="N9" s="1070"/>
      <c r="O9" s="1070"/>
      <c r="P9" s="1071"/>
      <c r="Q9" s="1075">
        <v>290</v>
      </c>
      <c r="R9" s="1076"/>
      <c r="S9" s="1076"/>
      <c r="T9" s="1076"/>
      <c r="U9" s="1076"/>
      <c r="V9" s="1076">
        <v>196</v>
      </c>
      <c r="W9" s="1076"/>
      <c r="X9" s="1076"/>
      <c r="Y9" s="1076"/>
      <c r="Z9" s="1076"/>
      <c r="AA9" s="1077">
        <v>95</v>
      </c>
      <c r="AB9" s="1052"/>
      <c r="AC9" s="1052"/>
      <c r="AD9" s="1052"/>
      <c r="AE9" s="1053"/>
      <c r="AF9" s="1051">
        <v>95</v>
      </c>
      <c r="AG9" s="1052"/>
      <c r="AH9" s="1052"/>
      <c r="AI9" s="1052"/>
      <c r="AJ9" s="1053"/>
      <c r="AK9" s="1118">
        <v>243</v>
      </c>
      <c r="AL9" s="1119"/>
      <c r="AM9" s="1119"/>
      <c r="AN9" s="1119"/>
      <c r="AO9" s="1119"/>
      <c r="AP9" s="1119">
        <v>598</v>
      </c>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369</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100">
        <v>51717</v>
      </c>
      <c r="R23" s="1101"/>
      <c r="S23" s="1101"/>
      <c r="T23" s="1101"/>
      <c r="U23" s="1101"/>
      <c r="V23" s="1101">
        <v>47235</v>
      </c>
      <c r="W23" s="1101"/>
      <c r="X23" s="1101"/>
      <c r="Y23" s="1101"/>
      <c r="Z23" s="1101"/>
      <c r="AA23" s="1101">
        <v>4482</v>
      </c>
      <c r="AB23" s="1101"/>
      <c r="AC23" s="1101"/>
      <c r="AD23" s="1101"/>
      <c r="AE23" s="1102"/>
      <c r="AF23" s="1103">
        <v>2316</v>
      </c>
      <c r="AG23" s="1101"/>
      <c r="AH23" s="1101"/>
      <c r="AI23" s="1101"/>
      <c r="AJ23" s="1104"/>
      <c r="AK23" s="1105"/>
      <c r="AL23" s="1106"/>
      <c r="AM23" s="1106"/>
      <c r="AN23" s="1106"/>
      <c r="AO23" s="1106"/>
      <c r="AP23" s="1101">
        <v>47006</v>
      </c>
      <c r="AQ23" s="1101"/>
      <c r="AR23" s="1101"/>
      <c r="AS23" s="1101"/>
      <c r="AT23" s="1101"/>
      <c r="AU23" s="1107"/>
      <c r="AV23" s="1107"/>
      <c r="AW23" s="1107"/>
      <c r="AX23" s="1107"/>
      <c r="AY23" s="1108"/>
      <c r="AZ23" s="1097" t="s">
        <v>372</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c r="A24" s="1096" t="s">
        <v>373</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c r="A25" s="1095" t="s">
        <v>374</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c r="A26" s="1027" t="s">
        <v>349</v>
      </c>
      <c r="B26" s="1028"/>
      <c r="C26" s="1028"/>
      <c r="D26" s="1028"/>
      <c r="E26" s="1028"/>
      <c r="F26" s="1028"/>
      <c r="G26" s="1028"/>
      <c r="H26" s="1028"/>
      <c r="I26" s="1028"/>
      <c r="J26" s="1028"/>
      <c r="K26" s="1028"/>
      <c r="L26" s="1028"/>
      <c r="M26" s="1028"/>
      <c r="N26" s="1028"/>
      <c r="O26" s="1028"/>
      <c r="P26" s="1029"/>
      <c r="Q26" s="1033" t="s">
        <v>375</v>
      </c>
      <c r="R26" s="1034"/>
      <c r="S26" s="1034"/>
      <c r="T26" s="1034"/>
      <c r="U26" s="1035"/>
      <c r="V26" s="1033" t="s">
        <v>376</v>
      </c>
      <c r="W26" s="1034"/>
      <c r="X26" s="1034"/>
      <c r="Y26" s="1034"/>
      <c r="Z26" s="1035"/>
      <c r="AA26" s="1033" t="s">
        <v>377</v>
      </c>
      <c r="AB26" s="1034"/>
      <c r="AC26" s="1034"/>
      <c r="AD26" s="1034"/>
      <c r="AE26" s="1034"/>
      <c r="AF26" s="1091" t="s">
        <v>378</v>
      </c>
      <c r="AG26" s="1040"/>
      <c r="AH26" s="1040"/>
      <c r="AI26" s="1040"/>
      <c r="AJ26" s="1092"/>
      <c r="AK26" s="1034" t="s">
        <v>379</v>
      </c>
      <c r="AL26" s="1034"/>
      <c r="AM26" s="1034"/>
      <c r="AN26" s="1034"/>
      <c r="AO26" s="1035"/>
      <c r="AP26" s="1033" t="s">
        <v>380</v>
      </c>
      <c r="AQ26" s="1034"/>
      <c r="AR26" s="1034"/>
      <c r="AS26" s="1034"/>
      <c r="AT26" s="1035"/>
      <c r="AU26" s="1033" t="s">
        <v>381</v>
      </c>
      <c r="AV26" s="1034"/>
      <c r="AW26" s="1034"/>
      <c r="AX26" s="1034"/>
      <c r="AY26" s="1035"/>
      <c r="AZ26" s="1033" t="s">
        <v>382</v>
      </c>
      <c r="BA26" s="1034"/>
      <c r="BB26" s="1034"/>
      <c r="BC26" s="1034"/>
      <c r="BD26" s="1035"/>
      <c r="BE26" s="1033" t="s">
        <v>356</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c r="A28" s="219">
        <v>1</v>
      </c>
      <c r="B28" s="1082" t="s">
        <v>383</v>
      </c>
      <c r="C28" s="1083"/>
      <c r="D28" s="1083"/>
      <c r="E28" s="1083"/>
      <c r="F28" s="1083"/>
      <c r="G28" s="1083"/>
      <c r="H28" s="1083"/>
      <c r="I28" s="1083"/>
      <c r="J28" s="1083"/>
      <c r="K28" s="1083"/>
      <c r="L28" s="1083"/>
      <c r="M28" s="1083"/>
      <c r="N28" s="1083"/>
      <c r="O28" s="1083"/>
      <c r="P28" s="1084"/>
      <c r="Q28" s="1085">
        <v>20820</v>
      </c>
      <c r="R28" s="1086"/>
      <c r="S28" s="1086"/>
      <c r="T28" s="1086"/>
      <c r="U28" s="1086"/>
      <c r="V28" s="1086">
        <v>19791</v>
      </c>
      <c r="W28" s="1086"/>
      <c r="X28" s="1086"/>
      <c r="Y28" s="1086"/>
      <c r="Z28" s="1086"/>
      <c r="AA28" s="1086">
        <v>1029</v>
      </c>
      <c r="AB28" s="1086"/>
      <c r="AC28" s="1086"/>
      <c r="AD28" s="1086"/>
      <c r="AE28" s="1087"/>
      <c r="AF28" s="1088">
        <v>1029</v>
      </c>
      <c r="AG28" s="1086"/>
      <c r="AH28" s="1086"/>
      <c r="AI28" s="1086"/>
      <c r="AJ28" s="1089"/>
      <c r="AK28" s="1090">
        <v>1580</v>
      </c>
      <c r="AL28" s="1078"/>
      <c r="AM28" s="1078"/>
      <c r="AN28" s="1078"/>
      <c r="AO28" s="1078"/>
      <c r="AP28" s="1078" t="s">
        <v>555</v>
      </c>
      <c r="AQ28" s="1078"/>
      <c r="AR28" s="1078"/>
      <c r="AS28" s="1078"/>
      <c r="AT28" s="1078"/>
      <c r="AU28" s="1078" t="s">
        <v>556</v>
      </c>
      <c r="AV28" s="1078"/>
      <c r="AW28" s="1078"/>
      <c r="AX28" s="1078"/>
      <c r="AY28" s="1078"/>
      <c r="AZ28" s="1079" t="s">
        <v>555</v>
      </c>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c r="A29" s="219">
        <v>2</v>
      </c>
      <c r="B29" s="1069" t="s">
        <v>384</v>
      </c>
      <c r="C29" s="1070"/>
      <c r="D29" s="1070"/>
      <c r="E29" s="1070"/>
      <c r="F29" s="1070"/>
      <c r="G29" s="1070"/>
      <c r="H29" s="1070"/>
      <c r="I29" s="1070"/>
      <c r="J29" s="1070"/>
      <c r="K29" s="1070"/>
      <c r="L29" s="1070"/>
      <c r="M29" s="1070"/>
      <c r="N29" s="1070"/>
      <c r="O29" s="1070"/>
      <c r="P29" s="1071"/>
      <c r="Q29" s="1075">
        <v>9407</v>
      </c>
      <c r="R29" s="1076"/>
      <c r="S29" s="1076"/>
      <c r="T29" s="1076"/>
      <c r="U29" s="1076"/>
      <c r="V29" s="1076">
        <v>9116</v>
      </c>
      <c r="W29" s="1076"/>
      <c r="X29" s="1076"/>
      <c r="Y29" s="1076"/>
      <c r="Z29" s="1076"/>
      <c r="AA29" s="1076">
        <v>291</v>
      </c>
      <c r="AB29" s="1076"/>
      <c r="AC29" s="1076"/>
      <c r="AD29" s="1076"/>
      <c r="AE29" s="1077"/>
      <c r="AF29" s="1051">
        <v>291</v>
      </c>
      <c r="AG29" s="1052"/>
      <c r="AH29" s="1052"/>
      <c r="AI29" s="1052"/>
      <c r="AJ29" s="1053"/>
      <c r="AK29" s="1009">
        <v>1477</v>
      </c>
      <c r="AL29" s="1000"/>
      <c r="AM29" s="1000"/>
      <c r="AN29" s="1000"/>
      <c r="AO29" s="1000"/>
      <c r="AP29" s="1000" t="s">
        <v>490</v>
      </c>
      <c r="AQ29" s="1000"/>
      <c r="AR29" s="1000"/>
      <c r="AS29" s="1000"/>
      <c r="AT29" s="1000"/>
      <c r="AU29" s="1000" t="s">
        <v>490</v>
      </c>
      <c r="AV29" s="1000"/>
      <c r="AW29" s="1000"/>
      <c r="AX29" s="1000"/>
      <c r="AY29" s="1000"/>
      <c r="AZ29" s="1074" t="s">
        <v>490</v>
      </c>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c r="A30" s="219">
        <v>3</v>
      </c>
      <c r="B30" s="1069" t="s">
        <v>385</v>
      </c>
      <c r="C30" s="1070"/>
      <c r="D30" s="1070"/>
      <c r="E30" s="1070"/>
      <c r="F30" s="1070"/>
      <c r="G30" s="1070"/>
      <c r="H30" s="1070"/>
      <c r="I30" s="1070"/>
      <c r="J30" s="1070"/>
      <c r="K30" s="1070"/>
      <c r="L30" s="1070"/>
      <c r="M30" s="1070"/>
      <c r="N30" s="1070"/>
      <c r="O30" s="1070"/>
      <c r="P30" s="1071"/>
      <c r="Q30" s="1075">
        <v>1531</v>
      </c>
      <c r="R30" s="1076"/>
      <c r="S30" s="1076"/>
      <c r="T30" s="1076"/>
      <c r="U30" s="1076"/>
      <c r="V30" s="1076">
        <v>1527</v>
      </c>
      <c r="W30" s="1076"/>
      <c r="X30" s="1076"/>
      <c r="Y30" s="1076"/>
      <c r="Z30" s="1076"/>
      <c r="AA30" s="1076">
        <v>4</v>
      </c>
      <c r="AB30" s="1076"/>
      <c r="AC30" s="1076"/>
      <c r="AD30" s="1076"/>
      <c r="AE30" s="1077"/>
      <c r="AF30" s="1051">
        <v>4</v>
      </c>
      <c r="AG30" s="1052"/>
      <c r="AH30" s="1052"/>
      <c r="AI30" s="1052"/>
      <c r="AJ30" s="1053"/>
      <c r="AK30" s="1009">
        <v>303</v>
      </c>
      <c r="AL30" s="1000"/>
      <c r="AM30" s="1000"/>
      <c r="AN30" s="1000"/>
      <c r="AO30" s="1000"/>
      <c r="AP30" s="1000" t="s">
        <v>490</v>
      </c>
      <c r="AQ30" s="1000"/>
      <c r="AR30" s="1000"/>
      <c r="AS30" s="1000"/>
      <c r="AT30" s="1000"/>
      <c r="AU30" s="1000" t="s">
        <v>490</v>
      </c>
      <c r="AV30" s="1000"/>
      <c r="AW30" s="1000"/>
      <c r="AX30" s="1000"/>
      <c r="AY30" s="1000"/>
      <c r="AZ30" s="1074" t="s">
        <v>490</v>
      </c>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c r="A31" s="219">
        <v>4</v>
      </c>
      <c r="B31" s="1069" t="s">
        <v>386</v>
      </c>
      <c r="C31" s="1070"/>
      <c r="D31" s="1070"/>
      <c r="E31" s="1070"/>
      <c r="F31" s="1070"/>
      <c r="G31" s="1070"/>
      <c r="H31" s="1070"/>
      <c r="I31" s="1070"/>
      <c r="J31" s="1070"/>
      <c r="K31" s="1070"/>
      <c r="L31" s="1070"/>
      <c r="M31" s="1070"/>
      <c r="N31" s="1070"/>
      <c r="O31" s="1070"/>
      <c r="P31" s="1071"/>
      <c r="Q31" s="1075">
        <v>3973</v>
      </c>
      <c r="R31" s="1076"/>
      <c r="S31" s="1076"/>
      <c r="T31" s="1076"/>
      <c r="U31" s="1076"/>
      <c r="V31" s="1076">
        <v>3182</v>
      </c>
      <c r="W31" s="1076"/>
      <c r="X31" s="1076"/>
      <c r="Y31" s="1076"/>
      <c r="Z31" s="1076"/>
      <c r="AA31" s="1076">
        <v>791</v>
      </c>
      <c r="AB31" s="1076"/>
      <c r="AC31" s="1076"/>
      <c r="AD31" s="1076"/>
      <c r="AE31" s="1077"/>
      <c r="AF31" s="1051">
        <v>2447</v>
      </c>
      <c r="AG31" s="1052"/>
      <c r="AH31" s="1052"/>
      <c r="AI31" s="1052"/>
      <c r="AJ31" s="1053"/>
      <c r="AK31" s="1009" t="s">
        <v>555</v>
      </c>
      <c r="AL31" s="1000"/>
      <c r="AM31" s="1000"/>
      <c r="AN31" s="1000"/>
      <c r="AO31" s="1000"/>
      <c r="AP31" s="1000">
        <v>3118</v>
      </c>
      <c r="AQ31" s="1000"/>
      <c r="AR31" s="1000"/>
      <c r="AS31" s="1000"/>
      <c r="AT31" s="1000"/>
      <c r="AU31" s="1000" t="s">
        <v>555</v>
      </c>
      <c r="AV31" s="1000"/>
      <c r="AW31" s="1000"/>
      <c r="AX31" s="1000"/>
      <c r="AY31" s="1000"/>
      <c r="AZ31" s="1074"/>
      <c r="BA31" s="1074"/>
      <c r="BB31" s="1074"/>
      <c r="BC31" s="1074"/>
      <c r="BD31" s="1074"/>
      <c r="BE31" s="1064" t="s">
        <v>387</v>
      </c>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c r="A32" s="219">
        <v>5</v>
      </c>
      <c r="B32" s="1069" t="s">
        <v>388</v>
      </c>
      <c r="C32" s="1070"/>
      <c r="D32" s="1070"/>
      <c r="E32" s="1070"/>
      <c r="F32" s="1070"/>
      <c r="G32" s="1070"/>
      <c r="H32" s="1070"/>
      <c r="I32" s="1070"/>
      <c r="J32" s="1070"/>
      <c r="K32" s="1070"/>
      <c r="L32" s="1070"/>
      <c r="M32" s="1070"/>
      <c r="N32" s="1070"/>
      <c r="O32" s="1070"/>
      <c r="P32" s="1071"/>
      <c r="Q32" s="1075">
        <v>4118</v>
      </c>
      <c r="R32" s="1076"/>
      <c r="S32" s="1076"/>
      <c r="T32" s="1076"/>
      <c r="U32" s="1076"/>
      <c r="V32" s="1076">
        <v>3787</v>
      </c>
      <c r="W32" s="1076"/>
      <c r="X32" s="1076"/>
      <c r="Y32" s="1076"/>
      <c r="Z32" s="1076"/>
      <c r="AA32" s="1076">
        <v>330</v>
      </c>
      <c r="AB32" s="1076"/>
      <c r="AC32" s="1076"/>
      <c r="AD32" s="1076"/>
      <c r="AE32" s="1077"/>
      <c r="AF32" s="1051">
        <v>326</v>
      </c>
      <c r="AG32" s="1052"/>
      <c r="AH32" s="1052"/>
      <c r="AI32" s="1052"/>
      <c r="AJ32" s="1053"/>
      <c r="AK32" s="1009">
        <v>1635</v>
      </c>
      <c r="AL32" s="1000"/>
      <c r="AM32" s="1000"/>
      <c r="AN32" s="1000"/>
      <c r="AO32" s="1000"/>
      <c r="AP32" s="1000">
        <v>19387</v>
      </c>
      <c r="AQ32" s="1000"/>
      <c r="AR32" s="1000"/>
      <c r="AS32" s="1000"/>
      <c r="AT32" s="1000"/>
      <c r="AU32" s="1000">
        <v>19135</v>
      </c>
      <c r="AV32" s="1000"/>
      <c r="AW32" s="1000"/>
      <c r="AX32" s="1000"/>
      <c r="AY32" s="1000"/>
      <c r="AZ32" s="1074" t="s">
        <v>557</v>
      </c>
      <c r="BA32" s="1074"/>
      <c r="BB32" s="1074"/>
      <c r="BC32" s="1074"/>
      <c r="BD32" s="1074"/>
      <c r="BE32" s="1064" t="s">
        <v>389</v>
      </c>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c r="A33" s="219">
        <v>6</v>
      </c>
      <c r="B33" s="1069" t="s">
        <v>390</v>
      </c>
      <c r="C33" s="1070"/>
      <c r="D33" s="1070"/>
      <c r="E33" s="1070"/>
      <c r="F33" s="1070"/>
      <c r="G33" s="1070"/>
      <c r="H33" s="1070"/>
      <c r="I33" s="1070"/>
      <c r="J33" s="1070"/>
      <c r="K33" s="1070"/>
      <c r="L33" s="1070"/>
      <c r="M33" s="1070"/>
      <c r="N33" s="1070"/>
      <c r="O33" s="1070"/>
      <c r="P33" s="1071"/>
      <c r="Q33" s="1075">
        <v>747</v>
      </c>
      <c r="R33" s="1076"/>
      <c r="S33" s="1076"/>
      <c r="T33" s="1076"/>
      <c r="U33" s="1076"/>
      <c r="V33" s="1076">
        <v>729</v>
      </c>
      <c r="W33" s="1076"/>
      <c r="X33" s="1076"/>
      <c r="Y33" s="1076"/>
      <c r="Z33" s="1076"/>
      <c r="AA33" s="1076">
        <v>18</v>
      </c>
      <c r="AB33" s="1076"/>
      <c r="AC33" s="1076"/>
      <c r="AD33" s="1076"/>
      <c r="AE33" s="1077"/>
      <c r="AF33" s="1051">
        <v>15</v>
      </c>
      <c r="AG33" s="1052"/>
      <c r="AH33" s="1052"/>
      <c r="AI33" s="1052"/>
      <c r="AJ33" s="1053"/>
      <c r="AK33" s="1009">
        <v>358</v>
      </c>
      <c r="AL33" s="1000"/>
      <c r="AM33" s="1000"/>
      <c r="AN33" s="1000"/>
      <c r="AO33" s="1000"/>
      <c r="AP33" s="1000">
        <v>4660</v>
      </c>
      <c r="AQ33" s="1000"/>
      <c r="AR33" s="1000"/>
      <c r="AS33" s="1000"/>
      <c r="AT33" s="1000"/>
      <c r="AU33" s="1000">
        <v>4660</v>
      </c>
      <c r="AV33" s="1000"/>
      <c r="AW33" s="1000"/>
      <c r="AX33" s="1000"/>
      <c r="AY33" s="1000"/>
      <c r="AZ33" s="1074" t="s">
        <v>555</v>
      </c>
      <c r="BA33" s="1074"/>
      <c r="BB33" s="1074"/>
      <c r="BC33" s="1074"/>
      <c r="BD33" s="1074"/>
      <c r="BE33" s="1064" t="s">
        <v>389</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c r="A34" s="219">
        <v>7</v>
      </c>
      <c r="B34" s="1069" t="s">
        <v>391</v>
      </c>
      <c r="C34" s="1070"/>
      <c r="D34" s="1070"/>
      <c r="E34" s="1070"/>
      <c r="F34" s="1070"/>
      <c r="G34" s="1070"/>
      <c r="H34" s="1070"/>
      <c r="I34" s="1070"/>
      <c r="J34" s="1070"/>
      <c r="K34" s="1070"/>
      <c r="L34" s="1070"/>
      <c r="M34" s="1070"/>
      <c r="N34" s="1070"/>
      <c r="O34" s="1070"/>
      <c r="P34" s="1071"/>
      <c r="Q34" s="1075">
        <v>144</v>
      </c>
      <c r="R34" s="1076"/>
      <c r="S34" s="1076"/>
      <c r="T34" s="1076"/>
      <c r="U34" s="1076"/>
      <c r="V34" s="1076">
        <v>144</v>
      </c>
      <c r="W34" s="1076"/>
      <c r="X34" s="1076"/>
      <c r="Y34" s="1076"/>
      <c r="Z34" s="1076"/>
      <c r="AA34" s="1076" t="s">
        <v>555</v>
      </c>
      <c r="AB34" s="1076"/>
      <c r="AC34" s="1076"/>
      <c r="AD34" s="1076"/>
      <c r="AE34" s="1077"/>
      <c r="AF34" s="1051">
        <v>43</v>
      </c>
      <c r="AG34" s="1052"/>
      <c r="AH34" s="1052"/>
      <c r="AI34" s="1052"/>
      <c r="AJ34" s="1053"/>
      <c r="AK34" s="1009">
        <v>90</v>
      </c>
      <c r="AL34" s="1000"/>
      <c r="AM34" s="1000"/>
      <c r="AN34" s="1000"/>
      <c r="AO34" s="1000"/>
      <c r="AP34" s="1000" t="s">
        <v>565</v>
      </c>
      <c r="AQ34" s="1000"/>
      <c r="AR34" s="1000"/>
      <c r="AS34" s="1000"/>
      <c r="AT34" s="1000"/>
      <c r="AU34" s="1000" t="s">
        <v>564</v>
      </c>
      <c r="AV34" s="1000"/>
      <c r="AW34" s="1000"/>
      <c r="AX34" s="1000"/>
      <c r="AY34" s="1000"/>
      <c r="AZ34" s="1074" t="s">
        <v>555</v>
      </c>
      <c r="BA34" s="1074"/>
      <c r="BB34" s="1074"/>
      <c r="BC34" s="1074"/>
      <c r="BD34" s="1074"/>
      <c r="BE34" s="1064" t="s">
        <v>389</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c r="A35" s="219">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74"/>
      <c r="BA35" s="1074"/>
      <c r="BB35" s="1074"/>
      <c r="BC35" s="1074"/>
      <c r="BD35" s="1074"/>
      <c r="BE35" s="1064"/>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392</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4154</v>
      </c>
      <c r="AG63" s="988"/>
      <c r="AH63" s="988"/>
      <c r="AI63" s="988"/>
      <c r="AJ63" s="1062"/>
      <c r="AK63" s="1063"/>
      <c r="AL63" s="992"/>
      <c r="AM63" s="992"/>
      <c r="AN63" s="992"/>
      <c r="AO63" s="992"/>
      <c r="AP63" s="988">
        <f>(3117683+19387117+4660302)/1000</f>
        <v>27165.101999999999</v>
      </c>
      <c r="AQ63" s="988"/>
      <c r="AR63" s="988"/>
      <c r="AS63" s="988"/>
      <c r="AT63" s="988"/>
      <c r="AU63" s="988">
        <f>(19135143+4660302)/1000</f>
        <v>23795.445</v>
      </c>
      <c r="AV63" s="988"/>
      <c r="AW63" s="988"/>
      <c r="AX63" s="988"/>
      <c r="AY63" s="988"/>
      <c r="AZ63" s="1057"/>
      <c r="BA63" s="1057"/>
      <c r="BB63" s="1057"/>
      <c r="BC63" s="1057"/>
      <c r="BD63" s="1057"/>
      <c r="BE63" s="989"/>
      <c r="BF63" s="989"/>
      <c r="BG63" s="989"/>
      <c r="BH63" s="989"/>
      <c r="BI63" s="990"/>
      <c r="BJ63" s="1058" t="s">
        <v>113</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c r="A66" s="1027" t="s">
        <v>395</v>
      </c>
      <c r="B66" s="1028"/>
      <c r="C66" s="1028"/>
      <c r="D66" s="1028"/>
      <c r="E66" s="1028"/>
      <c r="F66" s="1028"/>
      <c r="G66" s="1028"/>
      <c r="H66" s="1028"/>
      <c r="I66" s="1028"/>
      <c r="J66" s="1028"/>
      <c r="K66" s="1028"/>
      <c r="L66" s="1028"/>
      <c r="M66" s="1028"/>
      <c r="N66" s="1028"/>
      <c r="O66" s="1028"/>
      <c r="P66" s="1029"/>
      <c r="Q66" s="1033" t="s">
        <v>396</v>
      </c>
      <c r="R66" s="1034"/>
      <c r="S66" s="1034"/>
      <c r="T66" s="1034"/>
      <c r="U66" s="1035"/>
      <c r="V66" s="1033" t="s">
        <v>397</v>
      </c>
      <c r="W66" s="1034"/>
      <c r="X66" s="1034"/>
      <c r="Y66" s="1034"/>
      <c r="Z66" s="1035"/>
      <c r="AA66" s="1033" t="s">
        <v>398</v>
      </c>
      <c r="AB66" s="1034"/>
      <c r="AC66" s="1034"/>
      <c r="AD66" s="1034"/>
      <c r="AE66" s="1035"/>
      <c r="AF66" s="1039" t="s">
        <v>399</v>
      </c>
      <c r="AG66" s="1040"/>
      <c r="AH66" s="1040"/>
      <c r="AI66" s="1040"/>
      <c r="AJ66" s="1041"/>
      <c r="AK66" s="1033" t="s">
        <v>400</v>
      </c>
      <c r="AL66" s="1028"/>
      <c r="AM66" s="1028"/>
      <c r="AN66" s="1028"/>
      <c r="AO66" s="1029"/>
      <c r="AP66" s="1033" t="s">
        <v>401</v>
      </c>
      <c r="AQ66" s="1034"/>
      <c r="AR66" s="1034"/>
      <c r="AS66" s="1034"/>
      <c r="AT66" s="1035"/>
      <c r="AU66" s="1033" t="s">
        <v>402</v>
      </c>
      <c r="AV66" s="1034"/>
      <c r="AW66" s="1034"/>
      <c r="AX66" s="1034"/>
      <c r="AY66" s="1035"/>
      <c r="AZ66" s="1033" t="s">
        <v>356</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7" t="s">
        <v>548</v>
      </c>
      <c r="C68" s="1018"/>
      <c r="D68" s="1018"/>
      <c r="E68" s="1018"/>
      <c r="F68" s="1018"/>
      <c r="G68" s="1018"/>
      <c r="H68" s="1018"/>
      <c r="I68" s="1018"/>
      <c r="J68" s="1018"/>
      <c r="K68" s="1018"/>
      <c r="L68" s="1018"/>
      <c r="M68" s="1018"/>
      <c r="N68" s="1018"/>
      <c r="O68" s="1018"/>
      <c r="P68" s="1019"/>
      <c r="Q68" s="1020">
        <v>3332</v>
      </c>
      <c r="R68" s="1014"/>
      <c r="S68" s="1014"/>
      <c r="T68" s="1014"/>
      <c r="U68" s="1014"/>
      <c r="V68" s="1014">
        <v>3182</v>
      </c>
      <c r="W68" s="1014"/>
      <c r="X68" s="1014"/>
      <c r="Y68" s="1014"/>
      <c r="Z68" s="1014"/>
      <c r="AA68" s="1014">
        <v>151</v>
      </c>
      <c r="AB68" s="1014"/>
      <c r="AC68" s="1014"/>
      <c r="AD68" s="1014"/>
      <c r="AE68" s="1014"/>
      <c r="AF68" s="1014">
        <v>103</v>
      </c>
      <c r="AG68" s="1014"/>
      <c r="AH68" s="1014"/>
      <c r="AI68" s="1014"/>
      <c r="AJ68" s="1014"/>
      <c r="AK68" s="1014">
        <v>73</v>
      </c>
      <c r="AL68" s="1014"/>
      <c r="AM68" s="1014"/>
      <c r="AN68" s="1014"/>
      <c r="AO68" s="1014"/>
      <c r="AP68" s="1014">
        <v>797</v>
      </c>
      <c r="AQ68" s="1014"/>
      <c r="AR68" s="1014"/>
      <c r="AS68" s="1014"/>
      <c r="AT68" s="1014"/>
      <c r="AU68" s="1014">
        <v>668</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549</v>
      </c>
      <c r="C69" s="1004"/>
      <c r="D69" s="1004"/>
      <c r="E69" s="1004"/>
      <c r="F69" s="1004"/>
      <c r="G69" s="1004"/>
      <c r="H69" s="1004"/>
      <c r="I69" s="1004"/>
      <c r="J69" s="1004"/>
      <c r="K69" s="1004"/>
      <c r="L69" s="1004"/>
      <c r="M69" s="1004"/>
      <c r="N69" s="1004"/>
      <c r="O69" s="1004"/>
      <c r="P69" s="1005"/>
      <c r="Q69" s="1006">
        <v>6991</v>
      </c>
      <c r="R69" s="1000"/>
      <c r="S69" s="1000"/>
      <c r="T69" s="1000"/>
      <c r="U69" s="1000"/>
      <c r="V69" s="1000">
        <v>6840</v>
      </c>
      <c r="W69" s="1000"/>
      <c r="X69" s="1000"/>
      <c r="Y69" s="1000"/>
      <c r="Z69" s="1000"/>
      <c r="AA69" s="1000">
        <v>151</v>
      </c>
      <c r="AB69" s="1000"/>
      <c r="AC69" s="1000"/>
      <c r="AD69" s="1000"/>
      <c r="AE69" s="1000"/>
      <c r="AF69" s="1000">
        <v>151</v>
      </c>
      <c r="AG69" s="1000"/>
      <c r="AH69" s="1000"/>
      <c r="AI69" s="1000"/>
      <c r="AJ69" s="1000"/>
      <c r="AK69" s="1000" t="s">
        <v>558</v>
      </c>
      <c r="AL69" s="1000"/>
      <c r="AM69" s="1000"/>
      <c r="AN69" s="1000"/>
      <c r="AO69" s="1000"/>
      <c r="AP69" s="1000">
        <v>1431</v>
      </c>
      <c r="AQ69" s="1000"/>
      <c r="AR69" s="1000"/>
      <c r="AS69" s="1000"/>
      <c r="AT69" s="1000"/>
      <c r="AU69" s="1000">
        <v>479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550</v>
      </c>
      <c r="C70" s="1004"/>
      <c r="D70" s="1004"/>
      <c r="E70" s="1004"/>
      <c r="F70" s="1004"/>
      <c r="G70" s="1004"/>
      <c r="H70" s="1004"/>
      <c r="I70" s="1004"/>
      <c r="J70" s="1004"/>
      <c r="K70" s="1004"/>
      <c r="L70" s="1004"/>
      <c r="M70" s="1004"/>
      <c r="N70" s="1004"/>
      <c r="O70" s="1004"/>
      <c r="P70" s="1005"/>
      <c r="Q70" s="1006">
        <v>267</v>
      </c>
      <c r="R70" s="1000"/>
      <c r="S70" s="1000"/>
      <c r="T70" s="1000"/>
      <c r="U70" s="1000"/>
      <c r="V70" s="1000">
        <v>216</v>
      </c>
      <c r="W70" s="1000"/>
      <c r="X70" s="1000"/>
      <c r="Y70" s="1000"/>
      <c r="Z70" s="1000"/>
      <c r="AA70" s="1000">
        <v>50</v>
      </c>
      <c r="AB70" s="1000"/>
      <c r="AC70" s="1000"/>
      <c r="AD70" s="1000"/>
      <c r="AE70" s="1000"/>
      <c r="AF70" s="1000">
        <v>50</v>
      </c>
      <c r="AG70" s="1000"/>
      <c r="AH70" s="1000"/>
      <c r="AI70" s="1000"/>
      <c r="AJ70" s="1000"/>
      <c r="AK70" s="1000" t="s">
        <v>558</v>
      </c>
      <c r="AL70" s="1000"/>
      <c r="AM70" s="1000"/>
      <c r="AN70" s="1000"/>
      <c r="AO70" s="1000"/>
      <c r="AP70" s="1000" t="s">
        <v>558</v>
      </c>
      <c r="AQ70" s="1000"/>
      <c r="AR70" s="1000"/>
      <c r="AS70" s="1000"/>
      <c r="AT70" s="1000"/>
      <c r="AU70" s="1000" t="s">
        <v>558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566</v>
      </c>
      <c r="C71" s="1004"/>
      <c r="D71" s="1004"/>
      <c r="E71" s="1004"/>
      <c r="F71" s="1004"/>
      <c r="G71" s="1004"/>
      <c r="H71" s="1004"/>
      <c r="I71" s="1004"/>
      <c r="J71" s="1004"/>
      <c r="K71" s="1004"/>
      <c r="L71" s="1004"/>
      <c r="M71" s="1004"/>
      <c r="N71" s="1004"/>
      <c r="O71" s="1004"/>
      <c r="P71" s="1005"/>
      <c r="Q71" s="1006">
        <v>321</v>
      </c>
      <c r="R71" s="1000"/>
      <c r="S71" s="1000"/>
      <c r="T71" s="1000"/>
      <c r="U71" s="1000"/>
      <c r="V71" s="1000">
        <v>281</v>
      </c>
      <c r="W71" s="1000"/>
      <c r="X71" s="1000"/>
      <c r="Y71" s="1000"/>
      <c r="Z71" s="1000"/>
      <c r="AA71" s="1000">
        <v>41</v>
      </c>
      <c r="AB71" s="1000"/>
      <c r="AC71" s="1000"/>
      <c r="AD71" s="1000"/>
      <c r="AE71" s="1000"/>
      <c r="AF71" s="1000">
        <v>41</v>
      </c>
      <c r="AG71" s="1000"/>
      <c r="AH71" s="1000"/>
      <c r="AI71" s="1000"/>
      <c r="AJ71" s="1000"/>
      <c r="AK71" s="1000" t="s">
        <v>558</v>
      </c>
      <c r="AL71" s="1000"/>
      <c r="AM71" s="1000"/>
      <c r="AN71" s="1000"/>
      <c r="AO71" s="1000"/>
      <c r="AP71" s="1000" t="s">
        <v>558</v>
      </c>
      <c r="AQ71" s="1000"/>
      <c r="AR71" s="1000"/>
      <c r="AS71" s="1000"/>
      <c r="AT71" s="1000"/>
      <c r="AU71" s="1000" t="s">
        <v>561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28888</v>
      </c>
      <c r="R72" s="1000"/>
      <c r="S72" s="1000"/>
      <c r="T72" s="1000"/>
      <c r="U72" s="1000"/>
      <c r="V72" s="1000">
        <v>27514</v>
      </c>
      <c r="W72" s="1000"/>
      <c r="X72" s="1000"/>
      <c r="Y72" s="1000"/>
      <c r="Z72" s="1000"/>
      <c r="AA72" s="1000">
        <v>1374</v>
      </c>
      <c r="AB72" s="1000"/>
      <c r="AC72" s="1000"/>
      <c r="AD72" s="1000"/>
      <c r="AE72" s="1000"/>
      <c r="AF72" s="1000">
        <v>1374</v>
      </c>
      <c r="AG72" s="1000"/>
      <c r="AH72" s="1000"/>
      <c r="AI72" s="1000"/>
      <c r="AJ72" s="1000"/>
      <c r="AK72" s="1000">
        <v>22</v>
      </c>
      <c r="AL72" s="1000"/>
      <c r="AM72" s="1000"/>
      <c r="AN72" s="1000"/>
      <c r="AO72" s="1000"/>
      <c r="AP72" s="1000" t="s">
        <v>558</v>
      </c>
      <c r="AQ72" s="1000"/>
      <c r="AR72" s="1000"/>
      <c r="AS72" s="1000"/>
      <c r="AT72" s="1000"/>
      <c r="AU72" s="1000" t="s">
        <v>559</v>
      </c>
      <c r="AV72" s="1000"/>
      <c r="AW72" s="1000"/>
      <c r="AX72" s="1000"/>
      <c r="AY72" s="1000"/>
      <c r="AZ72" s="1001" t="s">
        <v>560</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551</v>
      </c>
      <c r="C73" s="1004"/>
      <c r="D73" s="1004"/>
      <c r="E73" s="1004"/>
      <c r="F73" s="1004"/>
      <c r="G73" s="1004"/>
      <c r="H73" s="1004"/>
      <c r="I73" s="1004"/>
      <c r="J73" s="1004"/>
      <c r="K73" s="1004"/>
      <c r="L73" s="1004"/>
      <c r="M73" s="1004"/>
      <c r="N73" s="1004"/>
      <c r="O73" s="1004"/>
      <c r="P73" s="1005"/>
      <c r="Q73" s="1006">
        <v>366</v>
      </c>
      <c r="R73" s="1000"/>
      <c r="S73" s="1000"/>
      <c r="T73" s="1000"/>
      <c r="U73" s="1000"/>
      <c r="V73" s="1000">
        <v>149</v>
      </c>
      <c r="W73" s="1000"/>
      <c r="X73" s="1000"/>
      <c r="Y73" s="1000"/>
      <c r="Z73" s="1000"/>
      <c r="AA73" s="1000">
        <v>218</v>
      </c>
      <c r="AB73" s="1000"/>
      <c r="AC73" s="1000"/>
      <c r="AD73" s="1000"/>
      <c r="AE73" s="1000"/>
      <c r="AF73" s="1000">
        <v>218</v>
      </c>
      <c r="AG73" s="1000"/>
      <c r="AH73" s="1000"/>
      <c r="AI73" s="1000"/>
      <c r="AJ73" s="1000"/>
      <c r="AK73" s="1000" t="s">
        <v>561</v>
      </c>
      <c r="AL73" s="1000"/>
      <c r="AM73" s="1000"/>
      <c r="AN73" s="1000"/>
      <c r="AO73" s="1000"/>
      <c r="AP73" s="1000" t="s">
        <v>558</v>
      </c>
      <c r="AQ73" s="1000"/>
      <c r="AR73" s="1000"/>
      <c r="AS73" s="1000"/>
      <c r="AT73" s="1000"/>
      <c r="AU73" s="1000" t="s">
        <v>558</v>
      </c>
      <c r="AV73" s="1000"/>
      <c r="AW73" s="1000"/>
      <c r="AX73" s="1000"/>
      <c r="AY73" s="1000"/>
      <c r="AZ73" s="1001" t="s">
        <v>562</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553</v>
      </c>
      <c r="C74" s="1004"/>
      <c r="D74" s="1004"/>
      <c r="E74" s="1004"/>
      <c r="F74" s="1004"/>
      <c r="G74" s="1004"/>
      <c r="H74" s="1004"/>
      <c r="I74" s="1004"/>
      <c r="J74" s="1004"/>
      <c r="K74" s="1004"/>
      <c r="L74" s="1004"/>
      <c r="M74" s="1004"/>
      <c r="N74" s="1004"/>
      <c r="O74" s="1004"/>
      <c r="P74" s="1005"/>
      <c r="Q74" s="1006">
        <v>1551</v>
      </c>
      <c r="R74" s="1000"/>
      <c r="S74" s="1000"/>
      <c r="T74" s="1000"/>
      <c r="U74" s="1000"/>
      <c r="V74" s="1000">
        <v>1512</v>
      </c>
      <c r="W74" s="1000"/>
      <c r="X74" s="1000"/>
      <c r="Y74" s="1000"/>
      <c r="Z74" s="1000"/>
      <c r="AA74" s="1000">
        <v>38</v>
      </c>
      <c r="AB74" s="1000"/>
      <c r="AC74" s="1000"/>
      <c r="AD74" s="1000"/>
      <c r="AE74" s="1000"/>
      <c r="AF74" s="1000">
        <v>38</v>
      </c>
      <c r="AG74" s="1000"/>
      <c r="AH74" s="1000"/>
      <c r="AI74" s="1000"/>
      <c r="AJ74" s="1000"/>
      <c r="AK74" s="1000" t="s">
        <v>558</v>
      </c>
      <c r="AL74" s="1000"/>
      <c r="AM74" s="1000"/>
      <c r="AN74" s="1000"/>
      <c r="AO74" s="1000"/>
      <c r="AP74" s="1000" t="s">
        <v>558</v>
      </c>
      <c r="AQ74" s="1000"/>
      <c r="AR74" s="1000"/>
      <c r="AS74" s="1000"/>
      <c r="AT74" s="1000"/>
      <c r="AU74" s="1000" t="s">
        <v>558</v>
      </c>
      <c r="AV74" s="1000"/>
      <c r="AW74" s="1000"/>
      <c r="AX74" s="1000"/>
      <c r="AY74" s="1000"/>
      <c r="AZ74" s="1001" t="s">
        <v>560</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10">
        <v>653677</v>
      </c>
      <c r="R75" s="1008"/>
      <c r="S75" s="1008"/>
      <c r="T75" s="1008"/>
      <c r="U75" s="1009"/>
      <c r="V75" s="1007">
        <v>638723</v>
      </c>
      <c r="W75" s="1008"/>
      <c r="X75" s="1008"/>
      <c r="Y75" s="1008"/>
      <c r="Z75" s="1009"/>
      <c r="AA75" s="1007">
        <v>14954</v>
      </c>
      <c r="AB75" s="1008"/>
      <c r="AC75" s="1008"/>
      <c r="AD75" s="1008"/>
      <c r="AE75" s="1009"/>
      <c r="AF75" s="1007">
        <v>14954</v>
      </c>
      <c r="AG75" s="1008"/>
      <c r="AH75" s="1008"/>
      <c r="AI75" s="1008"/>
      <c r="AJ75" s="1009"/>
      <c r="AK75" s="1007">
        <v>3939</v>
      </c>
      <c r="AL75" s="1008"/>
      <c r="AM75" s="1008"/>
      <c r="AN75" s="1008"/>
      <c r="AO75" s="1009"/>
      <c r="AP75" s="1007" t="s">
        <v>490</v>
      </c>
      <c r="AQ75" s="1008"/>
      <c r="AR75" s="1008"/>
      <c r="AS75" s="1008"/>
      <c r="AT75" s="1009"/>
      <c r="AU75" s="1007" t="s">
        <v>490</v>
      </c>
      <c r="AV75" s="1008"/>
      <c r="AW75" s="1008"/>
      <c r="AX75" s="1008"/>
      <c r="AY75" s="1009"/>
      <c r="AZ75" s="1011" t="s">
        <v>563</v>
      </c>
      <c r="BA75" s="1012"/>
      <c r="BB75" s="1012"/>
      <c r="BC75" s="1012"/>
      <c r="BD75" s="101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552</v>
      </c>
      <c r="C76" s="1004"/>
      <c r="D76" s="1004"/>
      <c r="E76" s="1004"/>
      <c r="F76" s="1004"/>
      <c r="G76" s="1004"/>
      <c r="H76" s="1004"/>
      <c r="I76" s="1004"/>
      <c r="J76" s="1004"/>
      <c r="K76" s="1004"/>
      <c r="L76" s="1004"/>
      <c r="M76" s="1004"/>
      <c r="N76" s="1004"/>
      <c r="O76" s="1004"/>
      <c r="P76" s="1005"/>
      <c r="Q76" s="1006">
        <v>437</v>
      </c>
      <c r="R76" s="1000"/>
      <c r="S76" s="1000"/>
      <c r="T76" s="1000"/>
      <c r="U76" s="1000"/>
      <c r="V76" s="1000">
        <v>412</v>
      </c>
      <c r="W76" s="1000"/>
      <c r="X76" s="1000"/>
      <c r="Y76" s="1000"/>
      <c r="Z76" s="1000"/>
      <c r="AA76" s="1000">
        <v>25</v>
      </c>
      <c r="AB76" s="1000"/>
      <c r="AC76" s="1000"/>
      <c r="AD76" s="1000"/>
      <c r="AE76" s="1000"/>
      <c r="AF76" s="1000">
        <v>25</v>
      </c>
      <c r="AG76" s="1000"/>
      <c r="AH76" s="1000"/>
      <c r="AI76" s="1000"/>
      <c r="AJ76" s="1000"/>
      <c r="AK76" s="1000">
        <v>90</v>
      </c>
      <c r="AL76" s="1000"/>
      <c r="AM76" s="1000"/>
      <c r="AN76" s="1000"/>
      <c r="AO76" s="1000"/>
      <c r="AP76" s="1000" t="s">
        <v>555</v>
      </c>
      <c r="AQ76" s="1000"/>
      <c r="AR76" s="1000"/>
      <c r="AS76" s="1000"/>
      <c r="AT76" s="1000"/>
      <c r="AU76" s="1000" t="s">
        <v>555</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554</v>
      </c>
      <c r="C77" s="1004"/>
      <c r="D77" s="1004"/>
      <c r="E77" s="1004"/>
      <c r="F77" s="1004"/>
      <c r="G77" s="1004"/>
      <c r="H77" s="1004"/>
      <c r="I77" s="1004"/>
      <c r="J77" s="1004"/>
      <c r="K77" s="1004"/>
      <c r="L77" s="1004"/>
      <c r="M77" s="1004"/>
      <c r="N77" s="1004"/>
      <c r="O77" s="1004"/>
      <c r="P77" s="1005"/>
      <c r="Q77" s="1010">
        <v>10</v>
      </c>
      <c r="R77" s="1008"/>
      <c r="S77" s="1008"/>
      <c r="T77" s="1008"/>
      <c r="U77" s="1009"/>
      <c r="V77" s="1007">
        <v>7</v>
      </c>
      <c r="W77" s="1008"/>
      <c r="X77" s="1008"/>
      <c r="Y77" s="1008"/>
      <c r="Z77" s="1009"/>
      <c r="AA77" s="1007">
        <v>3</v>
      </c>
      <c r="AB77" s="1008"/>
      <c r="AC77" s="1008"/>
      <c r="AD77" s="1008"/>
      <c r="AE77" s="1009"/>
      <c r="AF77" s="1007">
        <v>3</v>
      </c>
      <c r="AG77" s="1008"/>
      <c r="AH77" s="1008"/>
      <c r="AI77" s="1008"/>
      <c r="AJ77" s="1009"/>
      <c r="AK77" s="1007" t="s">
        <v>555</v>
      </c>
      <c r="AL77" s="1008"/>
      <c r="AM77" s="1008"/>
      <c r="AN77" s="1008"/>
      <c r="AO77" s="1009"/>
      <c r="AP77" s="1007" t="s">
        <v>555</v>
      </c>
      <c r="AQ77" s="1008"/>
      <c r="AR77" s="1008"/>
      <c r="AS77" s="1008"/>
      <c r="AT77" s="1009"/>
      <c r="AU77" s="1007" t="s">
        <v>555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10"/>
      <c r="R82" s="1008"/>
      <c r="S82" s="1008"/>
      <c r="T82" s="1008"/>
      <c r="U82" s="1009"/>
      <c r="V82" s="1007"/>
      <c r="W82" s="1008"/>
      <c r="X82" s="1008"/>
      <c r="Y82" s="1008"/>
      <c r="Z82" s="1009"/>
      <c r="AA82" s="1007"/>
      <c r="AB82" s="1008"/>
      <c r="AC82" s="1008"/>
      <c r="AD82" s="1008"/>
      <c r="AE82" s="1009"/>
      <c r="AF82" s="1007"/>
      <c r="AG82" s="1008"/>
      <c r="AH82" s="1008"/>
      <c r="AI82" s="1008"/>
      <c r="AJ82" s="1009"/>
      <c r="AK82" s="1007"/>
      <c r="AL82" s="1008"/>
      <c r="AM82" s="1008"/>
      <c r="AN82" s="1008"/>
      <c r="AO82" s="1009"/>
      <c r="AP82" s="1007"/>
      <c r="AQ82" s="1008"/>
      <c r="AR82" s="1008"/>
      <c r="AS82" s="1008"/>
      <c r="AT82" s="1009"/>
      <c r="AU82" s="1007"/>
      <c r="AV82" s="1008"/>
      <c r="AW82" s="1008"/>
      <c r="AX82" s="1008"/>
      <c r="AY82" s="1009"/>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(102768+150684+50334+40563+1374257+217651+38488+14954105+25152+2808)/1000</f>
        <v>16956.810000000001</v>
      </c>
      <c r="AG88" s="988"/>
      <c r="AH88" s="988"/>
      <c r="AI88" s="988"/>
      <c r="AJ88" s="988"/>
      <c r="AK88" s="992"/>
      <c r="AL88" s="992"/>
      <c r="AM88" s="992"/>
      <c r="AN88" s="992"/>
      <c r="AO88" s="992"/>
      <c r="AP88" s="988">
        <f>(797317+1431074)/1000</f>
        <v>2228.3910000000001</v>
      </c>
      <c r="AQ88" s="988"/>
      <c r="AR88" s="988"/>
      <c r="AS88" s="988"/>
      <c r="AT88" s="988"/>
      <c r="AU88" s="988">
        <f>(668319+478788)/1000</f>
        <v>1147.107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288</v>
      </c>
      <c r="AG109" s="923"/>
      <c r="AH109" s="923"/>
      <c r="AI109" s="923"/>
      <c r="AJ109" s="924"/>
      <c r="AK109" s="925" t="s">
        <v>287</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288</v>
      </c>
      <c r="BW109" s="923"/>
      <c r="BX109" s="923"/>
      <c r="BY109" s="923"/>
      <c r="BZ109" s="924"/>
      <c r="CA109" s="925" t="s">
        <v>287</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288</v>
      </c>
      <c r="DM109" s="923"/>
      <c r="DN109" s="923"/>
      <c r="DO109" s="923"/>
      <c r="DP109" s="924"/>
      <c r="DQ109" s="925" t="s">
        <v>287</v>
      </c>
      <c r="DR109" s="923"/>
      <c r="DS109" s="923"/>
      <c r="DT109" s="923"/>
      <c r="DU109" s="924"/>
      <c r="DV109" s="925" t="s">
        <v>413</v>
      </c>
      <c r="DW109" s="923"/>
      <c r="DX109" s="923"/>
      <c r="DY109" s="923"/>
      <c r="DZ109" s="954"/>
    </row>
    <row r="110" spans="1:131" s="199" customFormat="1" ht="26.25" customHeight="1">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5089364</v>
      </c>
      <c r="AB110" s="916"/>
      <c r="AC110" s="916"/>
      <c r="AD110" s="916"/>
      <c r="AE110" s="917"/>
      <c r="AF110" s="918">
        <v>4678393</v>
      </c>
      <c r="AG110" s="916"/>
      <c r="AH110" s="916"/>
      <c r="AI110" s="916"/>
      <c r="AJ110" s="917"/>
      <c r="AK110" s="918">
        <v>4604858</v>
      </c>
      <c r="AL110" s="916"/>
      <c r="AM110" s="916"/>
      <c r="AN110" s="916"/>
      <c r="AO110" s="917"/>
      <c r="AP110" s="919">
        <v>17.100000000000001</v>
      </c>
      <c r="AQ110" s="920"/>
      <c r="AR110" s="920"/>
      <c r="AS110" s="920"/>
      <c r="AT110" s="921"/>
      <c r="AU110" s="955" t="s">
        <v>62</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47259392</v>
      </c>
      <c r="BR110" s="863"/>
      <c r="BS110" s="863"/>
      <c r="BT110" s="863"/>
      <c r="BU110" s="863"/>
      <c r="BV110" s="863">
        <v>48136085</v>
      </c>
      <c r="BW110" s="863"/>
      <c r="BX110" s="863"/>
      <c r="BY110" s="863"/>
      <c r="BZ110" s="863"/>
      <c r="CA110" s="863">
        <v>47005789</v>
      </c>
      <c r="CB110" s="863"/>
      <c r="CC110" s="863"/>
      <c r="CD110" s="863"/>
      <c r="CE110" s="863"/>
      <c r="CF110" s="887">
        <v>174.5</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85326</v>
      </c>
      <c r="BR111" s="835"/>
      <c r="BS111" s="835"/>
      <c r="BT111" s="835"/>
      <c r="BU111" s="835"/>
      <c r="BV111" s="835">
        <v>69673</v>
      </c>
      <c r="BW111" s="835"/>
      <c r="BX111" s="835"/>
      <c r="BY111" s="835"/>
      <c r="BZ111" s="835"/>
      <c r="CA111" s="835">
        <v>53343</v>
      </c>
      <c r="CB111" s="835"/>
      <c r="CC111" s="835"/>
      <c r="CD111" s="835"/>
      <c r="CE111" s="835"/>
      <c r="CF111" s="896">
        <v>0.2</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85326</v>
      </c>
      <c r="DH111" s="835"/>
      <c r="DI111" s="835"/>
      <c r="DJ111" s="835"/>
      <c r="DK111" s="835"/>
      <c r="DL111" s="835">
        <v>69673</v>
      </c>
      <c r="DM111" s="835"/>
      <c r="DN111" s="835"/>
      <c r="DO111" s="835"/>
      <c r="DP111" s="835"/>
      <c r="DQ111" s="835">
        <v>53343</v>
      </c>
      <c r="DR111" s="835"/>
      <c r="DS111" s="835"/>
      <c r="DT111" s="835"/>
      <c r="DU111" s="835"/>
      <c r="DV111" s="812">
        <v>0.2</v>
      </c>
      <c r="DW111" s="812"/>
      <c r="DX111" s="812"/>
      <c r="DY111" s="812"/>
      <c r="DZ111" s="813"/>
    </row>
    <row r="112" spans="1:131" s="199" customFormat="1" ht="26.25" customHeight="1">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24913675</v>
      </c>
      <c r="BR112" s="835"/>
      <c r="BS112" s="835"/>
      <c r="BT112" s="835"/>
      <c r="BU112" s="835"/>
      <c r="BV112" s="835">
        <v>24359238</v>
      </c>
      <c r="BW112" s="835"/>
      <c r="BX112" s="835"/>
      <c r="BY112" s="835"/>
      <c r="BZ112" s="835"/>
      <c r="CA112" s="835">
        <v>23795445</v>
      </c>
      <c r="CB112" s="835"/>
      <c r="CC112" s="835"/>
      <c r="CD112" s="835"/>
      <c r="CE112" s="835"/>
      <c r="CF112" s="896">
        <v>88.3</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1308731</v>
      </c>
      <c r="AB113" s="944"/>
      <c r="AC113" s="944"/>
      <c r="AD113" s="944"/>
      <c r="AE113" s="945"/>
      <c r="AF113" s="946">
        <v>1252100</v>
      </c>
      <c r="AG113" s="944"/>
      <c r="AH113" s="944"/>
      <c r="AI113" s="944"/>
      <c r="AJ113" s="945"/>
      <c r="AK113" s="946">
        <v>1194413</v>
      </c>
      <c r="AL113" s="944"/>
      <c r="AM113" s="944"/>
      <c r="AN113" s="944"/>
      <c r="AO113" s="945"/>
      <c r="AP113" s="947">
        <v>4.4000000000000004</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1356923</v>
      </c>
      <c r="BR113" s="835"/>
      <c r="BS113" s="835"/>
      <c r="BT113" s="835"/>
      <c r="BU113" s="835"/>
      <c r="BV113" s="835">
        <v>1250392</v>
      </c>
      <c r="BW113" s="835"/>
      <c r="BX113" s="835"/>
      <c r="BY113" s="835"/>
      <c r="BZ113" s="835"/>
      <c r="CA113" s="835">
        <v>1147107</v>
      </c>
      <c r="CB113" s="835"/>
      <c r="CC113" s="835"/>
      <c r="CD113" s="835"/>
      <c r="CE113" s="835"/>
      <c r="CF113" s="896">
        <v>4.3</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283701</v>
      </c>
      <c r="AB114" s="798"/>
      <c r="AC114" s="798"/>
      <c r="AD114" s="798"/>
      <c r="AE114" s="799"/>
      <c r="AF114" s="800">
        <v>168330</v>
      </c>
      <c r="AG114" s="798"/>
      <c r="AH114" s="798"/>
      <c r="AI114" s="798"/>
      <c r="AJ114" s="799"/>
      <c r="AK114" s="800">
        <v>231461</v>
      </c>
      <c r="AL114" s="798"/>
      <c r="AM114" s="798"/>
      <c r="AN114" s="798"/>
      <c r="AO114" s="799"/>
      <c r="AP114" s="845">
        <v>0.9</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4819994</v>
      </c>
      <c r="BR114" s="835"/>
      <c r="BS114" s="835"/>
      <c r="BT114" s="835"/>
      <c r="BU114" s="835"/>
      <c r="BV114" s="835">
        <v>4232393</v>
      </c>
      <c r="BW114" s="835"/>
      <c r="BX114" s="835"/>
      <c r="BY114" s="835"/>
      <c r="BZ114" s="835"/>
      <c r="CA114" s="835">
        <v>4275638</v>
      </c>
      <c r="CB114" s="835"/>
      <c r="CC114" s="835"/>
      <c r="CD114" s="835"/>
      <c r="CE114" s="835"/>
      <c r="CF114" s="896">
        <v>15.9</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19867</v>
      </c>
      <c r="AB115" s="944"/>
      <c r="AC115" s="944"/>
      <c r="AD115" s="944"/>
      <c r="AE115" s="945"/>
      <c r="AF115" s="946">
        <v>19511</v>
      </c>
      <c r="AG115" s="944"/>
      <c r="AH115" s="944"/>
      <c r="AI115" s="944"/>
      <c r="AJ115" s="945"/>
      <c r="AK115" s="946">
        <v>19526</v>
      </c>
      <c r="AL115" s="944"/>
      <c r="AM115" s="944"/>
      <c r="AN115" s="944"/>
      <c r="AO115" s="945"/>
      <c r="AP115" s="947">
        <v>0.1</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v>1076</v>
      </c>
      <c r="BW115" s="835"/>
      <c r="BX115" s="835"/>
      <c r="BY115" s="835"/>
      <c r="BZ115" s="835"/>
      <c r="CA115" s="835" t="s">
        <v>113</v>
      </c>
      <c r="CB115" s="835"/>
      <c r="CC115" s="835"/>
      <c r="CD115" s="835"/>
      <c r="CE115" s="835"/>
      <c r="CF115" s="896" t="s">
        <v>113</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6701663</v>
      </c>
      <c r="AB117" s="930"/>
      <c r="AC117" s="930"/>
      <c r="AD117" s="930"/>
      <c r="AE117" s="931"/>
      <c r="AF117" s="932">
        <v>6118334</v>
      </c>
      <c r="AG117" s="930"/>
      <c r="AH117" s="930"/>
      <c r="AI117" s="930"/>
      <c r="AJ117" s="931"/>
      <c r="AK117" s="932">
        <v>6050258</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288</v>
      </c>
      <c r="AG118" s="923"/>
      <c r="AH118" s="923"/>
      <c r="AI118" s="923"/>
      <c r="AJ118" s="924"/>
      <c r="AK118" s="925" t="s">
        <v>287</v>
      </c>
      <c r="AL118" s="923"/>
      <c r="AM118" s="923"/>
      <c r="AN118" s="923"/>
      <c r="AO118" s="924"/>
      <c r="AP118" s="926" t="s">
        <v>413</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443</v>
      </c>
      <c r="BP119" s="899"/>
      <c r="BQ119" s="903">
        <v>78435310</v>
      </c>
      <c r="BR119" s="866"/>
      <c r="BS119" s="866"/>
      <c r="BT119" s="866"/>
      <c r="BU119" s="866"/>
      <c r="BV119" s="866">
        <v>78048857</v>
      </c>
      <c r="BW119" s="866"/>
      <c r="BX119" s="866"/>
      <c r="BY119" s="866"/>
      <c r="BZ119" s="866"/>
      <c r="CA119" s="866">
        <v>76277322</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19495</v>
      </c>
      <c r="AB120" s="798"/>
      <c r="AC120" s="798"/>
      <c r="AD120" s="798"/>
      <c r="AE120" s="799"/>
      <c r="AF120" s="800">
        <v>19511</v>
      </c>
      <c r="AG120" s="798"/>
      <c r="AH120" s="798"/>
      <c r="AI120" s="798"/>
      <c r="AJ120" s="799"/>
      <c r="AK120" s="800">
        <v>19526</v>
      </c>
      <c r="AL120" s="798"/>
      <c r="AM120" s="798"/>
      <c r="AN120" s="798"/>
      <c r="AO120" s="799"/>
      <c r="AP120" s="845">
        <v>0.1</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8193711</v>
      </c>
      <c r="BR120" s="863"/>
      <c r="BS120" s="863"/>
      <c r="BT120" s="863"/>
      <c r="BU120" s="863"/>
      <c r="BV120" s="863">
        <v>9334783</v>
      </c>
      <c r="BW120" s="863"/>
      <c r="BX120" s="863"/>
      <c r="BY120" s="863"/>
      <c r="BZ120" s="863"/>
      <c r="CA120" s="863">
        <v>10419815</v>
      </c>
      <c r="CB120" s="863"/>
      <c r="CC120" s="863"/>
      <c r="CD120" s="863"/>
      <c r="CE120" s="863"/>
      <c r="CF120" s="887">
        <v>38.700000000000003</v>
      </c>
      <c r="CG120" s="888"/>
      <c r="CH120" s="888"/>
      <c r="CI120" s="888"/>
      <c r="CJ120" s="888"/>
      <c r="CK120" s="889" t="s">
        <v>447</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19899415</v>
      </c>
      <c r="DH120" s="863"/>
      <c r="DI120" s="863"/>
      <c r="DJ120" s="863"/>
      <c r="DK120" s="863"/>
      <c r="DL120" s="863">
        <v>19550516</v>
      </c>
      <c r="DM120" s="863"/>
      <c r="DN120" s="863"/>
      <c r="DO120" s="863"/>
      <c r="DP120" s="863"/>
      <c r="DQ120" s="863">
        <v>19135143</v>
      </c>
      <c r="DR120" s="863"/>
      <c r="DS120" s="863"/>
      <c r="DT120" s="863"/>
      <c r="DU120" s="863"/>
      <c r="DV120" s="864">
        <v>71</v>
      </c>
      <c r="DW120" s="864"/>
      <c r="DX120" s="864"/>
      <c r="DY120" s="864"/>
      <c r="DZ120" s="865"/>
    </row>
    <row r="121" spans="1:130" s="199" customFormat="1" ht="26.25" customHeight="1">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372</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9065570</v>
      </c>
      <c r="BR121" s="835"/>
      <c r="BS121" s="835"/>
      <c r="BT121" s="835"/>
      <c r="BU121" s="835"/>
      <c r="BV121" s="835">
        <v>9890107</v>
      </c>
      <c r="BW121" s="835"/>
      <c r="BX121" s="835"/>
      <c r="BY121" s="835"/>
      <c r="BZ121" s="835"/>
      <c r="CA121" s="835">
        <v>10139380</v>
      </c>
      <c r="CB121" s="835"/>
      <c r="CC121" s="835"/>
      <c r="CD121" s="835"/>
      <c r="CE121" s="835"/>
      <c r="CF121" s="896">
        <v>37.6</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4959505</v>
      </c>
      <c r="DH121" s="835"/>
      <c r="DI121" s="835"/>
      <c r="DJ121" s="835"/>
      <c r="DK121" s="835"/>
      <c r="DL121" s="835">
        <v>4808722</v>
      </c>
      <c r="DM121" s="835"/>
      <c r="DN121" s="835"/>
      <c r="DO121" s="835"/>
      <c r="DP121" s="835"/>
      <c r="DQ121" s="835">
        <v>4660302</v>
      </c>
      <c r="DR121" s="835"/>
      <c r="DS121" s="835"/>
      <c r="DT121" s="835"/>
      <c r="DU121" s="835"/>
      <c r="DV121" s="812">
        <v>17.3</v>
      </c>
      <c r="DW121" s="812"/>
      <c r="DX121" s="812"/>
      <c r="DY121" s="812"/>
      <c r="DZ121" s="813"/>
    </row>
    <row r="122" spans="1:130" s="199" customFormat="1" ht="26.25" customHeight="1">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47316541</v>
      </c>
      <c r="BR122" s="866"/>
      <c r="BS122" s="866"/>
      <c r="BT122" s="866"/>
      <c r="BU122" s="866"/>
      <c r="BV122" s="866">
        <v>45333649</v>
      </c>
      <c r="BW122" s="866"/>
      <c r="BX122" s="866"/>
      <c r="BY122" s="866"/>
      <c r="BZ122" s="866"/>
      <c r="CA122" s="866">
        <v>44803887</v>
      </c>
      <c r="CB122" s="866"/>
      <c r="CC122" s="866"/>
      <c r="CD122" s="866"/>
      <c r="CE122" s="866"/>
      <c r="CF122" s="867">
        <v>166.3</v>
      </c>
      <c r="CG122" s="868"/>
      <c r="CH122" s="868"/>
      <c r="CI122" s="868"/>
      <c r="CJ122" s="868"/>
      <c r="CK122" s="890"/>
      <c r="CL122" s="876"/>
      <c r="CM122" s="876"/>
      <c r="CN122" s="876"/>
      <c r="CO122" s="877"/>
      <c r="CP122" s="856" t="s">
        <v>451</v>
      </c>
      <c r="CQ122" s="857"/>
      <c r="CR122" s="857"/>
      <c r="CS122" s="857"/>
      <c r="CT122" s="857"/>
      <c r="CU122" s="857"/>
      <c r="CV122" s="857"/>
      <c r="CW122" s="857"/>
      <c r="CX122" s="857"/>
      <c r="CY122" s="857"/>
      <c r="CZ122" s="857"/>
      <c r="DA122" s="857"/>
      <c r="DB122" s="857"/>
      <c r="DC122" s="857"/>
      <c r="DD122" s="857"/>
      <c r="DE122" s="857"/>
      <c r="DF122" s="858"/>
      <c r="DG122" s="834" t="s">
        <v>452</v>
      </c>
      <c r="DH122" s="835"/>
      <c r="DI122" s="835"/>
      <c r="DJ122" s="835"/>
      <c r="DK122" s="835"/>
      <c r="DL122" s="835" t="s">
        <v>452</v>
      </c>
      <c r="DM122" s="835"/>
      <c r="DN122" s="835"/>
      <c r="DO122" s="835"/>
      <c r="DP122" s="835"/>
      <c r="DQ122" s="835" t="s">
        <v>452</v>
      </c>
      <c r="DR122" s="835"/>
      <c r="DS122" s="835"/>
      <c r="DT122" s="835"/>
      <c r="DU122" s="835"/>
      <c r="DV122" s="812" t="s">
        <v>452</v>
      </c>
      <c r="DW122" s="812"/>
      <c r="DX122" s="812"/>
      <c r="DY122" s="812"/>
      <c r="DZ122" s="813"/>
    </row>
    <row r="123" spans="1:130" s="199" customFormat="1" ht="26.25" customHeight="1">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452</v>
      </c>
      <c r="AB123" s="798"/>
      <c r="AC123" s="798"/>
      <c r="AD123" s="798"/>
      <c r="AE123" s="799"/>
      <c r="AF123" s="800" t="s">
        <v>452</v>
      </c>
      <c r="AG123" s="798"/>
      <c r="AH123" s="798"/>
      <c r="AI123" s="798"/>
      <c r="AJ123" s="799"/>
      <c r="AK123" s="800" t="s">
        <v>452</v>
      </c>
      <c r="AL123" s="798"/>
      <c r="AM123" s="798"/>
      <c r="AN123" s="798"/>
      <c r="AO123" s="799"/>
      <c r="AP123" s="845" t="s">
        <v>452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453</v>
      </c>
      <c r="BP123" s="899"/>
      <c r="BQ123" s="853">
        <v>64575822</v>
      </c>
      <c r="BR123" s="854"/>
      <c r="BS123" s="854"/>
      <c r="BT123" s="854"/>
      <c r="BU123" s="854"/>
      <c r="BV123" s="854">
        <v>64558539</v>
      </c>
      <c r="BW123" s="854"/>
      <c r="BX123" s="854"/>
      <c r="BY123" s="854"/>
      <c r="BZ123" s="854"/>
      <c r="CA123" s="854">
        <v>65363082</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v>54755</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51.5</v>
      </c>
      <c r="BR124" s="852"/>
      <c r="BS124" s="852"/>
      <c r="BT124" s="852"/>
      <c r="BU124" s="852"/>
      <c r="BV124" s="852">
        <v>49.9</v>
      </c>
      <c r="BW124" s="852"/>
      <c r="BX124" s="852"/>
      <c r="BY124" s="852"/>
      <c r="BZ124" s="852"/>
      <c r="CA124" s="852">
        <v>40.5</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624896</v>
      </c>
      <c r="AB128" s="819"/>
      <c r="AC128" s="819"/>
      <c r="AD128" s="819"/>
      <c r="AE128" s="820"/>
      <c r="AF128" s="821">
        <v>632306</v>
      </c>
      <c r="AG128" s="819"/>
      <c r="AH128" s="819"/>
      <c r="AI128" s="819"/>
      <c r="AJ128" s="820"/>
      <c r="AK128" s="821">
        <v>578900</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113</v>
      </c>
      <c r="BG128" s="805"/>
      <c r="BH128" s="805"/>
      <c r="BI128" s="805"/>
      <c r="BJ128" s="805"/>
      <c r="BK128" s="805"/>
      <c r="BL128" s="828"/>
      <c r="BM128" s="804">
        <v>11.78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v>1076</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30606128</v>
      </c>
      <c r="AB129" s="798"/>
      <c r="AC129" s="798"/>
      <c r="AD129" s="798"/>
      <c r="AE129" s="799"/>
      <c r="AF129" s="800">
        <v>30470514</v>
      </c>
      <c r="AG129" s="798"/>
      <c r="AH129" s="798"/>
      <c r="AI129" s="798"/>
      <c r="AJ129" s="799"/>
      <c r="AK129" s="800">
        <v>30469708</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113</v>
      </c>
      <c r="BG129" s="788"/>
      <c r="BH129" s="788"/>
      <c r="BI129" s="788"/>
      <c r="BJ129" s="788"/>
      <c r="BK129" s="788"/>
      <c r="BL129" s="789"/>
      <c r="BM129" s="787">
        <v>16.78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3696848</v>
      </c>
      <c r="AB130" s="798"/>
      <c r="AC130" s="798"/>
      <c r="AD130" s="798"/>
      <c r="AE130" s="799"/>
      <c r="AF130" s="800">
        <v>3438878</v>
      </c>
      <c r="AG130" s="798"/>
      <c r="AH130" s="798"/>
      <c r="AI130" s="798"/>
      <c r="AJ130" s="799"/>
      <c r="AK130" s="800">
        <v>3529332</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7.8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26909280</v>
      </c>
      <c r="AB131" s="781"/>
      <c r="AC131" s="781"/>
      <c r="AD131" s="781"/>
      <c r="AE131" s="782"/>
      <c r="AF131" s="783">
        <v>27031636</v>
      </c>
      <c r="AG131" s="781"/>
      <c r="AH131" s="781"/>
      <c r="AI131" s="781"/>
      <c r="AJ131" s="782"/>
      <c r="AK131" s="783">
        <v>26940376</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v>40.5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8.8442314320000008</v>
      </c>
      <c r="AB132" s="761"/>
      <c r="AC132" s="761"/>
      <c r="AD132" s="761"/>
      <c r="AE132" s="762"/>
      <c r="AF132" s="763">
        <v>7.5731635329999998</v>
      </c>
      <c r="AG132" s="761"/>
      <c r="AH132" s="761"/>
      <c r="AI132" s="761"/>
      <c r="AJ132" s="762"/>
      <c r="AK132" s="763">
        <v>7.2086076300000004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9</v>
      </c>
      <c r="AB133" s="740"/>
      <c r="AC133" s="740"/>
      <c r="AD133" s="740"/>
      <c r="AE133" s="741"/>
      <c r="AF133" s="739">
        <v>8.3000000000000007</v>
      </c>
      <c r="AG133" s="740"/>
      <c r="AH133" s="740"/>
      <c r="AI133" s="740"/>
      <c r="AJ133" s="741"/>
      <c r="AK133" s="739">
        <v>7.8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P53" sqref="P5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5" t="s">
        <v>481</v>
      </c>
      <c r="L7" s="256"/>
      <c r="M7" s="257" t="s">
        <v>482</v>
      </c>
      <c r="N7" s="258"/>
    </row>
    <row r="8" spans="1:16">
      <c r="A8" s="250"/>
      <c r="B8" s="246"/>
      <c r="C8" s="246"/>
      <c r="D8" s="246"/>
      <c r="E8" s="246"/>
      <c r="F8" s="246"/>
      <c r="G8" s="259"/>
      <c r="H8" s="260"/>
      <c r="I8" s="260"/>
      <c r="J8" s="261"/>
      <c r="K8" s="1156"/>
      <c r="L8" s="262" t="s">
        <v>483</v>
      </c>
      <c r="M8" s="263" t="s">
        <v>484</v>
      </c>
      <c r="N8" s="264" t="s">
        <v>485</v>
      </c>
    </row>
    <row r="9" spans="1:16">
      <c r="A9" s="250"/>
      <c r="B9" s="246"/>
      <c r="C9" s="246"/>
      <c r="D9" s="246"/>
      <c r="E9" s="246"/>
      <c r="F9" s="246"/>
      <c r="G9" s="1169" t="s">
        <v>486</v>
      </c>
      <c r="H9" s="1170"/>
      <c r="I9" s="1170"/>
      <c r="J9" s="1171"/>
      <c r="K9" s="265">
        <v>7258050</v>
      </c>
      <c r="L9" s="266">
        <v>47057</v>
      </c>
      <c r="M9" s="267">
        <v>56186</v>
      </c>
      <c r="N9" s="268">
        <v>-16.2</v>
      </c>
    </row>
    <row r="10" spans="1:16">
      <c r="A10" s="250"/>
      <c r="B10" s="246"/>
      <c r="C10" s="246"/>
      <c r="D10" s="246"/>
      <c r="E10" s="246"/>
      <c r="F10" s="246"/>
      <c r="G10" s="1169" t="s">
        <v>487</v>
      </c>
      <c r="H10" s="1170"/>
      <c r="I10" s="1170"/>
      <c r="J10" s="1171"/>
      <c r="K10" s="269">
        <v>345187</v>
      </c>
      <c r="L10" s="270">
        <v>2238</v>
      </c>
      <c r="M10" s="271">
        <v>3767</v>
      </c>
      <c r="N10" s="272">
        <v>-40.6</v>
      </c>
    </row>
    <row r="11" spans="1:16" ht="13.5" customHeight="1">
      <c r="A11" s="250"/>
      <c r="B11" s="246"/>
      <c r="C11" s="246"/>
      <c r="D11" s="246"/>
      <c r="E11" s="246"/>
      <c r="F11" s="246"/>
      <c r="G11" s="1169" t="s">
        <v>488</v>
      </c>
      <c r="H11" s="1170"/>
      <c r="I11" s="1170"/>
      <c r="J11" s="1171"/>
      <c r="K11" s="269">
        <v>1912141</v>
      </c>
      <c r="L11" s="270">
        <v>12397</v>
      </c>
      <c r="M11" s="271">
        <v>1509</v>
      </c>
      <c r="N11" s="272">
        <v>721.5</v>
      </c>
    </row>
    <row r="12" spans="1:16" ht="13.5" customHeight="1">
      <c r="A12" s="250"/>
      <c r="B12" s="246"/>
      <c r="C12" s="246"/>
      <c r="D12" s="246"/>
      <c r="E12" s="246"/>
      <c r="F12" s="246"/>
      <c r="G12" s="1169" t="s">
        <v>489</v>
      </c>
      <c r="H12" s="1170"/>
      <c r="I12" s="1170"/>
      <c r="J12" s="1171"/>
      <c r="K12" s="269" t="s">
        <v>490</v>
      </c>
      <c r="L12" s="270" t="s">
        <v>490</v>
      </c>
      <c r="M12" s="271">
        <v>918</v>
      </c>
      <c r="N12" s="272" t="s">
        <v>490</v>
      </c>
    </row>
    <row r="13" spans="1:16" ht="13.5" customHeight="1">
      <c r="A13" s="250"/>
      <c r="B13" s="246"/>
      <c r="C13" s="246"/>
      <c r="D13" s="246"/>
      <c r="E13" s="246"/>
      <c r="F13" s="246"/>
      <c r="G13" s="1169" t="s">
        <v>491</v>
      </c>
      <c r="H13" s="1170"/>
      <c r="I13" s="1170"/>
      <c r="J13" s="1171"/>
      <c r="K13" s="269" t="s">
        <v>490</v>
      </c>
      <c r="L13" s="270" t="s">
        <v>490</v>
      </c>
      <c r="M13" s="271">
        <v>18</v>
      </c>
      <c r="N13" s="272" t="s">
        <v>490</v>
      </c>
    </row>
    <row r="14" spans="1:16" ht="13.5" customHeight="1">
      <c r="A14" s="250"/>
      <c r="B14" s="246"/>
      <c r="C14" s="246"/>
      <c r="D14" s="246"/>
      <c r="E14" s="246"/>
      <c r="F14" s="246"/>
      <c r="G14" s="1169" t="s">
        <v>492</v>
      </c>
      <c r="H14" s="1170"/>
      <c r="I14" s="1170"/>
      <c r="J14" s="1171"/>
      <c r="K14" s="269">
        <v>469432</v>
      </c>
      <c r="L14" s="270">
        <v>3043</v>
      </c>
      <c r="M14" s="271">
        <v>2305</v>
      </c>
      <c r="N14" s="272">
        <v>32</v>
      </c>
    </row>
    <row r="15" spans="1:16" ht="13.5" customHeight="1">
      <c r="A15" s="250"/>
      <c r="B15" s="246"/>
      <c r="C15" s="246"/>
      <c r="D15" s="246"/>
      <c r="E15" s="246"/>
      <c r="F15" s="246"/>
      <c r="G15" s="1169" t="s">
        <v>493</v>
      </c>
      <c r="H15" s="1170"/>
      <c r="I15" s="1170"/>
      <c r="J15" s="1171"/>
      <c r="K15" s="269">
        <v>122883</v>
      </c>
      <c r="L15" s="270">
        <v>797</v>
      </c>
      <c r="M15" s="271">
        <v>1282</v>
      </c>
      <c r="N15" s="272">
        <v>-37.799999999999997</v>
      </c>
    </row>
    <row r="16" spans="1:16">
      <c r="A16" s="250"/>
      <c r="B16" s="246"/>
      <c r="C16" s="246"/>
      <c r="D16" s="246"/>
      <c r="E16" s="246"/>
      <c r="F16" s="246"/>
      <c r="G16" s="1172" t="s">
        <v>494</v>
      </c>
      <c r="H16" s="1173"/>
      <c r="I16" s="1173"/>
      <c r="J16" s="1174"/>
      <c r="K16" s="270">
        <v>-690853</v>
      </c>
      <c r="L16" s="270">
        <v>-4479</v>
      </c>
      <c r="M16" s="271">
        <v>-4349</v>
      </c>
      <c r="N16" s="272">
        <v>3</v>
      </c>
    </row>
    <row r="17" spans="1:16">
      <c r="A17" s="250"/>
      <c r="B17" s="246"/>
      <c r="C17" s="246"/>
      <c r="D17" s="246"/>
      <c r="E17" s="246"/>
      <c r="F17" s="246"/>
      <c r="G17" s="1172" t="s">
        <v>171</v>
      </c>
      <c r="H17" s="1173"/>
      <c r="I17" s="1173"/>
      <c r="J17" s="1174"/>
      <c r="K17" s="270">
        <v>9416840</v>
      </c>
      <c r="L17" s="270">
        <v>61053</v>
      </c>
      <c r="M17" s="271">
        <v>61636</v>
      </c>
      <c r="N17" s="272">
        <v>-0.9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66" t="s">
        <v>499</v>
      </c>
      <c r="H21" s="1167"/>
      <c r="I21" s="1167"/>
      <c r="J21" s="1168"/>
      <c r="K21" s="282">
        <v>5.19</v>
      </c>
      <c r="L21" s="283">
        <v>6.07</v>
      </c>
      <c r="M21" s="284">
        <v>-0.88</v>
      </c>
      <c r="N21" s="251"/>
      <c r="O21" s="285"/>
      <c r="P21" s="281"/>
    </row>
    <row r="22" spans="1:16" s="286" customFormat="1">
      <c r="A22" s="281"/>
      <c r="B22" s="251"/>
      <c r="C22" s="251"/>
      <c r="D22" s="251"/>
      <c r="E22" s="251"/>
      <c r="F22" s="251"/>
      <c r="G22" s="1166" t="s">
        <v>500</v>
      </c>
      <c r="H22" s="1167"/>
      <c r="I22" s="1167"/>
      <c r="J22" s="1168"/>
      <c r="K22" s="287">
        <v>97</v>
      </c>
      <c r="L22" s="288">
        <v>100.6</v>
      </c>
      <c r="M22" s="289">
        <v>-3.6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5" t="s">
        <v>481</v>
      </c>
      <c r="L30" s="256"/>
      <c r="M30" s="257" t="s">
        <v>482</v>
      </c>
      <c r="N30" s="258"/>
    </row>
    <row r="31" spans="1:16">
      <c r="A31" s="250"/>
      <c r="B31" s="246"/>
      <c r="C31" s="246"/>
      <c r="D31" s="246"/>
      <c r="E31" s="246"/>
      <c r="F31" s="246"/>
      <c r="G31" s="259"/>
      <c r="H31" s="260"/>
      <c r="I31" s="260"/>
      <c r="J31" s="261"/>
      <c r="K31" s="1156"/>
      <c r="L31" s="262" t="s">
        <v>483</v>
      </c>
      <c r="M31" s="263" t="s">
        <v>484</v>
      </c>
      <c r="N31" s="264" t="s">
        <v>485</v>
      </c>
    </row>
    <row r="32" spans="1:16" ht="27" customHeight="1">
      <c r="A32" s="250"/>
      <c r="B32" s="246"/>
      <c r="C32" s="246"/>
      <c r="D32" s="246"/>
      <c r="E32" s="246"/>
      <c r="F32" s="246"/>
      <c r="G32" s="1157" t="s">
        <v>504</v>
      </c>
      <c r="H32" s="1158"/>
      <c r="I32" s="1158"/>
      <c r="J32" s="1159"/>
      <c r="K32" s="296">
        <v>4604858</v>
      </c>
      <c r="L32" s="296">
        <v>29855</v>
      </c>
      <c r="M32" s="297">
        <v>26755</v>
      </c>
      <c r="N32" s="298">
        <v>11.6</v>
      </c>
    </row>
    <row r="33" spans="1:16" ht="13.5" customHeight="1">
      <c r="A33" s="250"/>
      <c r="B33" s="246"/>
      <c r="C33" s="246"/>
      <c r="D33" s="246"/>
      <c r="E33" s="246"/>
      <c r="F33" s="246"/>
      <c r="G33" s="1157" t="s">
        <v>505</v>
      </c>
      <c r="H33" s="1158"/>
      <c r="I33" s="1158"/>
      <c r="J33" s="1159"/>
      <c r="K33" s="296" t="s">
        <v>490</v>
      </c>
      <c r="L33" s="296" t="s">
        <v>490</v>
      </c>
      <c r="M33" s="297" t="s">
        <v>490</v>
      </c>
      <c r="N33" s="298" t="s">
        <v>490</v>
      </c>
    </row>
    <row r="34" spans="1:16" ht="27" customHeight="1">
      <c r="A34" s="250"/>
      <c r="B34" s="246"/>
      <c r="C34" s="246"/>
      <c r="D34" s="246"/>
      <c r="E34" s="246"/>
      <c r="F34" s="246"/>
      <c r="G34" s="1157" t="s">
        <v>506</v>
      </c>
      <c r="H34" s="1158"/>
      <c r="I34" s="1158"/>
      <c r="J34" s="1159"/>
      <c r="K34" s="296" t="s">
        <v>490</v>
      </c>
      <c r="L34" s="296" t="s">
        <v>490</v>
      </c>
      <c r="M34" s="297">
        <v>35</v>
      </c>
      <c r="N34" s="298" t="s">
        <v>490</v>
      </c>
    </row>
    <row r="35" spans="1:16" ht="27" customHeight="1">
      <c r="A35" s="250"/>
      <c r="B35" s="246"/>
      <c r="C35" s="246"/>
      <c r="D35" s="246"/>
      <c r="E35" s="246"/>
      <c r="F35" s="246"/>
      <c r="G35" s="1157" t="s">
        <v>507</v>
      </c>
      <c r="H35" s="1158"/>
      <c r="I35" s="1158"/>
      <c r="J35" s="1159"/>
      <c r="K35" s="296">
        <v>1194413</v>
      </c>
      <c r="L35" s="296">
        <v>7744</v>
      </c>
      <c r="M35" s="297">
        <v>6876</v>
      </c>
      <c r="N35" s="298">
        <v>12.6</v>
      </c>
    </row>
    <row r="36" spans="1:16" ht="27" customHeight="1">
      <c r="A36" s="250"/>
      <c r="B36" s="246"/>
      <c r="C36" s="246"/>
      <c r="D36" s="246"/>
      <c r="E36" s="246"/>
      <c r="F36" s="246"/>
      <c r="G36" s="1157" t="s">
        <v>508</v>
      </c>
      <c r="H36" s="1158"/>
      <c r="I36" s="1158"/>
      <c r="J36" s="1159"/>
      <c r="K36" s="296">
        <v>231461</v>
      </c>
      <c r="L36" s="296">
        <v>1501</v>
      </c>
      <c r="M36" s="297">
        <v>711</v>
      </c>
      <c r="N36" s="298">
        <v>111.1</v>
      </c>
    </row>
    <row r="37" spans="1:16" ht="13.5" customHeight="1">
      <c r="A37" s="250"/>
      <c r="B37" s="246"/>
      <c r="C37" s="246"/>
      <c r="D37" s="246"/>
      <c r="E37" s="246"/>
      <c r="F37" s="246"/>
      <c r="G37" s="1157" t="s">
        <v>509</v>
      </c>
      <c r="H37" s="1158"/>
      <c r="I37" s="1158"/>
      <c r="J37" s="1159"/>
      <c r="K37" s="296">
        <v>19526</v>
      </c>
      <c r="L37" s="296">
        <v>127</v>
      </c>
      <c r="M37" s="297">
        <v>1771</v>
      </c>
      <c r="N37" s="298">
        <v>-92.8</v>
      </c>
    </row>
    <row r="38" spans="1:16" ht="27" customHeight="1">
      <c r="A38" s="250"/>
      <c r="B38" s="246"/>
      <c r="C38" s="246"/>
      <c r="D38" s="246"/>
      <c r="E38" s="246"/>
      <c r="F38" s="246"/>
      <c r="G38" s="1160" t="s">
        <v>510</v>
      </c>
      <c r="H38" s="1161"/>
      <c r="I38" s="1161"/>
      <c r="J38" s="1162"/>
      <c r="K38" s="299" t="s">
        <v>490</v>
      </c>
      <c r="L38" s="299" t="s">
        <v>490</v>
      </c>
      <c r="M38" s="300">
        <v>0</v>
      </c>
      <c r="N38" s="301" t="s">
        <v>490</v>
      </c>
      <c r="O38" s="295"/>
    </row>
    <row r="39" spans="1:16">
      <c r="A39" s="250"/>
      <c r="B39" s="246"/>
      <c r="C39" s="246"/>
      <c r="D39" s="246"/>
      <c r="E39" s="246"/>
      <c r="F39" s="246"/>
      <c r="G39" s="1160" t="s">
        <v>511</v>
      </c>
      <c r="H39" s="1161"/>
      <c r="I39" s="1161"/>
      <c r="J39" s="1162"/>
      <c r="K39" s="302">
        <v>-578900</v>
      </c>
      <c r="L39" s="302">
        <v>-3753</v>
      </c>
      <c r="M39" s="303">
        <v>-7763</v>
      </c>
      <c r="N39" s="304">
        <v>-51.7</v>
      </c>
      <c r="O39" s="295"/>
    </row>
    <row r="40" spans="1:16" ht="27" customHeight="1">
      <c r="A40" s="250"/>
      <c r="B40" s="246"/>
      <c r="C40" s="246"/>
      <c r="D40" s="246"/>
      <c r="E40" s="246"/>
      <c r="F40" s="246"/>
      <c r="G40" s="1157" t="s">
        <v>512</v>
      </c>
      <c r="H40" s="1158"/>
      <c r="I40" s="1158"/>
      <c r="J40" s="1159"/>
      <c r="K40" s="302">
        <v>-3529332</v>
      </c>
      <c r="L40" s="302">
        <v>-22882</v>
      </c>
      <c r="M40" s="303">
        <v>-22050</v>
      </c>
      <c r="N40" s="304">
        <v>3.8</v>
      </c>
      <c r="O40" s="295"/>
    </row>
    <row r="41" spans="1:16">
      <c r="A41" s="250"/>
      <c r="B41" s="246"/>
      <c r="C41" s="246"/>
      <c r="D41" s="246"/>
      <c r="E41" s="246"/>
      <c r="F41" s="246"/>
      <c r="G41" s="1163" t="s">
        <v>282</v>
      </c>
      <c r="H41" s="1164"/>
      <c r="I41" s="1164"/>
      <c r="J41" s="1165"/>
      <c r="K41" s="296">
        <v>1942026</v>
      </c>
      <c r="L41" s="302">
        <v>12591</v>
      </c>
      <c r="M41" s="303">
        <v>6336</v>
      </c>
      <c r="N41" s="304">
        <v>98.7</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50" t="s">
        <v>481</v>
      </c>
      <c r="J49" s="1152" t="s">
        <v>516</v>
      </c>
      <c r="K49" s="1153"/>
      <c r="L49" s="1153"/>
      <c r="M49" s="1153"/>
      <c r="N49" s="1154"/>
    </row>
    <row r="50" spans="1:14">
      <c r="A50" s="250"/>
      <c r="B50" s="246"/>
      <c r="C50" s="246"/>
      <c r="D50" s="246"/>
      <c r="E50" s="246"/>
      <c r="F50" s="246"/>
      <c r="G50" s="314"/>
      <c r="H50" s="315"/>
      <c r="I50" s="1151"/>
      <c r="J50" s="316" t="s">
        <v>517</v>
      </c>
      <c r="K50" s="317" t="s">
        <v>518</v>
      </c>
      <c r="L50" s="318" t="s">
        <v>519</v>
      </c>
      <c r="M50" s="319" t="s">
        <v>520</v>
      </c>
      <c r="N50" s="320" t="s">
        <v>521</v>
      </c>
    </row>
    <row r="51" spans="1:14">
      <c r="A51" s="250"/>
      <c r="B51" s="246"/>
      <c r="C51" s="246"/>
      <c r="D51" s="246"/>
      <c r="E51" s="246"/>
      <c r="F51" s="246"/>
      <c r="G51" s="312" t="s">
        <v>522</v>
      </c>
      <c r="H51" s="313"/>
      <c r="I51" s="321">
        <v>3265486</v>
      </c>
      <c r="J51" s="322">
        <v>20999</v>
      </c>
      <c r="K51" s="323">
        <v>8.6999999999999993</v>
      </c>
      <c r="L51" s="324">
        <v>39425</v>
      </c>
      <c r="M51" s="325">
        <v>2.1</v>
      </c>
      <c r="N51" s="326">
        <v>6.6</v>
      </c>
    </row>
    <row r="52" spans="1:14">
      <c r="A52" s="250"/>
      <c r="B52" s="246"/>
      <c r="C52" s="246"/>
      <c r="D52" s="246"/>
      <c r="E52" s="246"/>
      <c r="F52" s="246"/>
      <c r="G52" s="327"/>
      <c r="H52" s="328" t="s">
        <v>523</v>
      </c>
      <c r="I52" s="329">
        <v>2064465</v>
      </c>
      <c r="J52" s="330">
        <v>13276</v>
      </c>
      <c r="K52" s="331">
        <v>-1.5</v>
      </c>
      <c r="L52" s="332">
        <v>22414</v>
      </c>
      <c r="M52" s="333">
        <v>-0.1</v>
      </c>
      <c r="N52" s="334">
        <v>-1.4</v>
      </c>
    </row>
    <row r="53" spans="1:14">
      <c r="A53" s="250"/>
      <c r="B53" s="246"/>
      <c r="C53" s="246"/>
      <c r="D53" s="246"/>
      <c r="E53" s="246"/>
      <c r="F53" s="246"/>
      <c r="G53" s="312" t="s">
        <v>524</v>
      </c>
      <c r="H53" s="313"/>
      <c r="I53" s="321">
        <v>4364841</v>
      </c>
      <c r="J53" s="322">
        <v>28132</v>
      </c>
      <c r="K53" s="323">
        <v>34</v>
      </c>
      <c r="L53" s="324">
        <v>43141</v>
      </c>
      <c r="M53" s="325">
        <v>9.4</v>
      </c>
      <c r="N53" s="326">
        <v>24.6</v>
      </c>
    </row>
    <row r="54" spans="1:14">
      <c r="A54" s="250"/>
      <c r="B54" s="246"/>
      <c r="C54" s="246"/>
      <c r="D54" s="246"/>
      <c r="E54" s="246"/>
      <c r="F54" s="246"/>
      <c r="G54" s="327"/>
      <c r="H54" s="328" t="s">
        <v>523</v>
      </c>
      <c r="I54" s="329">
        <v>2983456</v>
      </c>
      <c r="J54" s="330">
        <v>19229</v>
      </c>
      <c r="K54" s="331">
        <v>44.8</v>
      </c>
      <c r="L54" s="332">
        <v>21887</v>
      </c>
      <c r="M54" s="333">
        <v>-2.4</v>
      </c>
      <c r="N54" s="334">
        <v>47.2</v>
      </c>
    </row>
    <row r="55" spans="1:14">
      <c r="A55" s="250"/>
      <c r="B55" s="246"/>
      <c r="C55" s="246"/>
      <c r="D55" s="246"/>
      <c r="E55" s="246"/>
      <c r="F55" s="246"/>
      <c r="G55" s="312" t="s">
        <v>525</v>
      </c>
      <c r="H55" s="313"/>
      <c r="I55" s="321">
        <v>4691204</v>
      </c>
      <c r="J55" s="322">
        <v>30326</v>
      </c>
      <c r="K55" s="323">
        <v>7.8</v>
      </c>
      <c r="L55" s="324">
        <v>45117</v>
      </c>
      <c r="M55" s="325">
        <v>4.5999999999999996</v>
      </c>
      <c r="N55" s="326">
        <v>3.2</v>
      </c>
    </row>
    <row r="56" spans="1:14">
      <c r="A56" s="250"/>
      <c r="B56" s="246"/>
      <c r="C56" s="246"/>
      <c r="D56" s="246"/>
      <c r="E56" s="246"/>
      <c r="F56" s="246"/>
      <c r="G56" s="327"/>
      <c r="H56" s="328" t="s">
        <v>523</v>
      </c>
      <c r="I56" s="329">
        <v>2702020</v>
      </c>
      <c r="J56" s="330">
        <v>17467</v>
      </c>
      <c r="K56" s="331">
        <v>-9.1999999999999993</v>
      </c>
      <c r="L56" s="332">
        <v>25589</v>
      </c>
      <c r="M56" s="333">
        <v>16.899999999999999</v>
      </c>
      <c r="N56" s="334">
        <v>-26.1</v>
      </c>
    </row>
    <row r="57" spans="1:14">
      <c r="A57" s="250"/>
      <c r="B57" s="246"/>
      <c r="C57" s="246"/>
      <c r="D57" s="246"/>
      <c r="E57" s="246"/>
      <c r="F57" s="246"/>
      <c r="G57" s="312" t="s">
        <v>526</v>
      </c>
      <c r="H57" s="313"/>
      <c r="I57" s="321">
        <v>5544248</v>
      </c>
      <c r="J57" s="322">
        <v>35879</v>
      </c>
      <c r="K57" s="323">
        <v>18.3</v>
      </c>
      <c r="L57" s="324">
        <v>39951</v>
      </c>
      <c r="M57" s="325">
        <v>-11.5</v>
      </c>
      <c r="N57" s="326">
        <v>29.8</v>
      </c>
    </row>
    <row r="58" spans="1:14">
      <c r="A58" s="250"/>
      <c r="B58" s="246"/>
      <c r="C58" s="246"/>
      <c r="D58" s="246"/>
      <c r="E58" s="246"/>
      <c r="F58" s="246"/>
      <c r="G58" s="327"/>
      <c r="H58" s="328" t="s">
        <v>523</v>
      </c>
      <c r="I58" s="329">
        <v>2910321</v>
      </c>
      <c r="J58" s="330">
        <v>18834</v>
      </c>
      <c r="K58" s="331">
        <v>7.8</v>
      </c>
      <c r="L58" s="332">
        <v>22555</v>
      </c>
      <c r="M58" s="333">
        <v>-11.9</v>
      </c>
      <c r="N58" s="334">
        <v>19.7</v>
      </c>
    </row>
    <row r="59" spans="1:14">
      <c r="A59" s="250"/>
      <c r="B59" s="246"/>
      <c r="C59" s="246"/>
      <c r="D59" s="246"/>
      <c r="E59" s="246"/>
      <c r="F59" s="246"/>
      <c r="G59" s="312" t="s">
        <v>527</v>
      </c>
      <c r="H59" s="313"/>
      <c r="I59" s="321">
        <v>3681944</v>
      </c>
      <c r="J59" s="322">
        <v>23871</v>
      </c>
      <c r="K59" s="323">
        <v>-33.5</v>
      </c>
      <c r="L59" s="324">
        <v>39893</v>
      </c>
      <c r="M59" s="325">
        <v>-0.1</v>
      </c>
      <c r="N59" s="326">
        <v>-33.4</v>
      </c>
    </row>
    <row r="60" spans="1:14">
      <c r="A60" s="250"/>
      <c r="B60" s="246"/>
      <c r="C60" s="246"/>
      <c r="D60" s="246"/>
      <c r="E60" s="246"/>
      <c r="F60" s="246"/>
      <c r="G60" s="327"/>
      <c r="H60" s="328" t="s">
        <v>523</v>
      </c>
      <c r="I60" s="335">
        <v>1345088</v>
      </c>
      <c r="J60" s="330">
        <v>8721</v>
      </c>
      <c r="K60" s="331">
        <v>-53.7</v>
      </c>
      <c r="L60" s="332">
        <v>26170</v>
      </c>
      <c r="M60" s="333">
        <v>16</v>
      </c>
      <c r="N60" s="334">
        <v>-69.7</v>
      </c>
    </row>
    <row r="61" spans="1:14">
      <c r="A61" s="250"/>
      <c r="B61" s="246"/>
      <c r="C61" s="246"/>
      <c r="D61" s="246"/>
      <c r="E61" s="246"/>
      <c r="F61" s="246"/>
      <c r="G61" s="312" t="s">
        <v>528</v>
      </c>
      <c r="H61" s="336"/>
      <c r="I61" s="337">
        <v>4309545</v>
      </c>
      <c r="J61" s="338">
        <v>27841</v>
      </c>
      <c r="K61" s="339">
        <v>7.1</v>
      </c>
      <c r="L61" s="340">
        <v>41505</v>
      </c>
      <c r="M61" s="341">
        <v>0.9</v>
      </c>
      <c r="N61" s="326">
        <v>6.2</v>
      </c>
    </row>
    <row r="62" spans="1:14">
      <c r="A62" s="250"/>
      <c r="B62" s="246"/>
      <c r="C62" s="246"/>
      <c r="D62" s="246"/>
      <c r="E62" s="246"/>
      <c r="F62" s="246"/>
      <c r="G62" s="327"/>
      <c r="H62" s="328" t="s">
        <v>523</v>
      </c>
      <c r="I62" s="329">
        <v>2401070</v>
      </c>
      <c r="J62" s="330">
        <v>15505</v>
      </c>
      <c r="K62" s="331">
        <v>-2.4</v>
      </c>
      <c r="L62" s="332">
        <v>23723</v>
      </c>
      <c r="M62" s="333">
        <v>3.7</v>
      </c>
      <c r="N62" s="334">
        <v>-6.1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O22" sqref="O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5" t="s">
        <v>3</v>
      </c>
      <c r="D47" s="1175"/>
      <c r="E47" s="1176"/>
      <c r="F47" s="11">
        <v>15.02</v>
      </c>
      <c r="G47" s="12">
        <v>17.649999999999999</v>
      </c>
      <c r="H47" s="12">
        <v>17.93</v>
      </c>
      <c r="I47" s="12">
        <v>18.079999999999998</v>
      </c>
      <c r="J47" s="13">
        <v>19.11</v>
      </c>
    </row>
    <row r="48" spans="2:10" ht="57.75" customHeight="1">
      <c r="B48" s="14"/>
      <c r="C48" s="1177" t="s">
        <v>4</v>
      </c>
      <c r="D48" s="1177"/>
      <c r="E48" s="1178"/>
      <c r="F48" s="15">
        <v>5.99</v>
      </c>
      <c r="G48" s="16">
        <v>5.54</v>
      </c>
      <c r="H48" s="16">
        <v>5.09</v>
      </c>
      <c r="I48" s="16">
        <v>8.41</v>
      </c>
      <c r="J48" s="17">
        <v>7.6</v>
      </c>
    </row>
    <row r="49" spans="2:10" ht="57.75" customHeight="1" thickBot="1">
      <c r="B49" s="18"/>
      <c r="C49" s="1179" t="s">
        <v>5</v>
      </c>
      <c r="D49" s="1179"/>
      <c r="E49" s="1180"/>
      <c r="F49" s="19" t="s">
        <v>535</v>
      </c>
      <c r="G49" s="20">
        <v>0.72</v>
      </c>
      <c r="H49" s="20" t="s">
        <v>536</v>
      </c>
      <c r="I49" s="20">
        <v>1.44</v>
      </c>
      <c r="J49" s="21" t="s">
        <v>537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2018-04-18T02:56:11Z</cp:lastPrinted>
  <dcterms:created xsi:type="dcterms:W3CDTF">2018-01-24T04:16:16Z</dcterms:created>
  <dcterms:modified xsi:type="dcterms:W3CDTF">2018-11-20T10:27:50Z</dcterms:modified>
</cp:coreProperties>
</file>